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wdp" ContentType="image/vnd.ms-photo"/>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chart4.xml" ContentType="application/vnd.openxmlformats-officedocument.drawingml.chart+xml"/>
  <Override PartName="/xl/charts/style3.xml" ContentType="application/vnd.ms-office.chartstyle+xml"/>
  <Override PartName="/xl/charts/colors3.xml" ContentType="application/vnd.ms-office.chartcolorstyle+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hidePivotFieldList="1" defaultThemeVersion="166925"/>
  <mc:AlternateContent xmlns:mc="http://schemas.openxmlformats.org/markup-compatibility/2006">
    <mc:Choice Requires="x15">
      <x15ac:absPath xmlns:x15ac="http://schemas.microsoft.com/office/spreadsheetml/2010/11/ac" url="C:\Users\Pulkit\Desktop\dipanshu\Excel DashBoards\"/>
    </mc:Choice>
  </mc:AlternateContent>
  <xr:revisionPtr revIDLastSave="0" documentId="13_ncr:1_{F7FC2840-583A-4D66-A816-B8CB1C6FE1A9}" xr6:coauthVersionLast="47" xr6:coauthVersionMax="47" xr10:uidLastSave="{00000000-0000-0000-0000-000000000000}"/>
  <bookViews>
    <workbookView xWindow="-108" yWindow="-108" windowWidth="23256" windowHeight="12576" xr2:uid="{00000000-000D-0000-FFFF-FFFF00000000}"/>
  </bookViews>
  <sheets>
    <sheet name="DashBoard" sheetId="4" r:id="rId1"/>
    <sheet name="Pivot Table" sheetId="2" r:id="rId2"/>
    <sheet name="Bike Sales" sheetId="1" r:id="rId3"/>
  </sheets>
  <definedNames>
    <definedName name="Bikes_Sales_Data">Bikes_salesData[]</definedName>
    <definedName name="Slicer_Age_Group">#N/A</definedName>
    <definedName name="Slicer_Customer_Gender">#N/A</definedName>
    <definedName name="Slicer_Months__Date">#N/A</definedName>
  </definedNames>
  <calcPr calcId="191028"/>
  <pivotCaches>
    <pivotCache cacheId="0" r:id="rId4"/>
  </pivotCaches>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45" i="2" l="1" a="1"/>
  <c r="E45" i="2" s="1"/>
  <c r="H20" i="2" a="1"/>
  <c r="H20" i="2" s="1"/>
  <c r="E13" i="2" a="1"/>
  <c r="E13" i="2" s="1"/>
  <c r="E7" i="2" a="1"/>
  <c r="E7" i="2" s="1"/>
  <c r="E30" i="2" a="1"/>
  <c r="E30" i="2" s="1"/>
  <c r="E22" i="2" a="1"/>
  <c r="E22" i="2" s="1"/>
  <c r="E37" i="2" a="1"/>
  <c r="E37" i="2" s="1"/>
  <c r="L91" i="1"/>
  <c r="Q91" i="1"/>
  <c r="P91" i="1"/>
  <c r="O91" i="1"/>
  <c r="N91" i="1"/>
  <c r="M91"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<sst xmlns="http://schemas.openxmlformats.org/spreadsheetml/2006/main" count="871" uniqueCount="173">
  <si>
    <t>Date</t>
  </si>
  <si>
    <t>Customer_Age</t>
  </si>
  <si>
    <t>Age_Group</t>
  </si>
  <si>
    <t>Customer_Gender</t>
  </si>
  <si>
    <t>Country</t>
  </si>
  <si>
    <t>State</t>
  </si>
  <si>
    <t>Product_Category</t>
  </si>
  <si>
    <t>Sub_Category</t>
  </si>
  <si>
    <t>Product_Description</t>
  </si>
  <si>
    <t>Order_Quantity</t>
  </si>
  <si>
    <t xml:space="preserve"> Unit_Cost </t>
  </si>
  <si>
    <t xml:space="preserve"> Unit_Price </t>
  </si>
  <si>
    <t xml:space="preserve"> Profit </t>
  </si>
  <si>
    <t xml:space="preserve"> Cost </t>
  </si>
  <si>
    <t>Revenue</t>
  </si>
  <si>
    <t>000261695</t>
  </si>
  <si>
    <t>United States</t>
  </si>
  <si>
    <t>California</t>
  </si>
  <si>
    <t>Bikes</t>
  </si>
  <si>
    <t>Mountain Bikes</t>
  </si>
  <si>
    <t>Mountain-200 Black, 46</t>
  </si>
  <si>
    <t>United Kingdom</t>
  </si>
  <si>
    <t>England</t>
  </si>
  <si>
    <t>Mountain-200 Silver, 42</t>
  </si>
  <si>
    <t>000261697</t>
  </si>
  <si>
    <t>Mountain-400-W Silver, 46</t>
  </si>
  <si>
    <t>000261698</t>
  </si>
  <si>
    <t>Australia</t>
  </si>
  <si>
    <t>Mountain-400-W Silver, 42</t>
  </si>
  <si>
    <t>000261699</t>
  </si>
  <si>
    <t>000261700</t>
  </si>
  <si>
    <t>Mountain-200 Black, 38</t>
  </si>
  <si>
    <t>000261701</t>
  </si>
  <si>
    <t>Washington</t>
  </si>
  <si>
    <t>000261702</t>
  </si>
  <si>
    <t>000261703</t>
  </si>
  <si>
    <t>000261704</t>
  </si>
  <si>
    <t>Germany</t>
  </si>
  <si>
    <t>Nordrhein-Westfalen</t>
  </si>
  <si>
    <t>000261705</t>
  </si>
  <si>
    <t>Queensland</t>
  </si>
  <si>
    <t>Mountain-200 Silver, 38</t>
  </si>
  <si>
    <t>000261706</t>
  </si>
  <si>
    <t>000261707</t>
  </si>
  <si>
    <t>000261708</t>
  </si>
  <si>
    <t>Canada</t>
  </si>
  <si>
    <t>British Columbia</t>
  </si>
  <si>
    <t>000261709</t>
  </si>
  <si>
    <t>Mountain-200 Black, 42</t>
  </si>
  <si>
    <t>000261710</t>
  </si>
  <si>
    <t>000261711</t>
  </si>
  <si>
    <t>Mountain-400-W Silver, 38</t>
  </si>
  <si>
    <t>000261712</t>
  </si>
  <si>
    <t>000261713</t>
  </si>
  <si>
    <t>Mountain-500 Silver, 42</t>
  </si>
  <si>
    <t>000261714</t>
  </si>
  <si>
    <t>000261715</t>
  </si>
  <si>
    <t>Oregon</t>
  </si>
  <si>
    <t>000261716</t>
  </si>
  <si>
    <t>Mountain-500 Black, 42</t>
  </si>
  <si>
    <t>000261717</t>
  </si>
  <si>
    <t>Victoria</t>
  </si>
  <si>
    <t>Mountain-100 Black, 38</t>
  </si>
  <si>
    <t>000261718</t>
  </si>
  <si>
    <t>Hamburg</t>
  </si>
  <si>
    <t>000261719</t>
  </si>
  <si>
    <t>000261720</t>
  </si>
  <si>
    <t>000261721</t>
  </si>
  <si>
    <t>000261722</t>
  </si>
  <si>
    <t>Mountain-500 Black, 40</t>
  </si>
  <si>
    <t>000261723</t>
  </si>
  <si>
    <t>Mountain-100 Silver, 44</t>
  </si>
  <si>
    <t>000261724</t>
  </si>
  <si>
    <t>000261725</t>
  </si>
  <si>
    <t>France</t>
  </si>
  <si>
    <t>Seine (Paris)</t>
  </si>
  <si>
    <t>000261726</t>
  </si>
  <si>
    <t>000261727</t>
  </si>
  <si>
    <t>000261728</t>
  </si>
  <si>
    <t>000261729</t>
  </si>
  <si>
    <t>000261730</t>
  </si>
  <si>
    <t>000261731</t>
  </si>
  <si>
    <t>000261732</t>
  </si>
  <si>
    <t>000261733</t>
  </si>
  <si>
    <t>000261734</t>
  </si>
  <si>
    <t>000261735</t>
  </si>
  <si>
    <t>000261736</t>
  </si>
  <si>
    <t>Mountain-500 Silver, 40</t>
  </si>
  <si>
    <t>000261737</t>
  </si>
  <si>
    <t>000261738</t>
  </si>
  <si>
    <t>000261739</t>
  </si>
  <si>
    <t>000261740</t>
  </si>
  <si>
    <t>000261741</t>
  </si>
  <si>
    <t>000261742</t>
  </si>
  <si>
    <t>000261743</t>
  </si>
  <si>
    <t>000261744</t>
  </si>
  <si>
    <t>000261745</t>
  </si>
  <si>
    <t>Mountain-200 Silver, 46</t>
  </si>
  <si>
    <t>000261746</t>
  </si>
  <si>
    <t>000261747</t>
  </si>
  <si>
    <t>000261748</t>
  </si>
  <si>
    <t>000261749</t>
  </si>
  <si>
    <t>000261750</t>
  </si>
  <si>
    <t>000261751</t>
  </si>
  <si>
    <t>000261752</t>
  </si>
  <si>
    <t>000261753</t>
  </si>
  <si>
    <t>000261754</t>
  </si>
  <si>
    <t>000261755</t>
  </si>
  <si>
    <t>000261756</t>
  </si>
  <si>
    <t>Nord</t>
  </si>
  <si>
    <t>000261757</t>
  </si>
  <si>
    <t>Mountain-500 Black, 44</t>
  </si>
  <si>
    <t>000261758</t>
  </si>
  <si>
    <t>000261759</t>
  </si>
  <si>
    <t>Mountain-100 Black, 48</t>
  </si>
  <si>
    <t>000261760</t>
  </si>
  <si>
    <t>000261761</t>
  </si>
  <si>
    <t>000261762</t>
  </si>
  <si>
    <t>000261763</t>
  </si>
  <si>
    <t>South Australia</t>
  </si>
  <si>
    <t>000261764</t>
  </si>
  <si>
    <t>Hessen</t>
  </si>
  <si>
    <t>000261765</t>
  </si>
  <si>
    <t>000261766</t>
  </si>
  <si>
    <t>000261767</t>
  </si>
  <si>
    <t>000261768</t>
  </si>
  <si>
    <t>Mountain-500 Black, 52</t>
  </si>
  <si>
    <t>000261769</t>
  </si>
  <si>
    <t>000261770</t>
  </si>
  <si>
    <t>000261771</t>
  </si>
  <si>
    <t>Somme</t>
  </si>
  <si>
    <t>000261772</t>
  </si>
  <si>
    <t>000261773</t>
  </si>
  <si>
    <t>000261774</t>
  </si>
  <si>
    <t>000261775</t>
  </si>
  <si>
    <t>000261776</t>
  </si>
  <si>
    <t>000261777</t>
  </si>
  <si>
    <t>000261778</t>
  </si>
  <si>
    <t>000261779</t>
  </si>
  <si>
    <t>000261780</t>
  </si>
  <si>
    <t>000261781</t>
  </si>
  <si>
    <t>000261782</t>
  </si>
  <si>
    <t>Sales_Order</t>
  </si>
  <si>
    <t>Row Labels</t>
  </si>
  <si>
    <t>Sum of Revenue</t>
  </si>
  <si>
    <t xml:space="preserve">Total Cost </t>
  </si>
  <si>
    <t>Total Revenue</t>
  </si>
  <si>
    <t xml:space="preserve">Total Profit </t>
  </si>
  <si>
    <t>Column1</t>
  </si>
  <si>
    <t>Mountain-200</t>
  </si>
  <si>
    <t>Mountain-400</t>
  </si>
  <si>
    <t>Mountain-500</t>
  </si>
  <si>
    <t>Mountain-100</t>
  </si>
  <si>
    <t>Female</t>
  </si>
  <si>
    <t>Male</t>
  </si>
  <si>
    <t>South Wales</t>
  </si>
  <si>
    <t>Total Qty</t>
  </si>
  <si>
    <t>Sum of Profit%</t>
  </si>
  <si>
    <t>Jan</t>
  </si>
  <si>
    <t>Feb</t>
  </si>
  <si>
    <t>Mar</t>
  </si>
  <si>
    <t>Apr</t>
  </si>
  <si>
    <t>May</t>
  </si>
  <si>
    <t>Jun</t>
  </si>
  <si>
    <t>Jul</t>
  </si>
  <si>
    <t>Aug</t>
  </si>
  <si>
    <t>Sep</t>
  </si>
  <si>
    <t>Oct</t>
  </si>
  <si>
    <t>Nov</t>
  </si>
  <si>
    <t>Dec</t>
  </si>
  <si>
    <t>Youth (&lt;18)</t>
  </si>
  <si>
    <t>Senior Citizens(&gt;60)</t>
  </si>
  <si>
    <t>Adults (18-60)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</si>
</sst>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4" formatCode="_ &quot;₹&quot;\ * #,##0.00_ ;_ &quot;₹&quot;\ * \-#,##0.00_ ;_ &quot;₹&quot;\ * &quot;-&quot;??_ ;_ @_ "/>
    <numFmt numFmtId="164" formatCode="&quot;$&quot;#,##0_);[Red]\(&quot;$&quot;#,##0\)"/>
    <numFmt numFmtId="165" formatCode="&quot;₹&quot;\ #.0,\ &quot;K&quot;\ \ "/>
    <numFmt numFmtId="166" formatCode="[&gt;=1000000]#,##0.00,,\ &quot;M&quot;;[&gt;=1000]#,##0.00,\ &quot;K&quot;;0"/>
    <numFmt numFmtId="167" formatCode="[&gt;=1000000]#,##0.0,,\ &quot;M&quot;;[&gt;=1000]#,##0.0,\ &quot;K&quot;;0"/>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
      <sz val="11"/>
      <color rgb="FF000000"/>
      <name val="Calibri"/>
      <family val="2"/>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4" fontId="1" fillId="0" borderId="0" applyFont="0" applyFill="0" applyBorder="0" applyAlignment="0" applyProtection="0"/>
  </cellStyleXfs>
  <cellXfs count="19">
    <xf numFmtId="0" fontId="0" fillId="0" borderId="0" xfId="0"/>
    <xf numFmtId="14" fontId="0" fillId="0" borderId="0" xfId="0" applyNumberFormat="1"/>
    <xf numFmtId="49" fontId="0" fillId="0" borderId="0" xfId="0" applyNumberFormat="1" applyAlignment="1">
      <alignment horizontal="right"/>
    </xf>
    <xf numFmtId="0" fontId="16" fillId="0" borderId="0" xfId="0" applyFont="1"/>
    <xf numFmtId="0" fontId="19" fillId="0" borderId="0" xfId="0" applyFont="1"/>
    <xf numFmtId="0" fontId="16" fillId="0" borderId="0" xfId="0" applyFont="1" applyAlignment="1">
      <alignment horizontal="center"/>
    </xf>
    <xf numFmtId="0" fontId="0" fillId="0" borderId="0" xfId="0" applyAlignment="1">
      <alignment horizontal="center"/>
    </xf>
    <xf numFmtId="0" fontId="20" fillId="0" borderId="0" xfId="0" applyFont="1"/>
    <xf numFmtId="164" fontId="0" fillId="0" borderId="0" xfId="0" applyNumberFormat="1"/>
    <xf numFmtId="0" fontId="0" fillId="0" borderId="0" xfId="0" pivotButton="1"/>
    <xf numFmtId="0" fontId="0" fillId="0" borderId="0" xfId="0" applyAlignment="1">
      <alignment horizontal="left"/>
    </xf>
    <xf numFmtId="165" fontId="0" fillId="0" borderId="0" xfId="0" applyNumberFormat="1"/>
    <xf numFmtId="9" fontId="0" fillId="0" borderId="0" xfId="0" applyNumberFormat="1"/>
    <xf numFmtId="166" fontId="0" fillId="0" borderId="0" xfId="0" applyNumberFormat="1"/>
    <xf numFmtId="166" fontId="0" fillId="0" borderId="0" xfId="42" applyNumberFormat="1" applyFont="1"/>
    <xf numFmtId="166" fontId="0" fillId="0" borderId="0" xfId="0" applyNumberFormat="1" applyAlignment="1">
      <alignment horizontal="left"/>
    </xf>
    <xf numFmtId="166" fontId="0" fillId="0" borderId="0" xfId="0" pivotButton="1" applyNumberFormat="1"/>
    <xf numFmtId="167" fontId="0" fillId="0" borderId="0" xfId="0" applyNumberFormat="1"/>
    <xf numFmtId="10"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urrency" xfId="42" builtinId="4"/>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63">
    <dxf>
      <numFmt numFmtId="166" formatCode="[&gt;=1000000]#,##0.00,,\ &quot;M&quot;;[&gt;=1000]#,##0.00,\ &quot;K&quot;;0"/>
    </dxf>
    <dxf>
      <numFmt numFmtId="167" formatCode="[&gt;=1000000]#,##0.0,,\ &quot;M&quot;;[&gt;=1000]#,##0.0,\ &quot;K&quot;;0"/>
    </dxf>
    <dxf>
      <numFmt numFmtId="165" formatCode="&quot;₹&quot;\ #.0,\ &quot;K&quot;\ \ "/>
    </dxf>
    <dxf>
      <numFmt numFmtId="13" formatCode="0%"/>
    </dxf>
    <dxf>
      <numFmt numFmtId="166" formatCode="[&gt;=1000000]#,##0.00,,\ &quot;M&quot;;[&gt;=1000]#,##0.00,\ &quot;K&quot;;0"/>
    </dxf>
    <dxf>
      <numFmt numFmtId="166" formatCode="[&gt;=1000000]#,##0.00,,\ &quot;M&quot;;[&gt;=1000]#,##0.00,\ &quot;K&quot;;0"/>
    </dxf>
    <dxf>
      <numFmt numFmtId="166" formatCode="[&gt;=1000000]#,##0.00,,\ &quot;M&quot;;[&gt;=1000]#,##0.00,\ &quot;K&quot;;0"/>
    </dxf>
    <dxf>
      <numFmt numFmtId="166" formatCode="[&gt;=1000000]#,##0.00,,\ &quot;M&quot;;[&gt;=1000]#,##0.00,\ &quot;K&quot;;0"/>
    </dxf>
    <dxf>
      <numFmt numFmtId="166" formatCode="[&gt;=1000000]#,##0.00,,\ &quot;M&quot;;[&gt;=1000]#,##0.00,\ &quot;K&quot;;0"/>
    </dxf>
    <dxf>
      <numFmt numFmtId="166" formatCode="[&gt;=1000000]#,##0.00,,\ &quot;M&quot;;[&gt;=1000]#,##0.00,\ &quot;K&quot;;0"/>
    </dxf>
    <dxf>
      <numFmt numFmtId="166" formatCode="[&gt;=1000000]#,##0.00,,\ &quot;M&quot;;[&gt;=1000]#,##0.00,\ &quot;K&quot;;0"/>
    </dxf>
    <dxf>
      <numFmt numFmtId="166" formatCode="[&gt;=1000000]#,##0.00,,\ &quot;M&quot;;[&gt;=1000]#,##0.00,\ &quot;K&quot;;0"/>
    </dxf>
    <dxf>
      <numFmt numFmtId="166" formatCode="[&gt;=1000000]#,##0.00,,\ &quot;M&quot;;[&gt;=1000]#,##0.00,\ &quot;K&quot;;0"/>
    </dxf>
    <dxf>
      <numFmt numFmtId="166" formatCode="[&gt;=1000000]#,##0.00,,\ &quot;M&quot;;[&gt;=1000]#,##0.00,\ &quot;K&quot;;0"/>
    </dxf>
    <dxf>
      <numFmt numFmtId="166" formatCode="[&gt;=1000000]#,##0.00,,\ &quot;M&quot;;[&gt;=1000]#,##0.00,\ &quot;K&quot;;0"/>
    </dxf>
    <dxf>
      <numFmt numFmtId="166" formatCode="[&gt;=1000000]#,##0.00,,\ &quot;M&quot;;[&gt;=1000]#,##0.00,\ &quot;K&quot;;0"/>
    </dxf>
    <dxf>
      <numFmt numFmtId="166" formatCode="[&gt;=1000000]#,##0.00,,\ &quot;M&quot;;[&gt;=1000]#,##0.00,\ &quot;K&quot;;0"/>
    </dxf>
    <dxf>
      <numFmt numFmtId="166" formatCode="[&gt;=1000000]#,##0.00,,\ &quot;M&quot;;[&gt;=1000]#,##0.00,\ &quot;K&quot;;0"/>
    </dxf>
    <dxf>
      <numFmt numFmtId="166" formatCode="[&gt;=1000000]#,##0.00,,\ &quot;M&quot;;[&gt;=1000]#,##0.00,\ &quot;K&quot;;0"/>
    </dxf>
    <dxf>
      <numFmt numFmtId="166" formatCode="[&gt;=1000000]#,##0.00,,\ &quot;M&quot;;[&gt;=1000]#,##0.00,\ &quot;K&quot;;0"/>
    </dxf>
    <dxf>
      <numFmt numFmtId="166" formatCode="[&gt;=1000000]#,##0.00,,\ &quot;M&quot;;[&gt;=1000]#,##0.00,\ &quot;K&quot;;0"/>
    </dxf>
    <dxf>
      <numFmt numFmtId="166" formatCode="[&gt;=1000000]#,##0.00,,\ &quot;M&quot;;[&gt;=1000]#,##0.00,\ &quot;K&quot;;0"/>
    </dxf>
    <dxf>
      <numFmt numFmtId="166" formatCode="[&gt;=1000000]#,##0.00,,\ &quot;M&quot;;[&gt;=1000]#,##0.00,\ &quot;K&quot;;0"/>
    </dxf>
    <dxf>
      <numFmt numFmtId="14" formatCode="0.00%"/>
    </dxf>
    <dxf>
      <numFmt numFmtId="166" formatCode="[&gt;=1000000]#,##0.00,,\ &quot;M&quot;;[&gt;=1000]#,##0.00,\ &quot;K&quot;;0"/>
    </dxf>
    <dxf>
      <numFmt numFmtId="166" formatCode="[&gt;=1000000]#,##0.00,,\ &quot;M&quot;;[&gt;=1000]#,##0.00,\ &quot;K&quot;;0"/>
    </dxf>
    <dxf>
      <numFmt numFmtId="166" formatCode="[&gt;=1000000]#,##0.00,,\ &quot;M&quot;;[&gt;=1000]#,##0.00,\ &quot;K&quot;;0"/>
    </dxf>
    <dxf>
      <numFmt numFmtId="166" formatCode="[&gt;=1000000]#,##0.00,,\ &quot;M&quot;;[&gt;=1000]#,##0.00,\ &quot;K&quot;;0"/>
    </dxf>
    <dxf>
      <numFmt numFmtId="165" formatCode="&quot;₹&quot;\ #.0,\ &quot;K&quot;\ \ "/>
    </dxf>
    <dxf>
      <numFmt numFmtId="166" formatCode="[&gt;=1000000]#,##0.00,,\ &quot;M&quot;;[&gt;=1000]#,##0.00,\ &quot;K&quot;;0"/>
    </dxf>
    <dxf>
      <numFmt numFmtId="166" formatCode="[&gt;=1000000]#,##0.00,,\ &quot;M&quot;;[&gt;=1000]#,##0.00,\ &quot;K&quot;;0"/>
    </dxf>
    <dxf>
      <numFmt numFmtId="166" formatCode="[&gt;=1000000]#,##0.00,,\ &quot;M&quot;;[&gt;=1000]#,##0.00,\ &quot;K&quot;;0"/>
    </dxf>
    <dxf>
      <numFmt numFmtId="166" formatCode="[&gt;=1000000]#,##0.00,,\ &quot;M&quot;;[&gt;=1000]#,##0.00,\ &quot;K&quot;;0"/>
    </dxf>
    <dxf>
      <numFmt numFmtId="14" formatCode="0.00%"/>
    </dxf>
    <dxf>
      <numFmt numFmtId="166" formatCode="[&gt;=1000000]#,##0.00,,\ &quot;M&quot;;[&gt;=1000]#,##0.00,\ &quot;K&quot;;0"/>
    </dxf>
    <dxf>
      <numFmt numFmtId="166" formatCode="[&gt;=1000000]#,##0.00,,\ &quot;M&quot;;[&gt;=1000]#,##0.00,\ &quot;K&quot;;0"/>
    </dxf>
    <dxf>
      <numFmt numFmtId="14" formatCode="0.00%"/>
    </dxf>
    <dxf>
      <numFmt numFmtId="166" formatCode="[&gt;=1000000]#,##0.00,,\ &quot;M&quot;;[&gt;=1000]#,##0.00,\ &quot;K&quot;;0"/>
    </dxf>
    <dxf>
      <numFmt numFmtId="166" formatCode="[&gt;=1000000]#,##0.00,,\ &quot;M&quot;;[&gt;=1000]#,##0.00,\ &quot;K&quot;;0"/>
    </dxf>
    <dxf>
      <numFmt numFmtId="166" formatCode="[&gt;=1000000]#,##0.00,,\ &quot;M&quot;;[&gt;=1000]#,##0.00,\ &quot;K&quot;;0"/>
    </dxf>
    <dxf>
      <numFmt numFmtId="166" formatCode="[&gt;=1000000]#,##0.00,,\ &quot;M&quot;;[&gt;=1000]#,##0.00,\ &quot;K&quot;;0"/>
    </dxf>
    <dxf>
      <numFmt numFmtId="166" formatCode="[&gt;=1000000]#,##0.00,,\ &quot;M&quot;;[&gt;=1000]#,##0.00,\ &quot;K&quot;;0"/>
    </dxf>
    <dxf>
      <numFmt numFmtId="166" formatCode="[&gt;=1000000]#,##0.00,,\ &quot;M&quot;;[&gt;=1000]#,##0.00,\ &quot;K&quot;;0"/>
    </dxf>
    <dxf>
      <numFmt numFmtId="166" formatCode="[&gt;=1000000]#,##0.00,,\ &quot;M&quot;;[&gt;=1000]#,##0.00,\ &quot;K&quot;;0"/>
    </dxf>
    <dxf>
      <numFmt numFmtId="166" formatCode="[&gt;=1000000]#,##0.00,,\ &quot;M&quot;;[&gt;=1000]#,##0.00,\ &quot;K&quot;;0"/>
    </dxf>
    <dxf>
      <numFmt numFmtId="166" formatCode="[&gt;=1000000]#,##0.00,,\ &quot;M&quot;;[&gt;=1000]#,##0.00,\ &quot;K&quot;;0"/>
    </dxf>
    <dxf>
      <numFmt numFmtId="166" formatCode="[&gt;=1000000]#,##0.00,,\ &quot;M&quot;;[&gt;=1000]#,##0.00,\ &quot;K&quot;;0"/>
    </dxf>
    <dxf>
      <numFmt numFmtId="165" formatCode="&quot;₹&quot;\ #.0,\ &quot;K&quot;\ \ "/>
    </dxf>
    <dxf>
      <numFmt numFmtId="13" formatCode="0%"/>
    </dxf>
    <dxf>
      <numFmt numFmtId="166" formatCode="[&gt;=1000000]#,##0.00,,\ &quot;M&quot;;[&gt;=1000]#,##0.00,\ &quot;K&quot;;0"/>
    </dxf>
    <dxf>
      <numFmt numFmtId="166" formatCode="[&gt;=1000000]#,##0.00,,\ &quot;M&quot;;[&gt;=1000]#,##0.00,\ &quot;K&quot;;0"/>
    </dxf>
    <dxf>
      <numFmt numFmtId="166" formatCode="[&gt;=1000000]#,##0.00,,\ &quot;M&quot;;[&gt;=1000]#,##0.00,\ &quot;K&quot;;0"/>
    </dxf>
    <dxf>
      <numFmt numFmtId="166" formatCode="[&gt;=1000000]#,##0.00,,\ &quot;M&quot;;[&gt;=1000]#,##0.00,\ &quot;K&quot;;0"/>
    </dxf>
    <dxf>
      <numFmt numFmtId="166" formatCode="[&gt;=1000000]#,##0.00,,\ &quot;M&quot;;[&gt;=1000]#,##0.00,\ &quot;K&quot;;0"/>
    </dxf>
    <dxf>
      <numFmt numFmtId="166" formatCode="[&gt;=1000000]#,##0.00,,\ &quot;M&quot;;[&gt;=1000]#,##0.00,\ &quot;K&quot;;0"/>
    </dxf>
    <dxf>
      <numFmt numFmtId="166" formatCode="[&gt;=1000000]#,##0.00,,\ &quot;M&quot;;[&gt;=1000]#,##0.00,\ &quot;K&quot;;0"/>
    </dxf>
    <dxf>
      <numFmt numFmtId="166" formatCode="[&gt;=1000000]#,##0.00,,\ &quot;M&quot;;[&gt;=1000]#,##0.00,\ &quot;K&quot;;0"/>
    </dxf>
    <dxf>
      <numFmt numFmtId="166" formatCode="[&gt;=1000000]#,##0.00,,\ &quot;M&quot;;[&gt;=1000]#,##0.00,\ &quot;K&quot;;0"/>
    </dxf>
    <dxf>
      <numFmt numFmtId="166" formatCode="[&gt;=1000000]#,##0.00,,\ &quot;M&quot;;[&gt;=1000]#,##0.00,\ &quot;K&quot;;0"/>
    </dxf>
    <dxf>
      <numFmt numFmtId="166" formatCode="[&gt;=1000000]#,##0.00,,\ &quot;M&quot;;[&gt;=1000]#,##0.00,\ &quot;K&quot;;0"/>
    </dxf>
    <dxf>
      <numFmt numFmtId="166" formatCode="[&gt;=1000000]#,##0.00,,\ &quot;M&quot;;[&gt;=1000]#,##0.00,\ &quot;K&quot;;0"/>
    </dxf>
    <dxf>
      <numFmt numFmtId="166" formatCode="[&gt;=1000000]#,##0.00,,\ &quot;M&quot;;[&gt;=1000]#,##0.00,\ &quot;K&quot;;0"/>
    </dxf>
    <dxf>
      <numFmt numFmtId="14" formatCode="0.00%"/>
    </dxf>
    <dxf>
      <numFmt numFmtId="166" formatCode="[&gt;=1000000]#,##0.00,,\ &quot;M&quot;;[&gt;=1000]#,##0.00,\ &quot;K&quot;;0"/>
    </dxf>
    <dxf>
      <numFmt numFmtId="166" formatCode="[&gt;=1000000]#,##0.00,,\ &quot;M&quot;;[&gt;=1000]#,##0.00,\ &quot;K&quot;;0"/>
    </dxf>
    <dxf>
      <numFmt numFmtId="166" formatCode="[&gt;=1000000]#,##0.00,,\ &quot;M&quot;;[&gt;=1000]#,##0.00,\ &quot;K&quot;;0"/>
    </dxf>
    <dxf>
      <numFmt numFmtId="167" formatCode="[&gt;=1000000]#,##0.0,,\ &quot;M&quot;;[&gt;=1000]#,##0.0,\ &quot;K&quot;;0"/>
    </dxf>
    <dxf>
      <numFmt numFmtId="165" formatCode="&quot;₹&quot;\ #.0,\ &quot;K&quot;\ \ "/>
    </dxf>
    <dxf>
      <numFmt numFmtId="13" formatCode="0%"/>
    </dxf>
    <dxf>
      <numFmt numFmtId="166" formatCode="[&gt;=1000000]#,##0.00,,\ &quot;M&quot;;[&gt;=1000]#,##0.00,\ &quot;K&quot;;0"/>
    </dxf>
    <dxf>
      <numFmt numFmtId="166" formatCode="[&gt;=1000000]#,##0.00,,\ &quot;M&quot;;[&gt;=1000]#,##0.00,\ &quot;K&quot;;0"/>
    </dxf>
    <dxf>
      <numFmt numFmtId="166" formatCode="[&gt;=1000000]#,##0.00,,\ &quot;M&quot;;[&gt;=1000]#,##0.00,\ &quot;K&quot;;0"/>
    </dxf>
    <dxf>
      <numFmt numFmtId="166" formatCode="[&gt;=1000000]#,##0.00,,\ &quot;M&quot;;[&gt;=1000]#,##0.00,\ &quot;K&quot;;0"/>
    </dxf>
    <dxf>
      <numFmt numFmtId="166" formatCode="[&gt;=1000000]#,##0.00,,\ &quot;M&quot;;[&gt;=1000]#,##0.00,\ &quot;K&quot;;0"/>
    </dxf>
    <dxf>
      <numFmt numFmtId="166" formatCode="[&gt;=1000000]#,##0.00,,\ &quot;M&quot;;[&gt;=1000]#,##0.00,\ &quot;K&quot;;0"/>
    </dxf>
    <dxf>
      <numFmt numFmtId="166" formatCode="[&gt;=1000000]#,##0.00,,\ &quot;M&quot;;[&gt;=1000]#,##0.00,\ &quot;K&quot;;0"/>
    </dxf>
    <dxf>
      <numFmt numFmtId="166" formatCode="[&gt;=1000000]#,##0.00,,\ &quot;M&quot;;[&gt;=1000]#,##0.00,\ &quot;K&quot;;0"/>
    </dxf>
    <dxf>
      <numFmt numFmtId="166" formatCode="[&gt;=1000000]#,##0.00,,\ &quot;M&quot;;[&gt;=1000]#,##0.00,\ &quot;K&quot;;0"/>
    </dxf>
    <dxf>
      <numFmt numFmtId="166" formatCode="[&gt;=1000000]#,##0.00,,\ &quot;M&quot;;[&gt;=1000]#,##0.00,\ &quot;K&quot;;0"/>
    </dxf>
    <dxf>
      <numFmt numFmtId="166" formatCode="[&gt;=1000000]#,##0.00,,\ &quot;M&quot;;[&gt;=1000]#,##0.00,\ &quot;K&quot;;0"/>
    </dxf>
    <dxf>
      <numFmt numFmtId="166" formatCode="[&gt;=1000000]#,##0.00,,\ &quot;M&quot;;[&gt;=1000]#,##0.00,\ &quot;K&quot;;0"/>
    </dxf>
    <dxf>
      <numFmt numFmtId="166" formatCode="[&gt;=1000000]#,##0.00,,\ &quot;M&quot;;[&gt;=1000]#,##0.00,\ &quot;K&quot;;0"/>
    </dxf>
    <dxf>
      <numFmt numFmtId="166" formatCode="[&gt;=1000000]#,##0.00,,\ &quot;M&quot;;[&gt;=1000]#,##0.00,\ &quot;K&quot;;0"/>
    </dxf>
    <dxf>
      <numFmt numFmtId="166" formatCode="[&gt;=1000000]#,##0.00,,\ &quot;M&quot;;[&gt;=1000]#,##0.00,\ &quot;K&quot;;0"/>
    </dxf>
    <dxf>
      <numFmt numFmtId="166" formatCode="[&gt;=1000000]#,##0.00,,\ &quot;M&quot;;[&gt;=1000]#,##0.00,\ &quot;K&quot;;0"/>
    </dxf>
    <dxf>
      <numFmt numFmtId="166" formatCode="[&gt;=1000000]#,##0.00,,\ &quot;M&quot;;[&gt;=1000]#,##0.00,\ &quot;K&quot;;0"/>
    </dxf>
    <dxf>
      <numFmt numFmtId="166" formatCode="[&gt;=1000000]#,##0.00,,\ &quot;M&quot;;[&gt;=1000]#,##0.00,\ &quot;K&quot;;0"/>
    </dxf>
    <dxf>
      <numFmt numFmtId="166" formatCode="[&gt;=1000000]#,##0.00,,\ &quot;M&quot;;[&gt;=1000]#,##0.00,\ &quot;K&quot;;0"/>
    </dxf>
    <dxf>
      <numFmt numFmtId="14" formatCode="0.00%"/>
    </dxf>
    <dxf>
      <numFmt numFmtId="166" formatCode="[&gt;=1000000]#,##0.00,,\ &quot;M&quot;;[&gt;=1000]#,##0.00,\ &quot;K&quot;;0"/>
    </dxf>
    <dxf>
      <numFmt numFmtId="166" formatCode="[&gt;=1000000]#,##0.00,,\ &quot;M&quot;;[&gt;=1000]#,##0.00,\ &quot;K&quot;;0"/>
    </dxf>
    <dxf>
      <numFmt numFmtId="166" formatCode="[&gt;=1000000]#,##0.00,,\ &quot;M&quot;;[&gt;=1000]#,##0.00,\ &quot;K&quot;;0"/>
    </dxf>
    <dxf>
      <numFmt numFmtId="166" formatCode="[&gt;=1000000]#,##0.00,,\ &quot;M&quot;;[&gt;=1000]#,##0.00,\ &quot;K&quot;;0"/>
    </dxf>
    <dxf>
      <numFmt numFmtId="165" formatCode="&quot;₹&quot;\ #.0,\ &quot;K&quot;\ \ "/>
    </dxf>
    <dxf>
      <numFmt numFmtId="166" formatCode="[&gt;=1000000]#,##0.00,,\ &quot;M&quot;;[&gt;=1000]#,##0.00,\ &quot;K&quot;;0"/>
    </dxf>
    <dxf>
      <numFmt numFmtId="166" formatCode="[&gt;=1000000]#,##0.00,,\ &quot;M&quot;;[&gt;=1000]#,##0.00,\ &quot;K&quot;;0"/>
    </dxf>
    <dxf>
      <numFmt numFmtId="166" formatCode="[&gt;=1000000]#,##0.00,,\ &quot;M&quot;;[&gt;=1000]#,##0.00,\ &quot;K&quot;;0"/>
    </dxf>
    <dxf>
      <numFmt numFmtId="166" formatCode="[&gt;=1000000]#,##0.00,,\ &quot;M&quot;;[&gt;=1000]#,##0.00,\ &quot;K&quot;;0"/>
    </dxf>
    <dxf>
      <numFmt numFmtId="14" formatCode="0.00%"/>
    </dxf>
    <dxf>
      <numFmt numFmtId="166" formatCode="[&gt;=1000000]#,##0.00,,\ &quot;M&quot;;[&gt;=1000]#,##0.00,\ &quot;K&quot;;0"/>
    </dxf>
    <dxf>
      <numFmt numFmtId="167" formatCode="[&gt;=1000000]#,##0.0,,\ &quot;M&quot;;[&gt;=1000]#,##0.0,\ &quot;K&quot;;0"/>
    </dxf>
    <dxf>
      <numFmt numFmtId="165" formatCode="&quot;₹&quot;\ #.0,\ &quot;K&quot;\ \ "/>
    </dxf>
    <dxf>
      <numFmt numFmtId="13" formatCode="0%"/>
    </dxf>
    <dxf>
      <numFmt numFmtId="166" formatCode="[&gt;=1000000]#,##0.00,,\ &quot;M&quot;;[&gt;=1000]#,##0.00,\ &quot;K&quot;;0"/>
    </dxf>
    <dxf>
      <numFmt numFmtId="166" formatCode="[&gt;=1000000]#,##0.00,,\ &quot;M&quot;;[&gt;=1000]#,##0.00,\ &quot;K&quot;;0"/>
    </dxf>
    <dxf>
      <numFmt numFmtId="166" formatCode="[&gt;=1000000]#,##0.00,,\ &quot;M&quot;;[&gt;=1000]#,##0.00,\ &quot;K&quot;;0"/>
    </dxf>
    <dxf>
      <numFmt numFmtId="166" formatCode="[&gt;=1000000]#,##0.00,,\ &quot;M&quot;;[&gt;=1000]#,##0.00,\ &quot;K&quot;;0"/>
    </dxf>
    <dxf>
      <numFmt numFmtId="166" formatCode="[&gt;=1000000]#,##0.00,,\ &quot;M&quot;;[&gt;=1000]#,##0.00,\ &quot;K&quot;;0"/>
    </dxf>
    <dxf>
      <numFmt numFmtId="166" formatCode="[&gt;=1000000]#,##0.00,,\ &quot;M&quot;;[&gt;=1000]#,##0.00,\ &quot;K&quot;;0"/>
    </dxf>
    <dxf>
      <numFmt numFmtId="166" formatCode="[&gt;=1000000]#,##0.00,,\ &quot;M&quot;;[&gt;=1000]#,##0.00,\ &quot;K&quot;;0"/>
    </dxf>
    <dxf>
      <numFmt numFmtId="166" formatCode="[&gt;=1000000]#,##0.00,,\ &quot;M&quot;;[&gt;=1000]#,##0.00,\ &quot;K&quot;;0"/>
    </dxf>
    <dxf>
      <numFmt numFmtId="166" formatCode="[&gt;=1000000]#,##0.00,,\ &quot;M&quot;;[&gt;=1000]#,##0.00,\ &quot;K&quot;;0"/>
    </dxf>
    <dxf>
      <numFmt numFmtId="166" formatCode="[&gt;=1000000]#,##0.00,,\ &quot;M&quot;;[&gt;=1000]#,##0.00,\ &quot;K&quot;;0"/>
    </dxf>
    <dxf>
      <numFmt numFmtId="166" formatCode="[&gt;=1000000]#,##0.00,,\ &quot;M&quot;;[&gt;=1000]#,##0.00,\ &quot;K&quot;;0"/>
    </dxf>
    <dxf>
      <numFmt numFmtId="166" formatCode="[&gt;=1000000]#,##0.00,,\ &quot;M&quot;;[&gt;=1000]#,##0.00,\ &quot;K&quot;;0"/>
    </dxf>
    <dxf>
      <numFmt numFmtId="166" formatCode="[&gt;=1000000]#,##0.00,,\ &quot;M&quot;;[&gt;=1000]#,##0.00,\ &quot;K&quot;;0"/>
    </dxf>
    <dxf>
      <numFmt numFmtId="166" formatCode="[&gt;=1000000]#,##0.00,,\ &quot;M&quot;;[&gt;=1000]#,##0.00,\ &quot;K&quot;;0"/>
    </dxf>
    <dxf>
      <numFmt numFmtId="166" formatCode="[&gt;=1000000]#,##0.00,,\ &quot;M&quot;;[&gt;=1000]#,##0.00,\ &quot;K&quot;;0"/>
    </dxf>
    <dxf>
      <numFmt numFmtId="166" formatCode="[&gt;=1000000]#,##0.00,,\ &quot;M&quot;;[&gt;=1000]#,##0.00,\ &quot;K&quot;;0"/>
    </dxf>
    <dxf>
      <numFmt numFmtId="166" formatCode="[&gt;=1000000]#,##0.00,,\ &quot;M&quot;;[&gt;=1000]#,##0.00,\ &quot;K&quot;;0"/>
    </dxf>
    <dxf>
      <numFmt numFmtId="166" formatCode="[&gt;=1000000]#,##0.00,,\ &quot;M&quot;;[&gt;=1000]#,##0.00,\ &quot;K&quot;;0"/>
    </dxf>
    <dxf>
      <numFmt numFmtId="166" formatCode="[&gt;=1000000]#,##0.00,,\ &quot;M&quot;;[&gt;=1000]#,##0.00,\ &quot;K&quot;;0"/>
    </dxf>
    <dxf>
      <numFmt numFmtId="14" formatCode="0.00%"/>
    </dxf>
    <dxf>
      <numFmt numFmtId="166" formatCode="[&gt;=1000000]#,##0.00,,\ &quot;M&quot;;[&gt;=1000]#,##0.00,\ &quot;K&quot;;0"/>
    </dxf>
    <dxf>
      <numFmt numFmtId="166" formatCode="[&gt;=1000000]#,##0.00,,\ &quot;M&quot;;[&gt;=1000]#,##0.00,\ &quot;K&quot;;0"/>
    </dxf>
    <dxf>
      <numFmt numFmtId="166" formatCode="[&gt;=1000000]#,##0.00,,\ &quot;M&quot;;[&gt;=1000]#,##0.00,\ &quot;K&quot;;0"/>
    </dxf>
    <dxf>
      <numFmt numFmtId="166" formatCode="[&gt;=1000000]#,##0.00,,\ &quot;M&quot;;[&gt;=1000]#,##0.00,\ &quot;K&quot;;0"/>
    </dxf>
    <dxf>
      <numFmt numFmtId="165" formatCode="&quot;₹&quot;\ #.0,\ &quot;K&quot;\ \ "/>
    </dxf>
    <dxf>
      <numFmt numFmtId="166" formatCode="[&gt;=1000000]#,##0.00,,\ &quot;M&quot;;[&gt;=1000]#,##0.00,\ &quot;K&quot;;0"/>
    </dxf>
    <dxf>
      <numFmt numFmtId="166" formatCode="[&gt;=1000000]#,##0.00,,\ &quot;M&quot;;[&gt;=1000]#,##0.00,\ &quot;K&quot;;0"/>
    </dxf>
    <dxf>
      <numFmt numFmtId="166" formatCode="[&gt;=1000000]#,##0.00,,\ &quot;M&quot;;[&gt;=1000]#,##0.00,\ &quot;K&quot;;0"/>
    </dxf>
    <dxf>
      <numFmt numFmtId="166" formatCode="[&gt;=1000000]#,##0.00,,\ &quot;M&quot;;[&gt;=1000]#,##0.00,\ &quot;K&quot;;0"/>
    </dxf>
    <dxf>
      <numFmt numFmtId="14" formatCode="0.00%"/>
    </dxf>
    <dxf>
      <numFmt numFmtId="166" formatCode="[&gt;=1000000]#,##0.00,,\ &quot;M&quot;;[&gt;=1000]#,##0.00,\ &quot;K&quot;;0"/>
    </dxf>
    <dxf>
      <numFmt numFmtId="167" formatCode="[&gt;=1000000]#,##0.0,,\ &quot;M&quot;;[&gt;=1000]#,##0.0,\ &quot;K&quot;;0"/>
    </dxf>
    <dxf>
      <numFmt numFmtId="165" formatCode="&quot;₹&quot;\ #.0,\ &quot;K&quot;\ \ "/>
    </dxf>
    <dxf>
      <numFmt numFmtId="13" formatCode="0%"/>
    </dxf>
    <dxf>
      <numFmt numFmtId="166" formatCode="[&gt;=1000000]#,##0.00,,\ &quot;M&quot;;[&gt;=1000]#,##0.00,\ &quot;K&quot;;0"/>
    </dxf>
    <dxf>
      <numFmt numFmtId="166" formatCode="[&gt;=1000000]#,##0.00,,\ &quot;M&quot;;[&gt;=1000]#,##0.00,\ &quot;K&quot;;0"/>
    </dxf>
    <dxf>
      <numFmt numFmtId="166" formatCode="[&gt;=1000000]#,##0.00,,\ &quot;M&quot;;[&gt;=1000]#,##0.00,\ &quot;K&quot;;0"/>
    </dxf>
    <dxf>
      <numFmt numFmtId="166" formatCode="[&gt;=1000000]#,##0.00,,\ &quot;M&quot;;[&gt;=1000]#,##0.00,\ &quot;K&quot;;0"/>
    </dxf>
    <dxf>
      <numFmt numFmtId="166" formatCode="[&gt;=1000000]#,##0.00,,\ &quot;M&quot;;[&gt;=1000]#,##0.00,\ &quot;K&quot;;0"/>
    </dxf>
    <dxf>
      <numFmt numFmtId="166" formatCode="[&gt;=1000000]#,##0.00,,\ &quot;M&quot;;[&gt;=1000]#,##0.00,\ &quot;K&quot;;0"/>
    </dxf>
    <dxf>
      <numFmt numFmtId="166" formatCode="[&gt;=1000000]#,##0.00,,\ &quot;M&quot;;[&gt;=1000]#,##0.00,\ &quot;K&quot;;0"/>
    </dxf>
    <dxf>
      <numFmt numFmtId="166" formatCode="[&gt;=1000000]#,##0.00,,\ &quot;M&quot;;[&gt;=1000]#,##0.00,\ &quot;K&quot;;0"/>
    </dxf>
    <dxf>
      <numFmt numFmtId="166" formatCode="[&gt;=1000000]#,##0.00,,\ &quot;M&quot;;[&gt;=1000]#,##0.00,\ &quot;K&quot;;0"/>
    </dxf>
    <dxf>
      <numFmt numFmtId="166" formatCode="[&gt;=1000000]#,##0.00,,\ &quot;M&quot;;[&gt;=1000]#,##0.00,\ &quot;K&quot;;0"/>
    </dxf>
    <dxf>
      <numFmt numFmtId="166" formatCode="[&gt;=1000000]#,##0.00,,\ &quot;M&quot;;[&gt;=1000]#,##0.00,\ &quot;K&quot;;0"/>
    </dxf>
    <dxf>
      <numFmt numFmtId="166" formatCode="[&gt;=1000000]#,##0.00,,\ &quot;M&quot;;[&gt;=1000]#,##0.00,\ &quot;K&quot;;0"/>
    </dxf>
    <dxf>
      <numFmt numFmtId="166" formatCode="[&gt;=1000000]#,##0.00,,\ &quot;M&quot;;[&gt;=1000]#,##0.00,\ &quot;K&quot;;0"/>
    </dxf>
    <dxf>
      <numFmt numFmtId="166" formatCode="[&gt;=1000000]#,##0.00,,\ &quot;M&quot;;[&gt;=1000]#,##0.00,\ &quot;K&quot;;0"/>
    </dxf>
    <dxf>
      <numFmt numFmtId="166" formatCode="[&gt;=1000000]#,##0.00,,\ &quot;M&quot;;[&gt;=1000]#,##0.00,\ &quot;K&quot;;0"/>
    </dxf>
    <dxf>
      <numFmt numFmtId="166" formatCode="[&gt;=1000000]#,##0.00,,\ &quot;M&quot;;[&gt;=1000]#,##0.00,\ &quot;K&quot;;0"/>
    </dxf>
    <dxf>
      <numFmt numFmtId="166" formatCode="[&gt;=1000000]#,##0.00,,\ &quot;M&quot;;[&gt;=1000]#,##0.00,\ &quot;K&quot;;0"/>
    </dxf>
    <dxf>
      <numFmt numFmtId="166" formatCode="[&gt;=1000000]#,##0.00,,\ &quot;M&quot;;[&gt;=1000]#,##0.00,\ &quot;K&quot;;0"/>
    </dxf>
    <dxf>
      <numFmt numFmtId="166" formatCode="[&gt;=1000000]#,##0.00,,\ &quot;M&quot;;[&gt;=1000]#,##0.00,\ &quot;K&quot;;0"/>
    </dxf>
    <dxf>
      <numFmt numFmtId="14" formatCode="0.00%"/>
    </dxf>
    <dxf>
      <numFmt numFmtId="166" formatCode="[&gt;=1000000]#,##0.00,,\ &quot;M&quot;;[&gt;=1000]#,##0.00,\ &quot;K&quot;;0"/>
    </dxf>
    <dxf>
      <numFmt numFmtId="166" formatCode="[&gt;=1000000]#,##0.00,,\ &quot;M&quot;;[&gt;=1000]#,##0.00,\ &quot;K&quot;;0"/>
    </dxf>
    <dxf>
      <numFmt numFmtId="166" formatCode="[&gt;=1000000]#,##0.00,,\ &quot;M&quot;;[&gt;=1000]#,##0.00,\ &quot;K&quot;;0"/>
    </dxf>
    <dxf>
      <numFmt numFmtId="166" formatCode="[&gt;=1000000]#,##0.00,,\ &quot;M&quot;;[&gt;=1000]#,##0.00,\ &quot;K&quot;;0"/>
    </dxf>
    <dxf>
      <numFmt numFmtId="165" formatCode="&quot;₹&quot;\ #.0,\ &quot;K&quot;\ \ "/>
    </dxf>
    <dxf>
      <numFmt numFmtId="166" formatCode="[&gt;=1000000]#,##0.00,,\ &quot;M&quot;;[&gt;=1000]#,##0.00,\ &quot;K&quot;;0"/>
    </dxf>
    <dxf>
      <numFmt numFmtId="166" formatCode="[&gt;=1000000]#,##0.00,,\ &quot;M&quot;;[&gt;=1000]#,##0.00,\ &quot;K&quot;;0"/>
    </dxf>
    <dxf>
      <numFmt numFmtId="166" formatCode="[&gt;=1000000]#,##0.00,,\ &quot;M&quot;;[&gt;=1000]#,##0.00,\ &quot;K&quot;;0"/>
    </dxf>
    <dxf>
      <numFmt numFmtId="166" formatCode="[&gt;=1000000]#,##0.00,,\ &quot;M&quot;;[&gt;=1000]#,##0.00,\ &quot;K&quot;;0"/>
    </dxf>
    <dxf>
      <numFmt numFmtId="14" formatCode="0.00%"/>
    </dxf>
    <dxf>
      <numFmt numFmtId="166" formatCode="[&gt;=1000000]#,##0.00,,\ &quot;M&quot;;[&gt;=1000]#,##0.00,\ &quot;K&quot;;0"/>
    </dxf>
    <dxf>
      <numFmt numFmtId="166" formatCode="[&gt;=1000000]#,##0.00,,\ &quot;M&quot;;[&gt;=1000]#,##0.00,\ &quot;K&quot;;0"/>
    </dxf>
    <dxf>
      <numFmt numFmtId="14" formatCode="0.00%"/>
    </dxf>
    <dxf>
      <numFmt numFmtId="166" formatCode="[&gt;=1000000]#,##0.00,,\ &quot;M&quot;;[&gt;=1000]#,##0.00,\ &quot;K&quot;;0"/>
    </dxf>
    <dxf>
      <numFmt numFmtId="166" formatCode="[&gt;=1000000]#,##0.00,,\ &quot;M&quot;;[&gt;=1000]#,##0.00,\ &quot;K&quot;;0"/>
    </dxf>
    <dxf>
      <numFmt numFmtId="166" formatCode="[&gt;=1000000]#,##0.00,,\ &quot;M&quot;;[&gt;=1000]#,##0.00,\ &quot;K&quot;;0"/>
    </dxf>
    <dxf>
      <numFmt numFmtId="166" formatCode="[&gt;=1000000]#,##0.00,,\ &quot;M&quot;;[&gt;=1000]#,##0.00,\ &quot;K&quot;;0"/>
    </dxf>
    <dxf>
      <numFmt numFmtId="166" formatCode="[&gt;=1000000]#,##0.00,,\ &quot;M&quot;;[&gt;=1000]#,##0.00,\ &quot;K&quot;;0"/>
    </dxf>
    <dxf>
      <numFmt numFmtId="166" formatCode="[&gt;=1000000]#,##0.00,,\ &quot;M&quot;;[&gt;=1000]#,##0.00,\ &quot;K&quot;;0"/>
    </dxf>
    <dxf>
      <numFmt numFmtId="166" formatCode="[&gt;=1000000]#,##0.00,,\ &quot;M&quot;;[&gt;=1000]#,##0.00,\ &quot;K&quot;;0"/>
    </dxf>
    <dxf>
      <numFmt numFmtId="166" formatCode="[&gt;=1000000]#,##0.00,,\ &quot;M&quot;;[&gt;=1000]#,##0.00,\ &quot;K&quot;;0"/>
    </dxf>
    <dxf>
      <numFmt numFmtId="166" formatCode="[&gt;=1000000]#,##0.00,,\ &quot;M&quot;;[&gt;=1000]#,##0.00,\ &quot;K&quot;;0"/>
    </dxf>
    <dxf>
      <numFmt numFmtId="166" formatCode="[&gt;=1000000]#,##0.00,,\ &quot;M&quot;;[&gt;=1000]#,##0.00,\ &quot;K&quot;;0"/>
    </dxf>
    <dxf>
      <numFmt numFmtId="165" formatCode="&quot;₹&quot;\ #.0,\ &quot;K&quot;\ \ "/>
    </dxf>
    <dxf>
      <numFmt numFmtId="13" formatCode="0%"/>
    </dxf>
    <dxf>
      <numFmt numFmtId="166" formatCode="[&gt;=1000000]#,##0.00,,\ &quot;M&quot;;[&gt;=1000]#,##0.00,\ &quot;K&quot;;0"/>
    </dxf>
    <dxf>
      <numFmt numFmtId="166" formatCode="[&gt;=1000000]#,##0.00,,\ &quot;M&quot;;[&gt;=1000]#,##0.00,\ &quot;K&quot;;0"/>
    </dxf>
    <dxf>
      <numFmt numFmtId="166" formatCode="[&gt;=1000000]#,##0.00,,\ &quot;M&quot;;[&gt;=1000]#,##0.00,\ &quot;K&quot;;0"/>
    </dxf>
    <dxf>
      <numFmt numFmtId="166" formatCode="[&gt;=1000000]#,##0.00,,\ &quot;M&quot;;[&gt;=1000]#,##0.00,\ &quot;K&quot;;0"/>
    </dxf>
    <dxf>
      <numFmt numFmtId="166" formatCode="[&gt;=1000000]#,##0.00,,\ &quot;M&quot;;[&gt;=1000]#,##0.00,\ &quot;K&quot;;0"/>
    </dxf>
    <dxf>
      <numFmt numFmtId="166" formatCode="[&gt;=1000000]#,##0.00,,\ &quot;M&quot;;[&gt;=1000]#,##0.00,\ &quot;K&quot;;0"/>
    </dxf>
    <dxf>
      <numFmt numFmtId="166" formatCode="[&gt;=1000000]#,##0.00,,\ &quot;M&quot;;[&gt;=1000]#,##0.00,\ &quot;K&quot;;0"/>
    </dxf>
    <dxf>
      <numFmt numFmtId="166" formatCode="[&gt;=1000000]#,##0.00,,\ &quot;M&quot;;[&gt;=1000]#,##0.00,\ &quot;K&quot;;0"/>
    </dxf>
    <dxf>
      <numFmt numFmtId="166" formatCode="[&gt;=1000000]#,##0.00,,\ &quot;M&quot;;[&gt;=1000]#,##0.00,\ &quot;K&quot;;0"/>
    </dxf>
    <dxf>
      <numFmt numFmtId="166" formatCode="[&gt;=1000000]#,##0.00,,\ &quot;M&quot;;[&gt;=1000]#,##0.00,\ &quot;K&quot;;0"/>
    </dxf>
    <dxf>
      <numFmt numFmtId="166" formatCode="[&gt;=1000000]#,##0.00,,\ &quot;M&quot;;[&gt;=1000]#,##0.00,\ &quot;K&quot;;0"/>
    </dxf>
    <dxf>
      <numFmt numFmtId="166" formatCode="[&gt;=1000000]#,##0.00,,\ &quot;M&quot;;[&gt;=1000]#,##0.00,\ &quot;K&quot;;0"/>
    </dxf>
    <dxf>
      <numFmt numFmtId="166" formatCode="[&gt;=1000000]#,##0.00,,\ &quot;M&quot;;[&gt;=1000]#,##0.00,\ &quot;K&quot;;0"/>
    </dxf>
    <dxf>
      <numFmt numFmtId="14" formatCode="0.00%"/>
    </dxf>
    <dxf>
      <numFmt numFmtId="166" formatCode="[&gt;=1000000]#,##0.00,,\ &quot;M&quot;;[&gt;=1000]#,##0.00,\ &quot;K&quot;;0"/>
    </dxf>
    <dxf>
      <numFmt numFmtId="166" formatCode="[&gt;=1000000]#,##0.00,,\ &quot;M&quot;;[&gt;=1000]#,##0.00,\ &quot;K&quot;;0"/>
    </dxf>
    <dxf>
      <numFmt numFmtId="166" formatCode="[&gt;=1000000]#,##0.00,,\ &quot;M&quot;;[&gt;=1000]#,##0.00,\ &quot;K&quot;;0"/>
    </dxf>
    <dxf>
      <numFmt numFmtId="166" formatCode="[&gt;=1000000]#,##0.00,,\ &quot;M&quot;;[&gt;=1000]#,##0.00,\ &quot;K&quot;;0"/>
    </dxf>
    <dxf>
      <numFmt numFmtId="14" formatCode="0.00%"/>
    </dxf>
    <dxf>
      <numFmt numFmtId="166" formatCode="[&gt;=1000000]#,##0.00,,\ &quot;M&quot;;[&gt;=1000]#,##0.00,\ &quot;K&quot;;0"/>
    </dxf>
    <dxf>
      <numFmt numFmtId="166" formatCode="[&gt;=1000000]#,##0.00,,\ &quot;M&quot;;[&gt;=1000]#,##0.00,\ &quot;K&quot;;0"/>
    </dxf>
    <dxf>
      <numFmt numFmtId="166" formatCode="[&gt;=1000000]#,##0.00,,\ &quot;M&quot;;[&gt;=1000]#,##0.00,\ &quot;K&quot;;0"/>
    </dxf>
    <dxf>
      <numFmt numFmtId="166" formatCode="[&gt;=1000000]#,##0.00,,\ &quot;M&quot;;[&gt;=1000]#,##0.00,\ &quot;K&quot;;0"/>
    </dxf>
    <dxf>
      <numFmt numFmtId="166" formatCode="[&gt;=1000000]#,##0.00,,\ &quot;M&quot;;[&gt;=1000]#,##0.00,\ &quot;K&quot;;0"/>
    </dxf>
    <dxf>
      <numFmt numFmtId="166" formatCode="[&gt;=1000000]#,##0.00,,\ &quot;M&quot;;[&gt;=1000]#,##0.00,\ &quot;K&quot;;0"/>
    </dxf>
    <dxf>
      <numFmt numFmtId="166" formatCode="[&gt;=1000000]#,##0.00,,\ &quot;M&quot;;[&gt;=1000]#,##0.00,\ &quot;K&quot;;0"/>
    </dxf>
    <dxf>
      <numFmt numFmtId="166" formatCode="[&gt;=1000000]#,##0.00,,\ &quot;M&quot;;[&gt;=1000]#,##0.00,\ &quot;K&quot;;0"/>
    </dxf>
    <dxf>
      <numFmt numFmtId="166" formatCode="[&gt;=1000000]#,##0.00,,\ &quot;M&quot;;[&gt;=1000]#,##0.00,\ &quot;K&quot;;0"/>
    </dxf>
    <dxf>
      <numFmt numFmtId="166" formatCode="[&gt;=1000000]#,##0.00,,\ &quot;M&quot;;[&gt;=1000]#,##0.00,\ &quot;K&quot;;0"/>
    </dxf>
    <dxf>
      <numFmt numFmtId="165" formatCode="&quot;₹&quot;\ #.0,\ &quot;K&quot;\ \ "/>
    </dxf>
    <dxf>
      <numFmt numFmtId="13" formatCode="0%"/>
    </dxf>
    <dxf>
      <numFmt numFmtId="166" formatCode="[&gt;=1000000]#,##0.00,,\ &quot;M&quot;;[&gt;=1000]#,##0.00,\ &quot;K&quot;;0"/>
    </dxf>
    <dxf>
      <numFmt numFmtId="166" formatCode="[&gt;=1000000]#,##0.00,,\ &quot;M&quot;;[&gt;=1000]#,##0.00,\ &quot;K&quot;;0"/>
    </dxf>
    <dxf>
      <numFmt numFmtId="166" formatCode="[&gt;=1000000]#,##0.00,,\ &quot;M&quot;;[&gt;=1000]#,##0.00,\ &quot;K&quot;;0"/>
    </dxf>
    <dxf>
      <numFmt numFmtId="166" formatCode="[&gt;=1000000]#,##0.00,,\ &quot;M&quot;;[&gt;=1000]#,##0.00,\ &quot;K&quot;;0"/>
    </dxf>
    <dxf>
      <numFmt numFmtId="166" formatCode="[&gt;=1000000]#,##0.00,,\ &quot;M&quot;;[&gt;=1000]#,##0.00,\ &quot;K&quot;;0"/>
    </dxf>
    <dxf>
      <numFmt numFmtId="166" formatCode="[&gt;=1000000]#,##0.00,,\ &quot;M&quot;;[&gt;=1000]#,##0.00,\ &quot;K&quot;;0"/>
    </dxf>
    <dxf>
      <numFmt numFmtId="166" formatCode="[&gt;=1000000]#,##0.00,,\ &quot;M&quot;;[&gt;=1000]#,##0.00,\ &quot;K&quot;;0"/>
    </dxf>
    <dxf>
      <numFmt numFmtId="166" formatCode="[&gt;=1000000]#,##0.00,,\ &quot;M&quot;;[&gt;=1000]#,##0.00,\ &quot;K&quot;;0"/>
    </dxf>
    <dxf>
      <numFmt numFmtId="166" formatCode="[&gt;=1000000]#,##0.00,,\ &quot;M&quot;;[&gt;=1000]#,##0.00,\ &quot;K&quot;;0"/>
    </dxf>
    <dxf>
      <numFmt numFmtId="166" formatCode="[&gt;=1000000]#,##0.00,,\ &quot;M&quot;;[&gt;=1000]#,##0.00,\ &quot;K&quot;;0"/>
    </dxf>
    <dxf>
      <numFmt numFmtId="166" formatCode="[&gt;=1000000]#,##0.00,,\ &quot;M&quot;;[&gt;=1000]#,##0.00,\ &quot;K&quot;;0"/>
    </dxf>
    <dxf>
      <numFmt numFmtId="166" formatCode="[&gt;=1000000]#,##0.00,,\ &quot;M&quot;;[&gt;=1000]#,##0.00,\ &quot;K&quot;;0"/>
    </dxf>
    <dxf>
      <numFmt numFmtId="166" formatCode="[&gt;=1000000]#,##0.00,,\ &quot;M&quot;;[&gt;=1000]#,##0.00,\ &quot;K&quot;;0"/>
    </dxf>
    <dxf>
      <numFmt numFmtId="14" formatCode="0.00%"/>
    </dxf>
    <dxf>
      <numFmt numFmtId="166" formatCode="[&gt;=1000000]#,##0.00,,\ &quot;M&quot;;[&gt;=1000]#,##0.00,\ &quot;K&quot;;0"/>
    </dxf>
    <dxf>
      <numFmt numFmtId="166" formatCode="[&gt;=1000000]#,##0.00,,\ &quot;M&quot;;[&gt;=1000]#,##0.00,\ &quot;K&quot;;0"/>
    </dxf>
    <dxf>
      <numFmt numFmtId="166" formatCode="[&gt;=1000000]#,##0.00,,\ &quot;M&quot;;[&gt;=1000]#,##0.00,\ &quot;K&quot;;0"/>
    </dxf>
    <dxf>
      <numFmt numFmtId="167" formatCode="[&gt;=1000000]#,##0.0,,\ &quot;M&quot;;[&gt;=1000]#,##0.0,\ &quot;K&quot;;0"/>
    </dxf>
    <dxf>
      <numFmt numFmtId="166" formatCode="[&gt;=1000000]#,##0.00,,\ &quot;M&quot;;[&gt;=1000]#,##0.00,\ &quot;K&quot;;0"/>
    </dxf>
    <dxf>
      <numFmt numFmtId="166" formatCode="[&gt;=1000000]#,##0.00,,\ &quot;M&quot;;[&gt;=1000]#,##0.00,\ &quot;K&quot;;0"/>
    </dxf>
    <dxf>
      <numFmt numFmtId="14" formatCode="0.00%"/>
    </dxf>
    <dxf>
      <numFmt numFmtId="166" formatCode="[&gt;=1000000]#,##0.00,,\ &quot;M&quot;;[&gt;=1000]#,##0.00,\ &quot;K&quot;;0"/>
    </dxf>
    <dxf>
      <numFmt numFmtId="166" formatCode="[&gt;=1000000]#,##0.00,,\ &quot;M&quot;;[&gt;=1000]#,##0.00,\ &quot;K&quot;;0"/>
    </dxf>
    <dxf>
      <numFmt numFmtId="165" formatCode="&quot;₹&quot;\ #.0,\ &quot;K&quot;\ \ "/>
    </dxf>
    <dxf>
      <numFmt numFmtId="13" formatCode="0%"/>
    </dxf>
    <dxf>
      <numFmt numFmtId="166" formatCode="[&gt;=1000000]#,##0.00,,\ &quot;M&quot;;[&gt;=1000]#,##0.00,\ &quot;K&quot;;0"/>
    </dxf>
    <dxf>
      <numFmt numFmtId="166" formatCode="[&gt;=1000000]#,##0.00,,\ &quot;M&quot;;[&gt;=1000]#,##0.00,\ &quot;K&quot;;0"/>
    </dxf>
    <dxf>
      <numFmt numFmtId="166" formatCode="[&gt;=1000000]#,##0.00,,\ &quot;M&quot;;[&gt;=1000]#,##0.00,\ &quot;K&quot;;0"/>
    </dxf>
    <dxf>
      <numFmt numFmtId="166" formatCode="[&gt;=1000000]#,##0.00,,\ &quot;M&quot;;[&gt;=1000]#,##0.00,\ &quot;K&quot;;0"/>
    </dxf>
    <dxf>
      <numFmt numFmtId="165" formatCode="&quot;₹&quot;\ #.0,\ &quot;K&quot;\ \ "/>
    </dxf>
    <dxf>
      <numFmt numFmtId="166" formatCode="[&gt;=1000000]#,##0.00,,\ &quot;M&quot;;[&gt;=1000]#,##0.00,\ &quot;K&quot;;0"/>
    </dxf>
    <dxf>
      <numFmt numFmtId="166" formatCode="[&gt;=1000000]#,##0.00,,\ &quot;M&quot;;[&gt;=1000]#,##0.00,\ &quot;K&quot;;0"/>
    </dxf>
    <dxf>
      <numFmt numFmtId="166" formatCode="[&gt;=1000000]#,##0.00,,\ &quot;M&quot;;[&gt;=1000]#,##0.00,\ &quot;K&quot;;0"/>
    </dxf>
    <dxf>
      <numFmt numFmtId="166" formatCode="[&gt;=1000000]#,##0.00,,\ &quot;M&quot;;[&gt;=1000]#,##0.00,\ &quot;K&quot;;0"/>
    </dxf>
    <dxf>
      <numFmt numFmtId="166" formatCode="[&gt;=1000000]#,##0.00,,\ &quot;M&quot;;[&gt;=1000]#,##0.00,\ &quot;K&quot;;0"/>
    </dxf>
    <dxf>
      <numFmt numFmtId="166" formatCode="[&gt;=1000000]#,##0.00,,\ &quot;M&quot;;[&gt;=1000]#,##0.00,\ &quot;K&quot;;0"/>
    </dxf>
    <dxf>
      <numFmt numFmtId="166" formatCode="[&gt;=1000000]#,##0.00,,\ &quot;M&quot;;[&gt;=1000]#,##0.00,\ &quot;K&quot;;0"/>
    </dxf>
    <dxf>
      <numFmt numFmtId="166" formatCode="[&gt;=1000000]#,##0.00,,\ &quot;M&quot;;[&gt;=1000]#,##0.00,\ &quot;K&quot;;0"/>
    </dxf>
    <dxf>
      <numFmt numFmtId="166" formatCode="[&gt;=1000000]#,##0.00,,\ &quot;M&quot;;[&gt;=1000]#,##0.00,\ &quot;K&quot;;0"/>
    </dxf>
    <dxf>
      <numFmt numFmtId="166" formatCode="[&gt;=1000000]#,##0.00,,\ &quot;M&quot;;[&gt;=1000]#,##0.00,\ &quot;K&quot;;0"/>
    </dxf>
    <dxf>
      <numFmt numFmtId="166" formatCode="[&gt;=1000000]#,##0.00,,\ &quot;M&quot;;[&gt;=1000]#,##0.00,\ &quot;K&quot;;0"/>
    </dxf>
    <dxf>
      <numFmt numFmtId="166" formatCode="[&gt;=1000000]#,##0.00,,\ &quot;M&quot;;[&gt;=1000]#,##0.00,\ &quot;K&quot;;0"/>
    </dxf>
    <dxf>
      <numFmt numFmtId="166" formatCode="[&gt;=1000000]#,##0.00,,\ &quot;M&quot;;[&gt;=1000]#,##0.00,\ &quot;K&quot;;0"/>
    </dxf>
    <dxf>
      <numFmt numFmtId="166" formatCode="[&gt;=1000000]#,##0.00,,\ &quot;M&quot;;[&gt;=1000]#,##0.00,\ &quot;K&quot;;0"/>
    </dxf>
    <dxf>
      <numFmt numFmtId="166" formatCode="[&gt;=1000000]#,##0.00,,\ &quot;M&quot;;[&gt;=1000]#,##0.00,\ &quot;K&quot;;0"/>
    </dxf>
    <dxf>
      <numFmt numFmtId="166" formatCode="[&gt;=1000000]#,##0.00,,\ &quot;M&quot;;[&gt;=1000]#,##0.00,\ &quot;K&quot;;0"/>
    </dxf>
    <dxf>
      <numFmt numFmtId="14" formatCode="0.00%"/>
    </dxf>
    <dxf>
      <numFmt numFmtId="166" formatCode="[&gt;=1000000]#,##0.00,,\ &quot;M&quot;;[&gt;=1000]#,##0.00,\ &quot;K&quot;;0"/>
    </dxf>
    <dxf>
      <numFmt numFmtId="167" formatCode="[&gt;=1000000]#,##0.0,,\ &quot;M&quot;;[&gt;=1000]#,##0.0,\ &quot;K&quot;;0"/>
    </dxf>
    <dxf>
      <numFmt numFmtId="166" formatCode="[&gt;=1000000]#,##0.00,,\ &quot;M&quot;;[&gt;=1000]#,##0.00,\ &quot;K&quot;;0"/>
    </dxf>
    <dxf>
      <numFmt numFmtId="166" formatCode="[&gt;=1000000]#,##0.00,,\ &quot;M&quot;;[&gt;=1000]#,##0.00,\ &quot;K&quot;;0"/>
    </dxf>
    <dxf>
      <numFmt numFmtId="14" formatCode="0.00%"/>
    </dxf>
    <dxf>
      <numFmt numFmtId="166" formatCode="[&gt;=1000000]#,##0.00,,\ &quot;M&quot;;[&gt;=1000]#,##0.00,\ &quot;K&quot;;0"/>
    </dxf>
    <dxf>
      <numFmt numFmtId="166" formatCode="[&gt;=1000000]#,##0.00,,\ &quot;M&quot;;[&gt;=1000]#,##0.00,\ &quot;K&quot;;0"/>
    </dxf>
    <dxf>
      <numFmt numFmtId="165" formatCode="&quot;₹&quot;\ #.0,\ &quot;K&quot;\ \ "/>
    </dxf>
    <dxf>
      <numFmt numFmtId="13" formatCode="0%"/>
    </dxf>
    <dxf>
      <numFmt numFmtId="166" formatCode="[&gt;=1000000]#,##0.00,,\ &quot;M&quot;;[&gt;=1000]#,##0.00,\ &quot;K&quot;;0"/>
    </dxf>
    <dxf>
      <numFmt numFmtId="166" formatCode="[&gt;=1000000]#,##0.00,,\ &quot;M&quot;;[&gt;=1000]#,##0.00,\ &quot;K&quot;;0"/>
    </dxf>
    <dxf>
      <numFmt numFmtId="166" formatCode="[&gt;=1000000]#,##0.00,,\ &quot;M&quot;;[&gt;=1000]#,##0.00,\ &quot;K&quot;;0"/>
    </dxf>
    <dxf>
      <numFmt numFmtId="166" formatCode="[&gt;=1000000]#,##0.00,,\ &quot;M&quot;;[&gt;=1000]#,##0.00,\ &quot;K&quot;;0"/>
    </dxf>
    <dxf>
      <numFmt numFmtId="165" formatCode="&quot;₹&quot;\ #.0,\ &quot;K&quot;\ \ "/>
    </dxf>
    <dxf>
      <numFmt numFmtId="166" formatCode="[&gt;=1000000]#,##0.00,,\ &quot;M&quot;;[&gt;=1000]#,##0.00,\ &quot;K&quot;;0"/>
    </dxf>
    <dxf>
      <numFmt numFmtId="166" formatCode="[&gt;=1000000]#,##0.00,,\ &quot;M&quot;;[&gt;=1000]#,##0.00,\ &quot;K&quot;;0"/>
    </dxf>
    <dxf>
      <numFmt numFmtId="166" formatCode="[&gt;=1000000]#,##0.00,,\ &quot;M&quot;;[&gt;=1000]#,##0.00,\ &quot;K&quot;;0"/>
    </dxf>
    <dxf>
      <numFmt numFmtId="166" formatCode="[&gt;=1000000]#,##0.00,,\ &quot;M&quot;;[&gt;=1000]#,##0.00,\ &quot;K&quot;;0"/>
    </dxf>
    <dxf>
      <numFmt numFmtId="166" formatCode="[&gt;=1000000]#,##0.00,,\ &quot;M&quot;;[&gt;=1000]#,##0.00,\ &quot;K&quot;;0"/>
    </dxf>
    <dxf>
      <numFmt numFmtId="166" formatCode="[&gt;=1000000]#,##0.00,,\ &quot;M&quot;;[&gt;=1000]#,##0.00,\ &quot;K&quot;;0"/>
    </dxf>
    <dxf>
      <numFmt numFmtId="166" formatCode="[&gt;=1000000]#,##0.00,,\ &quot;M&quot;;[&gt;=1000]#,##0.00,\ &quot;K&quot;;0"/>
    </dxf>
    <dxf>
      <numFmt numFmtId="166" formatCode="[&gt;=1000000]#,##0.00,,\ &quot;M&quot;;[&gt;=1000]#,##0.00,\ &quot;K&quot;;0"/>
    </dxf>
    <dxf>
      <numFmt numFmtId="166" formatCode="[&gt;=1000000]#,##0.00,,\ &quot;M&quot;;[&gt;=1000]#,##0.00,\ &quot;K&quot;;0"/>
    </dxf>
    <dxf>
      <numFmt numFmtId="166" formatCode="[&gt;=1000000]#,##0.00,,\ &quot;M&quot;;[&gt;=1000]#,##0.00,\ &quot;K&quot;;0"/>
    </dxf>
    <dxf>
      <numFmt numFmtId="166" formatCode="[&gt;=1000000]#,##0.00,,\ &quot;M&quot;;[&gt;=1000]#,##0.00,\ &quot;K&quot;;0"/>
    </dxf>
    <dxf>
      <numFmt numFmtId="166" formatCode="[&gt;=1000000]#,##0.00,,\ &quot;M&quot;;[&gt;=1000]#,##0.00,\ &quot;K&quot;;0"/>
    </dxf>
    <dxf>
      <numFmt numFmtId="166" formatCode="[&gt;=1000000]#,##0.00,,\ &quot;M&quot;;[&gt;=1000]#,##0.00,\ &quot;K&quot;;0"/>
    </dxf>
    <dxf>
      <numFmt numFmtId="166" formatCode="[&gt;=1000000]#,##0.00,,\ &quot;M&quot;;[&gt;=1000]#,##0.00,\ &quot;K&quot;;0"/>
    </dxf>
    <dxf>
      <numFmt numFmtId="166" formatCode="[&gt;=1000000]#,##0.00,,\ &quot;M&quot;;[&gt;=1000]#,##0.00,\ &quot;K&quot;;0"/>
    </dxf>
    <dxf>
      <numFmt numFmtId="166" formatCode="[&gt;=1000000]#,##0.00,,\ &quot;M&quot;;[&gt;=1000]#,##0.00,\ &quot;K&quot;;0"/>
    </dxf>
    <dxf>
      <numFmt numFmtId="14" formatCode="0.00%"/>
    </dxf>
    <dxf>
      <numFmt numFmtId="166" formatCode="[&gt;=1000000]#,##0.00,,\ &quot;M&quot;;[&gt;=1000]#,##0.00,\ &quot;K&quot;;0"/>
    </dxf>
    <dxf>
      <numFmt numFmtId="167" formatCode="[&gt;=1000000]#,##0.0,,\ &quot;M&quot;;[&gt;=1000]#,##0.0,\ &quot;K&quot;;0"/>
    </dxf>
    <dxf>
      <numFmt numFmtId="166" formatCode="[&gt;=1000000]#,##0.00,,\ &quot;M&quot;;[&gt;=1000]#,##0.00,\ &quot;K&quot;;0"/>
    </dxf>
    <dxf>
      <numFmt numFmtId="166" formatCode="[&gt;=1000000]#,##0.00,,\ &quot;M&quot;;[&gt;=1000]#,##0.00,\ &quot;K&quot;;0"/>
    </dxf>
    <dxf>
      <numFmt numFmtId="14" formatCode="0.00%"/>
    </dxf>
    <dxf>
      <numFmt numFmtId="166" formatCode="[&gt;=1000000]#,##0.00,,\ &quot;M&quot;;[&gt;=1000]#,##0.00,\ &quot;K&quot;;0"/>
    </dxf>
    <dxf>
      <numFmt numFmtId="166" formatCode="[&gt;=1000000]#,##0.00,,\ &quot;M&quot;;[&gt;=1000]#,##0.00,\ &quot;K&quot;;0"/>
    </dxf>
    <dxf>
      <numFmt numFmtId="165" formatCode="&quot;₹&quot;\ #.0,\ &quot;K&quot;\ \ "/>
    </dxf>
    <dxf>
      <numFmt numFmtId="13" formatCode="0%"/>
    </dxf>
    <dxf>
      <numFmt numFmtId="166" formatCode="[&gt;=1000000]#,##0.00,,\ &quot;M&quot;;[&gt;=1000]#,##0.00,\ &quot;K&quot;;0"/>
    </dxf>
    <dxf>
      <numFmt numFmtId="166" formatCode="[&gt;=1000000]#,##0.00,,\ &quot;M&quot;;[&gt;=1000]#,##0.00,\ &quot;K&quot;;0"/>
    </dxf>
    <dxf>
      <numFmt numFmtId="166" formatCode="[&gt;=1000000]#,##0.00,,\ &quot;M&quot;;[&gt;=1000]#,##0.00,\ &quot;K&quot;;0"/>
    </dxf>
    <dxf>
      <numFmt numFmtId="166" formatCode="[&gt;=1000000]#,##0.00,,\ &quot;M&quot;;[&gt;=1000]#,##0.00,\ &quot;K&quot;;0"/>
    </dxf>
    <dxf>
      <numFmt numFmtId="165" formatCode="&quot;₹&quot;\ #.0,\ &quot;K&quot;\ \ "/>
    </dxf>
    <dxf>
      <numFmt numFmtId="166" formatCode="[&gt;=1000000]#,##0.00,,\ &quot;M&quot;;[&gt;=1000]#,##0.00,\ &quot;K&quot;;0"/>
    </dxf>
    <dxf>
      <numFmt numFmtId="166" formatCode="[&gt;=1000000]#,##0.00,,\ &quot;M&quot;;[&gt;=1000]#,##0.00,\ &quot;K&quot;;0"/>
    </dxf>
    <dxf>
      <numFmt numFmtId="166" formatCode="[&gt;=1000000]#,##0.00,,\ &quot;M&quot;;[&gt;=1000]#,##0.00,\ &quot;K&quot;;0"/>
    </dxf>
    <dxf>
      <numFmt numFmtId="166" formatCode="[&gt;=1000000]#,##0.00,,\ &quot;M&quot;;[&gt;=1000]#,##0.00,\ &quot;K&quot;;0"/>
    </dxf>
    <dxf>
      <numFmt numFmtId="166" formatCode="[&gt;=1000000]#,##0.00,,\ &quot;M&quot;;[&gt;=1000]#,##0.00,\ &quot;K&quot;;0"/>
    </dxf>
    <dxf>
      <numFmt numFmtId="166" formatCode="[&gt;=1000000]#,##0.00,,\ &quot;M&quot;;[&gt;=1000]#,##0.00,\ &quot;K&quot;;0"/>
    </dxf>
    <dxf>
      <numFmt numFmtId="166" formatCode="[&gt;=1000000]#,##0.00,,\ &quot;M&quot;;[&gt;=1000]#,##0.00,\ &quot;K&quot;;0"/>
    </dxf>
    <dxf>
      <numFmt numFmtId="166" formatCode="[&gt;=1000000]#,##0.00,,\ &quot;M&quot;;[&gt;=1000]#,##0.00,\ &quot;K&quot;;0"/>
    </dxf>
    <dxf>
      <numFmt numFmtId="166" formatCode="[&gt;=1000000]#,##0.00,,\ &quot;M&quot;;[&gt;=1000]#,##0.00,\ &quot;K&quot;;0"/>
    </dxf>
    <dxf>
      <numFmt numFmtId="166" formatCode="[&gt;=1000000]#,##0.00,,\ &quot;M&quot;;[&gt;=1000]#,##0.00,\ &quot;K&quot;;0"/>
    </dxf>
    <dxf>
      <numFmt numFmtId="166" formatCode="[&gt;=1000000]#,##0.00,,\ &quot;M&quot;;[&gt;=1000]#,##0.00,\ &quot;K&quot;;0"/>
    </dxf>
    <dxf>
      <numFmt numFmtId="166" formatCode="[&gt;=1000000]#,##0.00,,\ &quot;M&quot;;[&gt;=1000]#,##0.00,\ &quot;K&quot;;0"/>
    </dxf>
    <dxf>
      <numFmt numFmtId="166" formatCode="[&gt;=1000000]#,##0.00,,\ &quot;M&quot;;[&gt;=1000]#,##0.00,\ &quot;K&quot;;0"/>
    </dxf>
    <dxf>
      <numFmt numFmtId="166" formatCode="[&gt;=1000000]#,##0.00,,\ &quot;M&quot;;[&gt;=1000]#,##0.00,\ &quot;K&quot;;0"/>
    </dxf>
    <dxf>
      <numFmt numFmtId="166" formatCode="[&gt;=1000000]#,##0.00,,\ &quot;M&quot;;[&gt;=1000]#,##0.00,\ &quot;K&quot;;0"/>
    </dxf>
    <dxf>
      <numFmt numFmtId="166" formatCode="[&gt;=1000000]#,##0.00,,\ &quot;M&quot;;[&gt;=1000]#,##0.00,\ &quot;K&quot;;0"/>
    </dxf>
    <dxf>
      <numFmt numFmtId="14" formatCode="0.00%"/>
    </dxf>
    <dxf>
      <numFmt numFmtId="166" formatCode="[&gt;=1000000]#,##0.00,,\ &quot;M&quot;;[&gt;=1000]#,##0.00,\ &quot;K&quot;;0"/>
    </dxf>
    <dxf>
      <numFmt numFmtId="167" formatCode="[&gt;=1000000]#,##0.0,,\ &quot;M&quot;;[&gt;=1000]#,##0.0,\ &quot;K&quot;;0"/>
    </dxf>
    <dxf>
      <numFmt numFmtId="166" formatCode="[&gt;=1000000]#,##0.00,,\ &quot;M&quot;;[&gt;=1000]#,##0.00,\ &quot;K&quot;;0"/>
    </dxf>
    <dxf>
      <numFmt numFmtId="166" formatCode="[&gt;=1000000]#,##0.00,,\ &quot;M&quot;;[&gt;=1000]#,##0.00,\ &quot;K&quot;;0"/>
    </dxf>
    <dxf>
      <numFmt numFmtId="14" formatCode="0.00%"/>
    </dxf>
    <dxf>
      <numFmt numFmtId="166" formatCode="[&gt;=1000000]#,##0.00,,\ &quot;M&quot;;[&gt;=1000]#,##0.00,\ &quot;K&quot;;0"/>
    </dxf>
    <dxf>
      <numFmt numFmtId="166" formatCode="[&gt;=1000000]#,##0.00,,\ &quot;M&quot;;[&gt;=1000]#,##0.00,\ &quot;K&quot;;0"/>
    </dxf>
    <dxf>
      <numFmt numFmtId="165" formatCode="&quot;₹&quot;\ #.0,\ &quot;K&quot;\ \ "/>
    </dxf>
    <dxf>
      <numFmt numFmtId="13" formatCode="0%"/>
    </dxf>
    <dxf>
      <numFmt numFmtId="166" formatCode="[&gt;=1000000]#,##0.00,,\ &quot;M&quot;;[&gt;=1000]#,##0.00,\ &quot;K&quot;;0"/>
    </dxf>
    <dxf>
      <numFmt numFmtId="166" formatCode="[&gt;=1000000]#,##0.00,,\ &quot;M&quot;;[&gt;=1000]#,##0.00,\ &quot;K&quot;;0"/>
    </dxf>
    <dxf>
      <numFmt numFmtId="166" formatCode="[&gt;=1000000]#,##0.00,,\ &quot;M&quot;;[&gt;=1000]#,##0.00,\ &quot;K&quot;;0"/>
    </dxf>
    <dxf>
      <numFmt numFmtId="166" formatCode="[&gt;=1000000]#,##0.00,,\ &quot;M&quot;;[&gt;=1000]#,##0.00,\ &quot;K&quot;;0"/>
    </dxf>
    <dxf>
      <numFmt numFmtId="165" formatCode="&quot;₹&quot;\ #.0,\ &quot;K&quot;\ \ "/>
    </dxf>
    <dxf>
      <numFmt numFmtId="166" formatCode="[&gt;=1000000]#,##0.00,,\ &quot;M&quot;;[&gt;=1000]#,##0.00,\ &quot;K&quot;;0"/>
    </dxf>
    <dxf>
      <numFmt numFmtId="166" formatCode="[&gt;=1000000]#,##0.00,,\ &quot;M&quot;;[&gt;=1000]#,##0.00,\ &quot;K&quot;;0"/>
    </dxf>
    <dxf>
      <numFmt numFmtId="166" formatCode="[&gt;=1000000]#,##0.00,,\ &quot;M&quot;;[&gt;=1000]#,##0.00,\ &quot;K&quot;;0"/>
    </dxf>
    <dxf>
      <numFmt numFmtId="166" formatCode="[&gt;=1000000]#,##0.00,,\ &quot;M&quot;;[&gt;=1000]#,##0.00,\ &quot;K&quot;;0"/>
    </dxf>
    <dxf>
      <numFmt numFmtId="166" formatCode="[&gt;=1000000]#,##0.00,,\ &quot;M&quot;;[&gt;=1000]#,##0.00,\ &quot;K&quot;;0"/>
    </dxf>
    <dxf>
      <numFmt numFmtId="166" formatCode="[&gt;=1000000]#,##0.00,,\ &quot;M&quot;;[&gt;=1000]#,##0.00,\ &quot;K&quot;;0"/>
    </dxf>
    <dxf>
      <numFmt numFmtId="166" formatCode="[&gt;=1000000]#,##0.00,,\ &quot;M&quot;;[&gt;=1000]#,##0.00,\ &quot;K&quot;;0"/>
    </dxf>
    <dxf>
      <numFmt numFmtId="166" formatCode="[&gt;=1000000]#,##0.00,,\ &quot;M&quot;;[&gt;=1000]#,##0.00,\ &quot;K&quot;;0"/>
    </dxf>
    <dxf>
      <numFmt numFmtId="166" formatCode="[&gt;=1000000]#,##0.00,,\ &quot;M&quot;;[&gt;=1000]#,##0.00,\ &quot;K&quot;;0"/>
    </dxf>
    <dxf>
      <numFmt numFmtId="166" formatCode="[&gt;=1000000]#,##0.00,,\ &quot;M&quot;;[&gt;=1000]#,##0.00,\ &quot;K&quot;;0"/>
    </dxf>
    <dxf>
      <numFmt numFmtId="166" formatCode="[&gt;=1000000]#,##0.00,,\ &quot;M&quot;;[&gt;=1000]#,##0.00,\ &quot;K&quot;;0"/>
    </dxf>
    <dxf>
      <numFmt numFmtId="166" formatCode="[&gt;=1000000]#,##0.00,,\ &quot;M&quot;;[&gt;=1000]#,##0.00,\ &quot;K&quot;;0"/>
    </dxf>
    <dxf>
      <numFmt numFmtId="166" formatCode="[&gt;=1000000]#,##0.00,,\ &quot;M&quot;;[&gt;=1000]#,##0.00,\ &quot;K&quot;;0"/>
    </dxf>
    <dxf>
      <numFmt numFmtId="166" formatCode="[&gt;=1000000]#,##0.00,,\ &quot;M&quot;;[&gt;=1000]#,##0.00,\ &quot;K&quot;;0"/>
    </dxf>
    <dxf>
      <numFmt numFmtId="166" formatCode="[&gt;=1000000]#,##0.00,,\ &quot;M&quot;;[&gt;=1000]#,##0.00,\ &quot;K&quot;;0"/>
    </dxf>
    <dxf>
      <numFmt numFmtId="166" formatCode="[&gt;=1000000]#,##0.00,,\ &quot;M&quot;;[&gt;=1000]#,##0.00,\ &quot;K&quot;;0"/>
    </dxf>
    <dxf>
      <numFmt numFmtId="14" formatCode="0.00%"/>
    </dxf>
    <dxf>
      <numFmt numFmtId="166" formatCode="[&gt;=1000000]#,##0.00,,\ &quot;M&quot;;[&gt;=1000]#,##0.00,\ &quot;K&quot;;0"/>
    </dxf>
    <dxf>
      <numFmt numFmtId="167" formatCode="[&gt;=1000000]#,##0.0,,\ &quot;M&quot;;[&gt;=1000]#,##0.0,\ &quot;K&quot;;0"/>
    </dxf>
    <dxf>
      <numFmt numFmtId="166" formatCode="[&gt;=1000000]#,##0.00,,\ &quot;M&quot;;[&gt;=1000]#,##0.00,\ &quot;K&quot;;0"/>
    </dxf>
    <dxf>
      <numFmt numFmtId="166" formatCode="[&gt;=1000000]#,##0.00,,\ &quot;M&quot;;[&gt;=1000]#,##0.00,\ &quot;K&quot;;0"/>
    </dxf>
    <dxf>
      <numFmt numFmtId="14" formatCode="0.00%"/>
    </dxf>
    <dxf>
      <numFmt numFmtId="166" formatCode="[&gt;=1000000]#,##0.00,,\ &quot;M&quot;;[&gt;=1000]#,##0.00,\ &quot;K&quot;;0"/>
    </dxf>
    <dxf>
      <numFmt numFmtId="166" formatCode="[&gt;=1000000]#,##0.00,,\ &quot;M&quot;;[&gt;=1000]#,##0.00,\ &quot;K&quot;;0"/>
    </dxf>
    <dxf>
      <numFmt numFmtId="165" formatCode="&quot;₹&quot;\ #.0,\ &quot;K&quot;\ \ "/>
    </dxf>
    <dxf>
      <numFmt numFmtId="13" formatCode="0%"/>
    </dxf>
    <dxf>
      <numFmt numFmtId="166" formatCode="[&gt;=1000000]#,##0.00,,\ &quot;M&quot;;[&gt;=1000]#,##0.00,\ &quot;K&quot;;0"/>
    </dxf>
    <dxf>
      <numFmt numFmtId="166" formatCode="[&gt;=1000000]#,##0.00,,\ &quot;M&quot;;[&gt;=1000]#,##0.00,\ &quot;K&quot;;0"/>
    </dxf>
    <dxf>
      <numFmt numFmtId="166" formatCode="[&gt;=1000000]#,##0.00,,\ &quot;M&quot;;[&gt;=1000]#,##0.00,\ &quot;K&quot;;0"/>
    </dxf>
    <dxf>
      <numFmt numFmtId="166" formatCode="[&gt;=1000000]#,##0.00,,\ &quot;M&quot;;[&gt;=1000]#,##0.00,\ &quot;K&quot;;0"/>
    </dxf>
    <dxf>
      <numFmt numFmtId="165" formatCode="&quot;₹&quot;\ #.0,\ &quot;K&quot;\ \ "/>
    </dxf>
    <dxf>
      <numFmt numFmtId="166" formatCode="[&gt;=1000000]#,##0.00,,\ &quot;M&quot;;[&gt;=1000]#,##0.00,\ &quot;K&quot;;0"/>
    </dxf>
    <dxf>
      <numFmt numFmtId="166" formatCode="[&gt;=1000000]#,##0.00,,\ &quot;M&quot;;[&gt;=1000]#,##0.00,\ &quot;K&quot;;0"/>
    </dxf>
    <dxf>
      <numFmt numFmtId="166" formatCode="[&gt;=1000000]#,##0.00,,\ &quot;M&quot;;[&gt;=1000]#,##0.00,\ &quot;K&quot;;0"/>
    </dxf>
    <dxf>
      <numFmt numFmtId="166" formatCode="[&gt;=1000000]#,##0.00,,\ &quot;M&quot;;[&gt;=1000]#,##0.00,\ &quot;K&quot;;0"/>
    </dxf>
    <dxf>
      <numFmt numFmtId="166" formatCode="[&gt;=1000000]#,##0.00,,\ &quot;M&quot;;[&gt;=1000]#,##0.00,\ &quot;K&quot;;0"/>
    </dxf>
    <dxf>
      <numFmt numFmtId="166" formatCode="[&gt;=1000000]#,##0.00,,\ &quot;M&quot;;[&gt;=1000]#,##0.00,\ &quot;K&quot;;0"/>
    </dxf>
    <dxf>
      <numFmt numFmtId="166" formatCode="[&gt;=1000000]#,##0.00,,\ &quot;M&quot;;[&gt;=1000]#,##0.00,\ &quot;K&quot;;0"/>
    </dxf>
    <dxf>
      <numFmt numFmtId="166" formatCode="[&gt;=1000000]#,##0.00,,\ &quot;M&quot;;[&gt;=1000]#,##0.00,\ &quot;K&quot;;0"/>
    </dxf>
    <dxf>
      <numFmt numFmtId="166" formatCode="[&gt;=1000000]#,##0.00,,\ &quot;M&quot;;[&gt;=1000]#,##0.00,\ &quot;K&quot;;0"/>
    </dxf>
    <dxf>
      <numFmt numFmtId="166" formatCode="[&gt;=1000000]#,##0.00,,\ &quot;M&quot;;[&gt;=1000]#,##0.00,\ &quot;K&quot;;0"/>
    </dxf>
    <dxf>
      <numFmt numFmtId="166" formatCode="[&gt;=1000000]#,##0.00,,\ &quot;M&quot;;[&gt;=1000]#,##0.00,\ &quot;K&quot;;0"/>
    </dxf>
    <dxf>
      <numFmt numFmtId="166" formatCode="[&gt;=1000000]#,##0.00,,\ &quot;M&quot;;[&gt;=1000]#,##0.00,\ &quot;K&quot;;0"/>
    </dxf>
    <dxf>
      <numFmt numFmtId="166" formatCode="[&gt;=1000000]#,##0.00,,\ &quot;M&quot;;[&gt;=1000]#,##0.00,\ &quot;K&quot;;0"/>
    </dxf>
    <dxf>
      <numFmt numFmtId="166" formatCode="[&gt;=1000000]#,##0.00,,\ &quot;M&quot;;[&gt;=1000]#,##0.00,\ &quot;K&quot;;0"/>
    </dxf>
    <dxf>
      <numFmt numFmtId="166" formatCode="[&gt;=1000000]#,##0.00,,\ &quot;M&quot;;[&gt;=1000]#,##0.00,\ &quot;K&quot;;0"/>
    </dxf>
    <dxf>
      <numFmt numFmtId="166" formatCode="[&gt;=1000000]#,##0.00,,\ &quot;M&quot;;[&gt;=1000]#,##0.00,\ &quot;K&quot;;0"/>
    </dxf>
    <dxf>
      <numFmt numFmtId="14" formatCode="0.00%"/>
    </dxf>
    <dxf>
      <numFmt numFmtId="166" formatCode="[&gt;=1000000]#,##0.00,,\ &quot;M&quot;;[&gt;=1000]#,##0.00,\ &quot;K&quot;;0"/>
    </dxf>
    <dxf>
      <numFmt numFmtId="167" formatCode="[&gt;=1000000]#,##0.0,,\ &quot;M&quot;;[&gt;=1000]#,##0.0,\ &quot;K&quot;;0"/>
    </dxf>
    <dxf>
      <numFmt numFmtId="166" formatCode="[&gt;=1000000]#,##0.00,,\ &quot;M&quot;;[&gt;=1000]#,##0.00,\ &quot;K&quot;;0"/>
    </dxf>
    <dxf>
      <numFmt numFmtId="166" formatCode="[&gt;=1000000]#,##0.00,,\ &quot;M&quot;;[&gt;=1000]#,##0.00,\ &quot;K&quot;;0"/>
    </dxf>
    <dxf>
      <numFmt numFmtId="14" formatCode="0.00%"/>
    </dxf>
    <dxf>
      <numFmt numFmtId="166" formatCode="[&gt;=1000000]#,##0.00,,\ &quot;M&quot;;[&gt;=1000]#,##0.00,\ &quot;K&quot;;0"/>
    </dxf>
    <dxf>
      <numFmt numFmtId="166" formatCode="[&gt;=1000000]#,##0.00,,\ &quot;M&quot;;[&gt;=1000]#,##0.00,\ &quot;K&quot;;0"/>
    </dxf>
    <dxf>
      <numFmt numFmtId="165" formatCode="&quot;₹&quot;\ #.0,\ &quot;K&quot;\ \ "/>
    </dxf>
    <dxf>
      <numFmt numFmtId="13" formatCode="0%"/>
    </dxf>
    <dxf>
      <numFmt numFmtId="166" formatCode="[&gt;=1000000]#,##0.00,,\ &quot;M&quot;;[&gt;=1000]#,##0.00,\ &quot;K&quot;;0"/>
    </dxf>
    <dxf>
      <numFmt numFmtId="166" formatCode="[&gt;=1000000]#,##0.00,,\ &quot;M&quot;;[&gt;=1000]#,##0.00,\ &quot;K&quot;;0"/>
    </dxf>
    <dxf>
      <numFmt numFmtId="166" formatCode="[&gt;=1000000]#,##0.00,,\ &quot;M&quot;;[&gt;=1000]#,##0.00,\ &quot;K&quot;;0"/>
    </dxf>
    <dxf>
      <numFmt numFmtId="166" formatCode="[&gt;=1000000]#,##0.00,,\ &quot;M&quot;;[&gt;=1000]#,##0.00,\ &quot;K&quot;;0"/>
    </dxf>
    <dxf>
      <numFmt numFmtId="165" formatCode="&quot;₹&quot;\ #.0,\ &quot;K&quot;\ \ "/>
    </dxf>
    <dxf>
      <numFmt numFmtId="166" formatCode="[&gt;=1000000]#,##0.00,,\ &quot;M&quot;;[&gt;=1000]#,##0.00,\ &quot;K&quot;;0"/>
    </dxf>
    <dxf>
      <numFmt numFmtId="166" formatCode="[&gt;=1000000]#,##0.00,,\ &quot;M&quot;;[&gt;=1000]#,##0.00,\ &quot;K&quot;;0"/>
    </dxf>
    <dxf>
      <numFmt numFmtId="166" formatCode="[&gt;=1000000]#,##0.00,,\ &quot;M&quot;;[&gt;=1000]#,##0.00,\ &quot;K&quot;;0"/>
    </dxf>
    <dxf>
      <numFmt numFmtId="166" formatCode="[&gt;=1000000]#,##0.00,,\ &quot;M&quot;;[&gt;=1000]#,##0.00,\ &quot;K&quot;;0"/>
    </dxf>
    <dxf>
      <numFmt numFmtId="166" formatCode="[&gt;=1000000]#,##0.00,,\ &quot;M&quot;;[&gt;=1000]#,##0.00,\ &quot;K&quot;;0"/>
    </dxf>
    <dxf>
      <numFmt numFmtId="166" formatCode="[&gt;=1000000]#,##0.00,,\ &quot;M&quot;;[&gt;=1000]#,##0.00,\ &quot;K&quot;;0"/>
    </dxf>
    <dxf>
      <numFmt numFmtId="166" formatCode="[&gt;=1000000]#,##0.00,,\ &quot;M&quot;;[&gt;=1000]#,##0.00,\ &quot;K&quot;;0"/>
    </dxf>
    <dxf>
      <numFmt numFmtId="166" formatCode="[&gt;=1000000]#,##0.00,,\ &quot;M&quot;;[&gt;=1000]#,##0.00,\ &quot;K&quot;;0"/>
    </dxf>
    <dxf>
      <numFmt numFmtId="166" formatCode="[&gt;=1000000]#,##0.00,,\ &quot;M&quot;;[&gt;=1000]#,##0.00,\ &quot;K&quot;;0"/>
    </dxf>
    <dxf>
      <numFmt numFmtId="166" formatCode="[&gt;=1000000]#,##0.00,,\ &quot;M&quot;;[&gt;=1000]#,##0.00,\ &quot;K&quot;;0"/>
    </dxf>
    <dxf>
      <numFmt numFmtId="166" formatCode="[&gt;=1000000]#,##0.00,,\ &quot;M&quot;;[&gt;=1000]#,##0.00,\ &quot;K&quot;;0"/>
    </dxf>
    <dxf>
      <numFmt numFmtId="166" formatCode="[&gt;=1000000]#,##0.00,,\ &quot;M&quot;;[&gt;=1000]#,##0.00,\ &quot;K&quot;;0"/>
    </dxf>
    <dxf>
      <numFmt numFmtId="166" formatCode="[&gt;=1000000]#,##0.00,,\ &quot;M&quot;;[&gt;=1000]#,##0.00,\ &quot;K&quot;;0"/>
    </dxf>
    <dxf>
      <numFmt numFmtId="166" formatCode="[&gt;=1000000]#,##0.00,,\ &quot;M&quot;;[&gt;=1000]#,##0.00,\ &quot;K&quot;;0"/>
    </dxf>
    <dxf>
      <numFmt numFmtId="166" formatCode="[&gt;=1000000]#,##0.00,,\ &quot;M&quot;;[&gt;=1000]#,##0.00,\ &quot;K&quot;;0"/>
    </dxf>
    <dxf>
      <numFmt numFmtId="166" formatCode="[&gt;=1000000]#,##0.00,,\ &quot;M&quot;;[&gt;=1000]#,##0.00,\ &quot;K&quot;;0"/>
    </dxf>
    <dxf>
      <numFmt numFmtId="14" formatCode="0.00%"/>
    </dxf>
    <dxf>
      <numFmt numFmtId="164" formatCode="&quot;$&quot;#,##0_);[Red]\(&quot;$&quot;#,##0\)"/>
    </dxf>
    <dxf>
      <numFmt numFmtId="164" formatCode="&quot;$&quot;#,##0_);[Red]\(&quot;$&quot;#,##0\)"/>
    </dxf>
    <dxf>
      <numFmt numFmtId="164" formatCode="&quot;$&quot;#,##0_);[Red]\(&quot;$&quot;#,##0\)"/>
    </dxf>
    <dxf>
      <numFmt numFmtId="164" formatCode="&quot;$&quot;#,##0_);[Red]\(&quot;$&quot;#,##0\)"/>
    </dxf>
    <dxf>
      <numFmt numFmtId="164" formatCode="&quot;$&quot;#,##0_);[Red]\(&quot;$&quot;#,##0\)"/>
    </dxf>
    <dxf>
      <font>
        <b val="0"/>
        <i val="0"/>
        <strike val="0"/>
        <condense val="0"/>
        <extend val="0"/>
        <outline val="0"/>
        <shadow val="0"/>
        <u val="none"/>
        <vertAlign val="baseline"/>
        <sz val="11"/>
        <color rgb="FF000000"/>
        <name val="Calibri"/>
        <family val="2"/>
        <scheme val="none"/>
      </font>
      <numFmt numFmtId="0" formatCode="General"/>
    </dxf>
    <dxf>
      <font>
        <b val="0"/>
        <i val="0"/>
        <strike val="0"/>
        <condense val="0"/>
        <extend val="0"/>
        <outline val="0"/>
        <shadow val="0"/>
        <u val="none"/>
        <vertAlign val="baseline"/>
        <sz val="11"/>
        <color rgb="FF000000"/>
        <name val="Calibri"/>
        <family val="2"/>
        <scheme val="none"/>
      </font>
    </dxf>
    <dxf>
      <alignment horizontal="center" vertical="bottom" textRotation="0" wrapText="0" indent="0" justifyLastLine="0" shrinkToFit="0" readingOrder="0"/>
    </dxf>
    <dxf>
      <numFmt numFmtId="19" formatCode="dd/mm/yyyy"/>
    </dxf>
    <dxf>
      <numFmt numFmtId="30" formatCode="@"/>
      <alignment horizontal="righ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dxf>
    <dxf>
      <numFmt numFmtId="166" formatCode="[&gt;=1000000]#,##0.00,,\ &quot;M&quot;;[&gt;=1000]#,##0.00,\ &quot;K&quot;;0"/>
    </dxf>
    <dxf>
      <numFmt numFmtId="167" formatCode="[&gt;=1000000]#,##0.0,,\ &quot;M&quot;;[&gt;=1000]#,##0.0,\ &quot;K&quot;;0"/>
    </dxf>
    <dxf>
      <numFmt numFmtId="166" formatCode="[&gt;=1000000]#,##0.00,,\ &quot;M&quot;;[&gt;=1000]#,##0.00,\ &quot;K&quot;;0"/>
    </dxf>
    <dxf>
      <numFmt numFmtId="166" formatCode="[&gt;=1000000]#,##0.00,,\ &quot;M&quot;;[&gt;=1000]#,##0.00,\ &quot;K&quot;;0"/>
    </dxf>
    <dxf>
      <numFmt numFmtId="166" formatCode="[&gt;=1000000]#,##0.00,,\ &quot;M&quot;;[&gt;=1000]#,##0.00,\ &quot;K&quot;;0"/>
    </dxf>
    <dxf>
      <numFmt numFmtId="166" formatCode="[&gt;=1000000]#,##0.00,,\ &quot;M&quot;;[&gt;=1000]#,##0.00,\ &quot;K&quot;;0"/>
    </dxf>
    <dxf>
      <numFmt numFmtId="166" formatCode="[&gt;=1000000]#,##0.00,,\ &quot;M&quot;;[&gt;=1000]#,##0.00,\ &quot;K&quot;;0"/>
    </dxf>
    <dxf>
      <numFmt numFmtId="166" formatCode="[&gt;=1000000]#,##0.00,,\ &quot;M&quot;;[&gt;=1000]#,##0.00,\ &quot;K&quot;;0"/>
    </dxf>
    <dxf>
      <numFmt numFmtId="166" formatCode="[&gt;=1000000]#,##0.00,,\ &quot;M&quot;;[&gt;=1000]#,##0.00,\ &quot;K&quot;;0"/>
    </dxf>
    <dxf>
      <numFmt numFmtId="166" formatCode="[&gt;=1000000]#,##0.00,,\ &quot;M&quot;;[&gt;=1000]#,##0.00,\ &quot;K&quot;;0"/>
    </dxf>
    <dxf>
      <numFmt numFmtId="166" formatCode="[&gt;=1000000]#,##0.00,,\ &quot;M&quot;;[&gt;=1000]#,##0.00,\ &quot;K&quot;;0"/>
    </dxf>
    <dxf>
      <numFmt numFmtId="166" formatCode="[&gt;=1000000]#,##0.00,,\ &quot;M&quot;;[&gt;=1000]#,##0.00,\ &quot;K&quot;;0"/>
    </dxf>
    <dxf>
      <numFmt numFmtId="166" formatCode="[&gt;=1000000]#,##0.00,,\ &quot;M&quot;;[&gt;=1000]#,##0.00,\ &quot;K&quot;;0"/>
    </dxf>
    <dxf>
      <numFmt numFmtId="166" formatCode="[&gt;=1000000]#,##0.00,,\ &quot;M&quot;;[&gt;=1000]#,##0.00,\ &quot;K&quot;;0"/>
    </dxf>
    <dxf>
      <numFmt numFmtId="13" formatCode="0%"/>
    </dxf>
    <dxf>
      <numFmt numFmtId="165" formatCode="&quot;₹&quot;\ #.0,\ &quot;K&quot;\ \ "/>
    </dxf>
    <dxf>
      <numFmt numFmtId="166" formatCode="[&gt;=1000000]#,##0.00,,\ &quot;M&quot;;[&gt;=1000]#,##0.00,\ &quot;K&quot;;0"/>
    </dxf>
    <dxf>
      <numFmt numFmtId="166" formatCode="[&gt;=1000000]#,##0.00,,\ &quot;M&quot;;[&gt;=1000]#,##0.00,\ &quot;K&quot;;0"/>
    </dxf>
    <dxf>
      <numFmt numFmtId="166" formatCode="[&gt;=1000000]#,##0.00,,\ &quot;M&quot;;[&gt;=1000]#,##0.00,\ &quot;K&quot;;0"/>
    </dxf>
    <dxf>
      <numFmt numFmtId="166" formatCode="[&gt;=1000000]#,##0.00,,\ &quot;M&quot;;[&gt;=1000]#,##0.00,\ &quot;K&quot;;0"/>
    </dxf>
    <dxf>
      <numFmt numFmtId="166" formatCode="[&gt;=1000000]#,##0.00,,\ &quot;M&quot;;[&gt;=1000]#,##0.00,\ &quot;K&quot;;0"/>
    </dxf>
    <dxf>
      <numFmt numFmtId="166" formatCode="[&gt;=1000000]#,##0.00,,\ &quot;M&quot;;[&gt;=1000]#,##0.00,\ &quot;K&quot;;0"/>
    </dxf>
    <dxf>
      <numFmt numFmtId="166" formatCode="[&gt;=1000000]#,##0.00,,\ &quot;M&quot;;[&gt;=1000]#,##0.00,\ &quot;K&quot;;0"/>
    </dxf>
    <dxf>
      <numFmt numFmtId="166" formatCode="[&gt;=1000000]#,##0.00,,\ &quot;M&quot;;[&gt;=1000]#,##0.00,\ &quot;K&quot;;0"/>
    </dxf>
    <dxf>
      <numFmt numFmtId="166" formatCode="[&gt;=1000000]#,##0.00,,\ &quot;M&quot;;[&gt;=1000]#,##0.00,\ &quot;K&quot;;0"/>
    </dxf>
    <dxf>
      <numFmt numFmtId="166" formatCode="[&gt;=1000000]#,##0.00,,\ &quot;M&quot;;[&gt;=1000]#,##0.00,\ &quot;K&quot;;0"/>
    </dxf>
    <dxf>
      <numFmt numFmtId="165" formatCode="&quot;₹&quot;\ #.0,\ &quot;K&quot;\ \ "/>
    </dxf>
    <dxf>
      <numFmt numFmtId="14" formatCode="0.00%"/>
    </dxf>
    <dxf>
      <numFmt numFmtId="166" formatCode="[&gt;=1000000]#,##0.00,,\ &quot;M&quot;;[&gt;=1000]#,##0.00,\ &quot;K&quot;;0"/>
    </dxf>
    <dxf>
      <numFmt numFmtId="166" formatCode="[&gt;=1000000]#,##0.00,,\ &quot;M&quot;;[&gt;=1000]#,##0.00,\ &quot;K&quot;;0"/>
    </dxf>
    <dxf>
      <numFmt numFmtId="14" formatCode="0.00%"/>
    </dxf>
    <dxf>
      <numFmt numFmtId="166" formatCode="[&gt;=1000000]#,##0.00,,\ &quot;M&quot;;[&gt;=1000]#,##0.00,\ &quot;K&quot;;0"/>
    </dxf>
    <dxf>
      <numFmt numFmtId="166" formatCode="[&gt;=1000000]#,##0.00,,\ &quot;M&quot;;[&gt;=1000]#,##0.00,\ &quot;K&quot;;0"/>
    </dxf>
    <dxf>
      <numFmt numFmtId="166" formatCode="[&gt;=1000000]#,##0.00,,\ &quot;M&quot;;[&gt;=1000]#,##0.00,\ &quot;K&quot;;0"/>
    </dxf>
    <dxf>
      <numFmt numFmtId="166" formatCode="[&gt;=1000000]#,##0.00,,\ &quot;M&quot;;[&gt;=1000]#,##0.00,\ &quot;K&quot;;0"/>
    </dxf>
    <dxf>
      <numFmt numFmtId="166" formatCode="[&gt;=1000000]#,##0.00,,\ &quot;M&quot;;[&gt;=1000]#,##0.00,\ &quot;K&quot;;0"/>
    </dxf>
    <dxf>
      <fill>
        <patternFill>
          <bgColor rgb="FF7D8597"/>
        </patternFill>
      </fill>
    </dxf>
  </dxfs>
  <tableStyles count="1" defaultTableStyle="TableStyleMedium2" defaultPivotStyle="PivotStyleLight16">
    <tableStyle name="Slicer Style 1" pivot="0" table="0" count="3" xr9:uid="{8C6A91E2-9F14-44FF-9343-E3B5F5A9EF8E}">
      <tableStyleElement type="wholeTable" dxfId="462"/>
    </tableStyle>
  </tableStyles>
  <colors>
    <mruColors>
      <color rgb="FF595959"/>
      <color rgb="FFEAEAEA"/>
      <color rgb="FF7D8597"/>
      <color rgb="FF4472C4"/>
      <color rgb="FF0466C8"/>
      <color rgb="FF8ECAE6"/>
      <color rgb="FF023E8A"/>
      <color rgb="FF219EBC"/>
      <color rgb="FF225566"/>
      <color rgb="FFFB8500"/>
    </mruColors>
  </colors>
  <extLst>
    <ext xmlns:x14="http://schemas.microsoft.com/office/spreadsheetml/2009/9/main" uri="{46F421CA-312F-682f-3DD2-61675219B42D}">
      <x14:dxfs count="2">
        <dxf>
          <fill>
            <patternFill>
              <bgColor rgb="FF0070C0"/>
            </patternFill>
          </fill>
        </dxf>
        <dxf>
          <fill>
            <patternFill>
              <bgColor theme="0"/>
            </patternFill>
          </fill>
        </dxf>
      </x14:dxfs>
    </ext>
    <ext xmlns:x14="http://schemas.microsoft.com/office/spreadsheetml/2009/9/main" uri="{EB79DEF2-80B8-43e5-95BD-54CBDDF9020C}">
      <x14:slicerStyles defaultSlicerStyle="SlicerStyleLight1">
        <x14:slicerStyle name="Slicer Style 1">
          <x14:slicerStyleElements>
            <x14:slicerStyleElement type="unselectedItemWithData" dxfId="1"/>
            <x14:slicerStyleElement type="selectedItemWith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1.xml"/><Relationship Id="rId3" Type="http://schemas.openxmlformats.org/officeDocument/2006/relationships/worksheet" Target="worksheets/sheet3.xml"/><Relationship Id="rId7" Type="http://schemas.microsoft.com/office/2007/relationships/slicerCache" Target="slicerCaches/slicerCache3.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sheetMetadata" Target="metadata.xml"/><Relationship Id="rId5" Type="http://schemas.microsoft.com/office/2007/relationships/slicerCache" Target="slicerCaches/slicerCache1.xml"/><Relationship Id="rId15" Type="http://schemas.openxmlformats.org/officeDocument/2006/relationships/customXml" Target="../customXml/item3.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 Id="rId14" Type="http://schemas.openxmlformats.org/officeDocument/2006/relationships/customXml" Target="../customXml/item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[Bike Sales Data.xlsx]Pivot Table!Country_Wise_Revenue</c:name>
    <c:fmtId val="1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65000"/>
                      <a:lumOff val="3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dLbl>
          <c:idx val="0"/>
          <c:layout>
            <c:manualLayout>
              <c:x val="8.6580086580085782E-3"/>
              <c:y val="1.8954912680538082E-2"/>
            </c:manualLayout>
          </c:layout>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65000"/>
                      <a:lumOff val="3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65000"/>
                      <a:lumOff val="3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3082251082251082"/>
                  <c:h val="0.30612183979068996"/>
                </c:manualLayout>
              </c15:layout>
            </c:ext>
          </c:extLst>
        </c:dLbl>
      </c:pivotFmt>
      <c:pivotFmt>
        <c:idx val="3"/>
        <c:spPr>
          <a:solidFill>
            <a:schemeClr val="accent1"/>
          </a:solidFill>
          <a:ln>
            <a:noFill/>
          </a:ln>
          <a:effectLst/>
        </c:spPr>
        <c:dLbl>
          <c:idx val="0"/>
          <c:layout>
            <c:manualLayout>
              <c:x val="-1.2987012987013005E-2"/>
              <c:y val="-2.8248416817037325E-2"/>
            </c:manualLayout>
          </c:layout>
          <c:spPr>
            <a:noFill/>
            <a:ln>
              <a:noFill/>
            </a:ln>
            <a:effectLst/>
          </c:spPr>
          <c:txPr>
            <a:bodyPr rot="0" spcFirstLastPara="1" vertOverflow="ellipsis" vert="horz" wrap="square" lIns="38100" tIns="19050" rIns="38100" bIns="19050" anchor="ctr" anchorCtr="1">
              <a:noAutofit/>
            </a:bodyPr>
            <a:lstStyle/>
            <a:p>
              <a:pPr>
                <a:defRPr sz="1050" b="1" i="0" u="none" strike="noStrike" kern="1200" baseline="0">
                  <a:solidFill>
                    <a:schemeClr val="tx1">
                      <a:lumMod val="65000"/>
                      <a:lumOff val="3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8668814125507042"/>
                  <c:h val="0.21120548767109792"/>
                </c:manualLayout>
              </c15:layout>
            </c:ext>
          </c:extLst>
        </c:dLbl>
      </c:pivotFmt>
      <c:pivotFmt>
        <c:idx val="4"/>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noAutofit/>
            </a:bodyPr>
            <a:lstStyle/>
            <a:p>
              <a:pPr>
                <a:defRPr sz="1050" b="1" i="0" u="none" strike="noStrike" kern="1200" baseline="0">
                  <a:solidFill>
                    <a:schemeClr val="tx1">
                      <a:lumMod val="65000"/>
                      <a:lumOff val="3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2976923339128064"/>
                  <c:h val="0.23030218906853764"/>
                </c:manualLayout>
              </c15:layout>
            </c:ext>
          </c:extLst>
        </c:dLbl>
      </c:pivotFmt>
      <c:pivotFmt>
        <c:idx val="5"/>
        <c:spPr>
          <a:solidFill>
            <a:schemeClr val="accent1"/>
          </a:solidFill>
          <a:ln>
            <a:noFill/>
          </a:ln>
          <a:effectLst/>
        </c:spPr>
        <c:dLbl>
          <c:idx val="0"/>
          <c:layout>
            <c:manualLayout>
              <c:x val="-1.7316017316017316E-2"/>
              <c:y val="-4.3437839761934811E-17"/>
            </c:manualLayout>
          </c:layout>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65000"/>
                      <a:lumOff val="3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pivotFmt>
    </c:pivotFmts>
    <c:plotArea>
      <c:layout/>
      <c:barChart>
        <c:barDir val="col"/>
        <c:grouping val="clustered"/>
        <c:varyColors val="0"/>
        <c:ser>
          <c:idx val="0"/>
          <c:order val="0"/>
          <c:tx>
            <c:strRef>
              <c:f>'Pivot Table'!$C$12</c:f>
              <c:strCache>
                <c:ptCount val="1"/>
                <c:pt idx="0">
                  <c:v>Total</c:v>
                </c:pt>
              </c:strCache>
            </c:strRef>
          </c:tx>
          <c:spPr>
            <a:solidFill>
              <a:schemeClr val="accent1"/>
            </a:solidFill>
            <a:ln>
              <a:noFill/>
            </a:ln>
            <a:effectLst/>
          </c:spPr>
          <c:invertIfNegative val="0"/>
          <c:dPt>
            <c:idx val="0"/>
            <c:invertIfNegative val="0"/>
            <c:bubble3D val="0"/>
            <c:spPr>
              <a:solidFill>
                <a:schemeClr val="accent1"/>
              </a:solidFill>
              <a:ln>
                <a:noFill/>
              </a:ln>
              <a:effectLst/>
            </c:spPr>
          </c:dPt>
          <c:dPt>
            <c:idx val="2"/>
            <c:invertIfNegative val="0"/>
            <c:bubble3D val="0"/>
            <c:spPr>
              <a:solidFill>
                <a:schemeClr val="accent1"/>
              </a:solidFill>
              <a:ln>
                <a:noFill/>
              </a:ln>
              <a:effectLst/>
            </c:spPr>
          </c:dPt>
          <c:dPt>
            <c:idx val="3"/>
            <c:invertIfNegative val="0"/>
            <c:bubble3D val="0"/>
            <c:spPr>
              <a:solidFill>
                <a:schemeClr val="accent1"/>
              </a:solidFill>
              <a:ln>
                <a:noFill/>
              </a:ln>
              <a:effectLst/>
            </c:spPr>
          </c:dPt>
          <c:dPt>
            <c:idx val="4"/>
            <c:invertIfNegative val="0"/>
            <c:bubble3D val="0"/>
            <c:spPr>
              <a:solidFill>
                <a:schemeClr val="accent1"/>
              </a:solidFill>
              <a:ln>
                <a:noFill/>
              </a:ln>
              <a:effectLst/>
            </c:spPr>
          </c:dPt>
          <c:dPt>
            <c:idx val="5"/>
            <c:invertIfNegative val="0"/>
            <c:bubble3D val="0"/>
            <c:spPr>
              <a:solidFill>
                <a:schemeClr val="accent1"/>
              </a:solidFill>
              <a:ln>
                <a:noFill/>
              </a:ln>
              <a:effectLst/>
            </c:spPr>
          </c:dPt>
          <c:dLbls>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65000"/>
                          <a:lumOff val="3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3082251082251082"/>
                      <c:h val="0.30612183979068996"/>
                    </c:manualLayout>
                  </c15:layout>
                </c:ext>
              </c:extLst>
            </c:dLbl>
            <c:dLbl>
              <c:idx val="2"/>
              <c:layout>
                <c:manualLayout>
                  <c:x val="-1.2987012987013005E-2"/>
                  <c:y val="-2.8248416817037325E-2"/>
                </c:manualLayout>
              </c:layout>
              <c:spPr>
                <a:noFill/>
                <a:ln>
                  <a:noFill/>
                </a:ln>
                <a:effectLst/>
              </c:spPr>
              <c:txPr>
                <a:bodyPr rot="0" spcFirstLastPara="1" vertOverflow="ellipsis" vert="horz" wrap="square" lIns="38100" tIns="19050" rIns="38100" bIns="19050" anchor="ctr" anchorCtr="1">
                  <a:noAutofit/>
                </a:bodyPr>
                <a:lstStyle/>
                <a:p>
                  <a:pPr>
                    <a:defRPr sz="1050" b="1" i="0" u="none" strike="noStrike" kern="1200" baseline="0">
                      <a:solidFill>
                        <a:schemeClr val="tx1">
                          <a:lumMod val="65000"/>
                          <a:lumOff val="3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8668814125507042"/>
                      <c:h val="0.21120548767109792"/>
                    </c:manualLayout>
                  </c15:layout>
                </c:ext>
              </c:extLst>
            </c:dLbl>
            <c:dLbl>
              <c:idx val="3"/>
              <c:layout>
                <c:manualLayout>
                  <c:x val="-1.7316017316017316E-2"/>
                  <c:y val="-4.3437839761934811E-17"/>
                </c:manualLayout>
              </c:layout>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65000"/>
                          <a:lumOff val="3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dLbl>
              <c:idx val="4"/>
              <c:layout>
                <c:manualLayout>
                  <c:x val="8.6580086580085782E-3"/>
                  <c:y val="1.8954912680538082E-2"/>
                </c:manualLayout>
              </c:layout>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65000"/>
                          <a:lumOff val="3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dLbl>
              <c:idx val="5"/>
              <c:spPr>
                <a:noFill/>
                <a:ln>
                  <a:noFill/>
                </a:ln>
                <a:effectLst/>
              </c:spPr>
              <c:txPr>
                <a:bodyPr rot="0" spcFirstLastPara="1" vertOverflow="ellipsis" vert="horz" wrap="square" lIns="38100" tIns="19050" rIns="38100" bIns="19050" anchor="ctr" anchorCtr="1">
                  <a:noAutofit/>
                </a:bodyPr>
                <a:lstStyle/>
                <a:p>
                  <a:pPr>
                    <a:defRPr sz="1050" b="1" i="0" u="none" strike="noStrike" kern="1200" baseline="0">
                      <a:solidFill>
                        <a:schemeClr val="tx1">
                          <a:lumMod val="65000"/>
                          <a:lumOff val="3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2976923339128064"/>
                      <c:h val="0.23030218906853764"/>
                    </c:manualLayout>
                  </c15:layout>
                </c:ext>
              </c:extLst>
            </c:dLbl>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65000"/>
                        <a:lumOff val="3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Table'!$B$13:$B$18</c:f>
              <c:strCache>
                <c:ptCount val="6"/>
                <c:pt idx="0">
                  <c:v>Australia</c:v>
                </c:pt>
                <c:pt idx="1">
                  <c:v>Canada</c:v>
                </c:pt>
                <c:pt idx="2">
                  <c:v>France</c:v>
                </c:pt>
                <c:pt idx="3">
                  <c:v>Germany</c:v>
                </c:pt>
                <c:pt idx="4">
                  <c:v>United Kingdom</c:v>
                </c:pt>
                <c:pt idx="5">
                  <c:v>United States</c:v>
                </c:pt>
              </c:strCache>
            </c:strRef>
          </c:cat>
          <c:val>
            <c:numRef>
              <c:f>'Pivot Table'!$C$13:$C$18</c:f>
              <c:numCache>
                <c:formatCode>0.00%</c:formatCode>
                <c:ptCount val="6"/>
                <c:pt idx="0">
                  <c:v>0.3086825087478407</c:v>
                </c:pt>
                <c:pt idx="1">
                  <c:v>5.5587544846525228E-2</c:v>
                </c:pt>
                <c:pt idx="2">
                  <c:v>0.12782643841077201</c:v>
                </c:pt>
                <c:pt idx="3">
                  <c:v>8.3076803826903481E-2</c:v>
                </c:pt>
                <c:pt idx="4">
                  <c:v>5.5288568011693316E-2</c:v>
                </c:pt>
                <c:pt idx="5">
                  <c:v>0.36953813615626524</c:v>
                </c:pt>
              </c:numCache>
            </c:numRef>
          </c:val>
          <c:extLst>
            <c:ext xmlns:c16="http://schemas.microsoft.com/office/drawing/2014/chart" uri="{C3380CC4-5D6E-409C-BE32-E72D297353CC}">
              <c16:uniqueId val="{0000000A-6770-4A7E-98B6-5A5CB98BEE23}"/>
            </c:ext>
          </c:extLst>
        </c:ser>
        <c:dLbls>
          <c:dLblPos val="outEnd"/>
          <c:showLegendKey val="0"/>
          <c:showVal val="1"/>
          <c:showCatName val="0"/>
          <c:showSerName val="0"/>
          <c:showPercent val="0"/>
          <c:showBubbleSize val="0"/>
        </c:dLbls>
        <c:gapWidth val="219"/>
        <c:overlap val="-27"/>
        <c:axId val="223293552"/>
        <c:axId val="223295632"/>
      </c:barChart>
      <c:catAx>
        <c:axId val="223293552"/>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lgn="ctr">
              <a:defRPr lang="en-US" sz="1050" b="1" i="0" u="none" strike="noStrike" kern="1200" baseline="0">
                <a:solidFill>
                  <a:schemeClr val="bg2">
                    <a:lumMod val="50000"/>
                  </a:schemeClr>
                </a:solidFill>
                <a:latin typeface="+mn-lt"/>
                <a:ea typeface="+mn-ea"/>
                <a:cs typeface="+mn-cs"/>
              </a:defRPr>
            </a:pPr>
            <a:endParaRPr lang="en-US"/>
          </a:p>
        </c:txPr>
        <c:crossAx val="223295632"/>
        <c:crosses val="autoZero"/>
        <c:auto val="1"/>
        <c:lblAlgn val="ctr"/>
        <c:lblOffset val="100"/>
        <c:noMultiLvlLbl val="0"/>
      </c:catAx>
      <c:valAx>
        <c:axId val="223295632"/>
        <c:scaling>
          <c:orientation val="minMax"/>
        </c:scaling>
        <c:delete val="1"/>
        <c:axPos val="l"/>
        <c:numFmt formatCode="0.00%" sourceLinked="1"/>
        <c:majorTickMark val="none"/>
        <c:minorTickMark val="none"/>
        <c:tickLblPos val="nextTo"/>
        <c:crossAx val="223293552"/>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[Bike Sales Data.xlsx]Pivot Table!Age Wise</c:name>
    <c:fmtId val="6"/>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0">
              <a:spAutoFit/>
            </a:bodyPr>
            <a:lstStyle/>
            <a:p>
              <a:pPr algn="ctr">
                <a:defRPr lang="en-US" sz="1200" b="1" i="0" u="none" strike="noStrike" kern="1200" baseline="0">
                  <a:solidFill>
                    <a:schemeClr val="bg2">
                      <a:lumMod val="50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hade val="65000"/>
            </a:schemeClr>
          </a:solidFill>
          <a:ln w="19050">
            <a:solidFill>
              <a:schemeClr val="lt1"/>
            </a:solidFill>
          </a:ln>
          <a:effectLst/>
        </c:spPr>
        <c:dLbl>
          <c:idx val="0"/>
          <c:layout>
            <c:manualLayout>
              <c:x val="9.8302055406612965E-2"/>
              <c:y val="0"/>
            </c:manualLayout>
          </c:layout>
          <c:spPr>
            <a:noFill/>
            <a:ln>
              <a:noFill/>
            </a:ln>
            <a:effectLst/>
          </c:spPr>
          <c:txPr>
            <a:bodyPr rot="0" spcFirstLastPara="1" vertOverflow="ellipsis" vert="horz" wrap="square" lIns="38100" tIns="19050" rIns="38100" bIns="19050" anchor="ctr" anchorCtr="0">
              <a:spAutoFit/>
            </a:bodyPr>
            <a:lstStyle/>
            <a:p>
              <a:pPr algn="ctr">
                <a:defRPr lang="en-US" sz="1200" b="1" i="0" u="none" strike="noStrike" kern="1200" baseline="0">
                  <a:solidFill>
                    <a:schemeClr val="bg2">
                      <a:lumMod val="50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2"/>
        <c:spPr>
          <a:solidFill>
            <a:srgbClr val="7D8597"/>
          </a:solidFill>
          <a:ln w="19050">
            <a:solidFill>
              <a:schemeClr val="lt1"/>
            </a:solidFill>
          </a:ln>
          <a:effectLst/>
        </c:spPr>
        <c:dLbl>
          <c:idx val="0"/>
          <c:layout>
            <c:manualLayout>
              <c:x val="-8.9365504915102797E-2"/>
              <c:y val="0"/>
            </c:manualLayout>
          </c:layout>
          <c:spPr>
            <a:noFill/>
            <a:ln>
              <a:noFill/>
            </a:ln>
            <a:effectLst/>
          </c:spPr>
          <c:txPr>
            <a:bodyPr rot="0" spcFirstLastPara="1" vertOverflow="ellipsis" vert="horz" wrap="square" lIns="38100" tIns="19050" rIns="38100" bIns="19050" anchor="ctr" anchorCtr="0">
              <a:spAutoFit/>
            </a:bodyPr>
            <a:lstStyle/>
            <a:p>
              <a:pPr algn="ctr">
                <a:defRPr lang="en-US" sz="1200" b="1" i="0" u="none" strike="noStrike" kern="1200" baseline="0">
                  <a:solidFill>
                    <a:schemeClr val="bg2">
                      <a:lumMod val="50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3"/>
        <c:spPr>
          <a:solidFill>
            <a:schemeClr val="accent1">
              <a:tint val="65000"/>
            </a:schemeClr>
          </a:solidFill>
          <a:ln w="19050">
            <a:solidFill>
              <a:schemeClr val="lt1"/>
            </a:solidFill>
          </a:ln>
          <a:effectLst/>
        </c:spPr>
        <c:dLbl>
          <c:idx val="0"/>
          <c:layout>
            <c:manualLayout>
              <c:x val="-6.2555853440571962E-2"/>
              <c:y val="-0.16064347932605635"/>
            </c:manualLayout>
          </c:layout>
          <c:spPr>
            <a:noFill/>
            <a:ln>
              <a:noFill/>
            </a:ln>
            <a:effectLst/>
          </c:spPr>
          <c:txPr>
            <a:bodyPr rot="0" spcFirstLastPara="1" vertOverflow="ellipsis" vert="horz" wrap="square" lIns="38100" tIns="19050" rIns="38100" bIns="19050" anchor="ctr" anchorCtr="0">
              <a:spAutoFit/>
            </a:bodyPr>
            <a:lstStyle/>
            <a:p>
              <a:pPr algn="ctr">
                <a:defRPr lang="en-US" sz="1200" b="1" i="0" u="none" strike="noStrike" kern="1200" baseline="0">
                  <a:solidFill>
                    <a:schemeClr val="bg2">
                      <a:lumMod val="50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4"/>
        <c:spPr>
          <a:solidFill>
            <a:schemeClr val="accent1">
              <a:tint val="65000"/>
            </a:schemeClr>
          </a:solidFill>
          <a:ln w="19050">
            <a:solidFill>
              <a:schemeClr val="lt1"/>
            </a:solidFill>
          </a:ln>
          <a:effectLst/>
        </c:spPr>
        <c:dLbl>
          <c:idx val="0"/>
          <c:layout>
            <c:manualLayout>
              <c:x val="-3.8342992323350512E-2"/>
              <c:y val="-0.12383521419382788"/>
            </c:manualLayout>
          </c:layout>
          <c:spPr>
            <a:noFill/>
            <a:ln>
              <a:noFill/>
            </a:ln>
            <a:effectLst/>
          </c:spPr>
          <c:txPr>
            <a:bodyPr rot="0" spcFirstLastPara="1" vertOverflow="ellipsis" vert="horz" wrap="square" lIns="38100" tIns="19050" rIns="38100" bIns="19050" anchor="ctr" anchorCtr="0">
              <a:spAutoFit/>
            </a:bodyPr>
            <a:lstStyle/>
            <a:p>
              <a:pPr algn="ctr">
                <a:defRPr lang="en-US" sz="1200" b="1" i="0" u="none" strike="noStrike" kern="1200" baseline="0">
                  <a:solidFill>
                    <a:schemeClr val="bg2">
                      <a:lumMod val="50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dLbl>
          <c:idx val="0"/>
          <c:layout>
            <c:manualLayout>
              <c:x val="-9.372731456819014E-2"/>
              <c:y val="0"/>
            </c:manualLayout>
          </c:layout>
          <c:spPr>
            <a:noFill/>
            <a:ln>
              <a:noFill/>
            </a:ln>
            <a:effectLst/>
          </c:spPr>
          <c:txPr>
            <a:bodyPr rot="0" spcFirstLastPara="1" vertOverflow="ellipsis" vert="horz" wrap="square" lIns="38100" tIns="19050" rIns="38100" bIns="19050" anchor="ctr" anchorCtr="0">
              <a:spAutoFit/>
            </a:bodyPr>
            <a:lstStyle/>
            <a:p>
              <a:pPr algn="ctr">
                <a:defRPr lang="en-US" sz="1200" b="1" i="0" u="none" strike="noStrike" kern="1200" baseline="0">
                  <a:solidFill>
                    <a:schemeClr val="bg2">
                      <a:lumMod val="50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6"/>
        <c:spPr>
          <a:solidFill>
            <a:schemeClr val="accent1">
              <a:shade val="65000"/>
            </a:schemeClr>
          </a:solidFill>
          <a:ln w="19050">
            <a:solidFill>
              <a:schemeClr val="lt1"/>
            </a:solidFill>
          </a:ln>
          <a:effectLst/>
        </c:spPr>
        <c:dLbl>
          <c:idx val="0"/>
          <c:layout>
            <c:manualLayout>
              <c:x val="9.372731456819014E-2"/>
              <c:y val="8.8453724424162779E-3"/>
            </c:manualLayout>
          </c:layout>
          <c:spPr>
            <a:noFill/>
            <a:ln>
              <a:noFill/>
            </a:ln>
            <a:effectLst/>
          </c:spPr>
          <c:txPr>
            <a:bodyPr rot="0" spcFirstLastPara="1" vertOverflow="ellipsis" vert="horz" wrap="square" lIns="38100" tIns="19050" rIns="38100" bIns="19050" anchor="ctr" anchorCtr="0">
              <a:spAutoFit/>
            </a:bodyPr>
            <a:lstStyle/>
            <a:p>
              <a:pPr algn="ctr">
                <a:defRPr lang="en-US" sz="1200" b="1" i="0" u="none" strike="noStrike" kern="1200" baseline="0">
                  <a:solidFill>
                    <a:schemeClr val="bg2">
                      <a:lumMod val="50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s>
    <c:plotArea>
      <c:layout/>
      <c:doughnutChart>
        <c:varyColors val="1"/>
        <c:ser>
          <c:idx val="0"/>
          <c:order val="0"/>
          <c:tx>
            <c:strRef>
              <c:f>'Pivot Table'!$C$36</c:f>
              <c:strCache>
                <c:ptCount val="1"/>
                <c:pt idx="0">
                  <c:v>Total</c:v>
                </c:pt>
              </c:strCache>
            </c:strRef>
          </c:tx>
          <c:dPt>
            <c:idx val="0"/>
            <c:bubble3D val="0"/>
            <c:spPr>
              <a:solidFill>
                <a:schemeClr val="accent1">
                  <a:shade val="65000"/>
                </a:schemeClr>
              </a:solidFill>
              <a:ln w="19050">
                <a:solidFill>
                  <a:schemeClr val="lt1"/>
                </a:solidFill>
              </a:ln>
              <a:effectLst/>
            </c:spPr>
            <c:extLst>
              <c:ext xmlns:c16="http://schemas.microsoft.com/office/drawing/2014/chart" uri="{C3380CC4-5D6E-409C-BE32-E72D297353CC}">
                <c16:uniqueId val="{00000004-D0D3-45D3-8A82-37D1917C4523}"/>
              </c:ext>
            </c:extLst>
          </c:dPt>
          <c:dPt>
            <c:idx val="1"/>
            <c:bubble3D val="0"/>
            <c:spPr>
              <a:solidFill>
                <a:schemeClr val="accent1"/>
              </a:solidFill>
              <a:ln w="19050">
                <a:solidFill>
                  <a:schemeClr val="lt1"/>
                </a:solidFill>
              </a:ln>
              <a:effectLst/>
            </c:spPr>
            <c:extLst>
              <c:ext xmlns:c16="http://schemas.microsoft.com/office/drawing/2014/chart" uri="{C3380CC4-5D6E-409C-BE32-E72D297353CC}">
                <c16:uniqueId val="{00000003-D0D3-45D3-8A82-37D1917C4523}"/>
              </c:ext>
            </c:extLst>
          </c:dPt>
          <c:dPt>
            <c:idx val="2"/>
            <c:bubble3D val="0"/>
            <c:spPr>
              <a:solidFill>
                <a:schemeClr val="accent1">
                  <a:tint val="65000"/>
                </a:schemeClr>
              </a:solidFill>
              <a:ln w="19050">
                <a:solidFill>
                  <a:schemeClr val="lt1"/>
                </a:solidFill>
              </a:ln>
              <a:effectLst/>
            </c:spPr>
            <c:extLst>
              <c:ext xmlns:c16="http://schemas.microsoft.com/office/drawing/2014/chart" uri="{C3380CC4-5D6E-409C-BE32-E72D297353CC}">
                <c16:uniqueId val="{00000002-D0D3-45D3-8A82-37D1917C4523}"/>
              </c:ext>
            </c:extLst>
          </c:dPt>
          <c:dLbls>
            <c:dLbl>
              <c:idx val="0"/>
              <c:layout>
                <c:manualLayout>
                  <c:x val="9.372731456819014E-2"/>
                  <c:y val="8.8453724424162779E-3"/>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4-D0D3-45D3-8A82-37D1917C4523}"/>
                </c:ext>
              </c:extLst>
            </c:dLbl>
            <c:dLbl>
              <c:idx val="1"/>
              <c:layout>
                <c:manualLayout>
                  <c:x val="-9.372731456819014E-2"/>
                  <c:y val="0"/>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D0D3-45D3-8A82-37D1917C4523}"/>
                </c:ext>
              </c:extLst>
            </c:dLbl>
            <c:dLbl>
              <c:idx val="2"/>
              <c:layout>
                <c:manualLayout>
                  <c:x val="-3.8342992323350512E-2"/>
                  <c:y val="-0.12383521419382788"/>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2-D0D3-45D3-8A82-37D1917C4523}"/>
                </c:ext>
              </c:extLst>
            </c:dLbl>
            <c:spPr>
              <a:noFill/>
              <a:ln>
                <a:noFill/>
              </a:ln>
              <a:effectLst/>
            </c:spPr>
            <c:txPr>
              <a:bodyPr rot="0" spcFirstLastPara="1" vertOverflow="ellipsis" vert="horz" wrap="square" lIns="38100" tIns="19050" rIns="38100" bIns="19050" anchor="ctr" anchorCtr="0">
                <a:spAutoFit/>
              </a:bodyPr>
              <a:lstStyle/>
              <a:p>
                <a:pPr algn="ctr">
                  <a:defRPr lang="en-US" sz="1200" b="1" i="0" u="none" strike="noStrike" kern="1200" baseline="0">
                    <a:solidFill>
                      <a:schemeClr val="bg2">
                        <a:lumMod val="50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Table'!$B$37:$B$39</c:f>
              <c:strCache>
                <c:ptCount val="3"/>
                <c:pt idx="0">
                  <c:v>Adults (18-60)</c:v>
                </c:pt>
                <c:pt idx="1">
                  <c:v>Senior Citizens(&gt;60)</c:v>
                </c:pt>
                <c:pt idx="2">
                  <c:v>Youth (&lt;18)</c:v>
                </c:pt>
              </c:strCache>
            </c:strRef>
          </c:cat>
          <c:val>
            <c:numRef>
              <c:f>'Pivot Table'!$C$37:$C$39</c:f>
              <c:numCache>
                <c:formatCode>[&gt;=1000000]#,##0.00,,\ "M";[&gt;=1000]#,##0.00,\ "K";0</c:formatCode>
                <c:ptCount val="3"/>
                <c:pt idx="0">
                  <c:v>206256</c:v>
                </c:pt>
                <c:pt idx="1">
                  <c:v>119646</c:v>
                </c:pt>
                <c:pt idx="2">
                  <c:v>35330</c:v>
                </c:pt>
              </c:numCache>
            </c:numRef>
          </c:val>
          <c:extLst>
            <c:ext xmlns:c16="http://schemas.microsoft.com/office/drawing/2014/chart" uri="{C3380CC4-5D6E-409C-BE32-E72D297353CC}">
              <c16:uniqueId val="{00000000-D0D3-45D3-8A82-37D1917C4523}"/>
            </c:ext>
          </c:extLst>
        </c:ser>
        <c:dLbls>
          <c:showLegendKey val="0"/>
          <c:showVal val="1"/>
          <c:showCatName val="0"/>
          <c:showSerName val="0"/>
          <c:showPercent val="0"/>
          <c:showBubbleSize val="0"/>
          <c:showLeaderLines val="1"/>
        </c:dLbls>
        <c:firstSliceAng val="0"/>
        <c:holeSize val="50"/>
      </c:doughnutChart>
      <c:spPr>
        <a:noFill/>
        <a:ln>
          <a:noFill/>
        </a:ln>
        <a:effectLst/>
      </c:spPr>
    </c:plotArea>
    <c:legend>
      <c:legendPos val="r"/>
      <c:layout>
        <c:manualLayout>
          <c:xMode val="edge"/>
          <c:yMode val="edge"/>
          <c:x val="0.5668848717270919"/>
          <c:y val="8.3532887596729707E-2"/>
          <c:w val="0.42342404598743766"/>
          <c:h val="0.91646694930069317"/>
        </c:manualLayout>
      </c:layout>
      <c:overlay val="0"/>
      <c:spPr>
        <a:noFill/>
        <a:ln>
          <a:noFill/>
        </a:ln>
        <a:effectLst/>
      </c:spPr>
      <c:txPr>
        <a:bodyPr rot="0" spcFirstLastPara="1" vertOverflow="ellipsis" vert="horz" wrap="square" anchor="ctr" anchorCtr="1"/>
        <a:lstStyle/>
        <a:p>
          <a:pPr algn="ctr">
            <a:defRPr lang="en-US" sz="1050" b="1" i="0" u="none" strike="noStrike" kern="1200" baseline="0">
              <a:solidFill>
                <a:schemeClr val="bg2">
                  <a:lumMod val="50000"/>
                </a:schemeClr>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[Bike Sales Data.xlsx]Pivot Table!Top_5_States_Revenue</c:name>
    <c:fmtId val="3"/>
  </c:pivotSource>
  <c:chart>
    <c:autoTitleDeleted val="1"/>
    <c:pivotFmts>
      <c:pivotFmt>
        <c:idx val="0"/>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65000"/>
                      <a:lumOff val="3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65000"/>
                      <a:lumOff val="3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65000"/>
                      <a:lumOff val="3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65000"/>
                      <a:lumOff val="3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4.4175623728501485E-2"/>
          <c:y val="7.8347578347578342E-2"/>
          <c:w val="0.93520908519819779"/>
          <c:h val="0.58206362025259673"/>
        </c:manualLayout>
      </c:layout>
      <c:barChart>
        <c:barDir val="col"/>
        <c:grouping val="clustered"/>
        <c:varyColors val="0"/>
        <c:ser>
          <c:idx val="0"/>
          <c:order val="0"/>
          <c:tx>
            <c:strRef>
              <c:f>'Pivot Table'!$C$21</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65000"/>
                        <a:lumOff val="3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'Pivot Table'!$B$22:$B$26</c:f>
              <c:strCache>
                <c:ptCount val="5"/>
                <c:pt idx="0">
                  <c:v>California</c:v>
                </c:pt>
                <c:pt idx="1">
                  <c:v>Oregon</c:v>
                </c:pt>
                <c:pt idx="2">
                  <c:v>Queensland</c:v>
                </c:pt>
                <c:pt idx="3">
                  <c:v>Seine (Paris)</c:v>
                </c:pt>
                <c:pt idx="4">
                  <c:v>South Wales</c:v>
                </c:pt>
              </c:strCache>
            </c:strRef>
          </c:cat>
          <c:val>
            <c:numRef>
              <c:f>'Pivot Table'!$C$22:$C$26</c:f>
              <c:numCache>
                <c:formatCode>0.00%</c:formatCode>
                <c:ptCount val="5"/>
                <c:pt idx="0">
                  <c:v>0.34542406602313758</c:v>
                </c:pt>
                <c:pt idx="1">
                  <c:v>0.13627404023284945</c:v>
                </c:pt>
                <c:pt idx="2">
                  <c:v>0.18025569228501953</c:v>
                </c:pt>
                <c:pt idx="3">
                  <c:v>0.13786290619703781</c:v>
                </c:pt>
                <c:pt idx="4">
                  <c:v>0.20018329526195563</c:v>
                </c:pt>
              </c:numCache>
            </c:numRef>
          </c:val>
          <c:extLst>
            <c:ext xmlns:c16="http://schemas.microsoft.com/office/drawing/2014/chart" uri="{C3380CC4-5D6E-409C-BE32-E72D297353CC}">
              <c16:uniqueId val="{00000000-B96D-4B3D-881A-40C5C4ED1DEE}"/>
            </c:ext>
          </c:extLst>
        </c:ser>
        <c:dLbls>
          <c:dLblPos val="outEnd"/>
          <c:showLegendKey val="0"/>
          <c:showVal val="1"/>
          <c:showCatName val="0"/>
          <c:showSerName val="0"/>
          <c:showPercent val="0"/>
          <c:showBubbleSize val="0"/>
        </c:dLbls>
        <c:gapWidth val="219"/>
        <c:overlap val="-27"/>
        <c:axId val="222959872"/>
        <c:axId val="222960288"/>
      </c:barChart>
      <c:catAx>
        <c:axId val="222959872"/>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lgn="ctr">
              <a:defRPr lang="en-US" sz="1050" b="1" i="0" u="none" strike="noStrike" kern="1200" baseline="0">
                <a:solidFill>
                  <a:schemeClr val="bg2">
                    <a:lumMod val="50000"/>
                  </a:schemeClr>
                </a:solidFill>
                <a:latin typeface="+mn-lt"/>
                <a:ea typeface="+mn-ea"/>
                <a:cs typeface="+mn-cs"/>
              </a:defRPr>
            </a:pPr>
            <a:endParaRPr lang="en-US"/>
          </a:p>
        </c:txPr>
        <c:crossAx val="222960288"/>
        <c:crosses val="autoZero"/>
        <c:auto val="1"/>
        <c:lblAlgn val="ctr"/>
        <c:lblOffset val="100"/>
        <c:noMultiLvlLbl val="0"/>
      </c:catAx>
      <c:valAx>
        <c:axId val="222960288"/>
        <c:scaling>
          <c:orientation val="minMax"/>
        </c:scaling>
        <c:delete val="1"/>
        <c:axPos val="l"/>
        <c:numFmt formatCode="0.00%" sourceLinked="1"/>
        <c:majorTickMark val="none"/>
        <c:minorTickMark val="none"/>
        <c:tickLblPos val="nextTo"/>
        <c:crossAx val="222959872"/>
        <c:crosses val="autoZero"/>
        <c:crossBetween val="between"/>
      </c:valAx>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[Bike Sales Data.xlsx]Pivot Table!Product Category</c:name>
    <c:fmtId val="2"/>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dLbl>
          <c:idx val="0"/>
          <c:layout>
            <c:manualLayout>
              <c:x val="8.611111111111111E-2"/>
              <c:y val="-5.0925925925925944E-2"/>
            </c:manualLayout>
          </c:layout>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dLbl>
          <c:idx val="0"/>
          <c:layout>
            <c:manualLayout>
              <c:x val="-8.3333333333333835E-3"/>
              <c:y val="-9.7222222222222224E-2"/>
            </c:manualLayout>
          </c:layout>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dLbl>
          <c:idx val="0"/>
          <c:layout>
            <c:manualLayout>
              <c:x val="-3.888888888888889E-2"/>
              <c:y val="-0.1111111111111111"/>
            </c:manualLayout>
          </c:layout>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dLbl>
          <c:idx val="0"/>
          <c:layout>
            <c:manualLayout>
              <c:x val="6.1111111111111061E-2"/>
              <c:y val="9.7222222222222224E-2"/>
            </c:manualLayout>
          </c:layout>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dLbl>
          <c:idx val="0"/>
          <c:layout>
            <c:manualLayout>
              <c:x val="8.611111111111111E-2"/>
              <c:y val="-5.0925925925925944E-2"/>
            </c:manualLayout>
          </c:layout>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dLbl>
          <c:idx val="0"/>
          <c:layout>
            <c:manualLayout>
              <c:x val="6.1111111111111061E-2"/>
              <c:y val="9.7222222222222224E-2"/>
            </c:manualLayout>
          </c:layout>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dLbl>
          <c:idx val="0"/>
          <c:layout>
            <c:manualLayout>
              <c:x val="-3.888888888888889E-2"/>
              <c:y val="-0.1111111111111111"/>
            </c:manualLayout>
          </c:layout>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dLbl>
          <c:idx val="0"/>
          <c:layout>
            <c:manualLayout>
              <c:x val="-8.3333333333333835E-3"/>
              <c:y val="-9.7222222222222224E-2"/>
            </c:manualLayout>
          </c:layout>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1"/>
        <c:spPr>
          <a:solidFill>
            <a:srgbClr val="7D8597"/>
          </a:solidFill>
          <a:ln w="19050">
            <a:solidFill>
              <a:schemeClr val="lt1"/>
            </a:solidFill>
          </a:ln>
          <a:effectLst/>
        </c:spPr>
        <c:dLbl>
          <c:idx val="0"/>
          <c:layout>
            <c:manualLayout>
              <c:x val="-1.5501477104874446E-2"/>
              <c:y val="3.6215834556569244E-2"/>
            </c:manualLayout>
          </c:layout>
          <c:spPr>
            <a:noFill/>
            <a:ln>
              <a:noFill/>
            </a:ln>
            <a:effectLst/>
          </c:spPr>
          <c:txPr>
            <a:bodyPr rot="0" spcFirstLastPara="1" vertOverflow="ellipsis" vert="horz" wrap="square" lIns="38100" tIns="19050" rIns="38100" bIns="19050" anchor="ctr" anchorCtr="1">
              <a:noAutofit/>
            </a:bodyPr>
            <a:lstStyle/>
            <a:p>
              <a:pPr>
                <a:defRPr sz="1200" b="1"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layout>
                <c:manualLayout>
                  <c:w val="0.10158124076809452"/>
                  <c:h val="0.17405600252698858"/>
                </c:manualLayout>
              </c15:layout>
            </c:ext>
          </c:extLst>
        </c:dLbl>
      </c:pivotFmt>
      <c:pivotFmt>
        <c:idx val="12"/>
        <c:spPr>
          <a:solidFill>
            <a:srgbClr val="0466C8"/>
          </a:solidFill>
          <a:ln w="19050">
            <a:solidFill>
              <a:schemeClr val="lt1"/>
            </a:solidFill>
          </a:ln>
          <a:effectLst/>
        </c:spPr>
        <c:dLbl>
          <c:idx val="0"/>
          <c:layout>
            <c:manualLayout>
              <c:x val="6.1111111111111061E-2"/>
              <c:y val="9.7222222222222224E-2"/>
            </c:manualLayout>
          </c:layout>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3"/>
        <c:spPr>
          <a:solidFill>
            <a:schemeClr val="accent1">
              <a:lumMod val="40000"/>
              <a:lumOff val="60000"/>
            </a:schemeClr>
          </a:solidFill>
          <a:ln w="19050">
            <a:solidFill>
              <a:schemeClr val="lt1"/>
            </a:solidFill>
          </a:ln>
          <a:effectLst/>
        </c:spPr>
        <c:dLbl>
          <c:idx val="0"/>
          <c:layout>
            <c:manualLayout>
              <c:x val="-8.2870507139340514E-3"/>
              <c:y val="3.3655028893141828E-2"/>
            </c:manualLayout>
          </c:layout>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4"/>
        <c:spPr>
          <a:solidFill>
            <a:srgbClr val="023E8A"/>
          </a:solidFill>
          <a:ln w="19050">
            <a:solidFill>
              <a:schemeClr val="lt1"/>
            </a:solidFill>
          </a:ln>
          <a:effectLst/>
        </c:spPr>
        <c:dLbl>
          <c:idx val="0"/>
          <c:layout>
            <c:manualLayout>
              <c:x val="1.0462826193993106E-3"/>
              <c:y val="-0.10672201963534361"/>
            </c:manualLayout>
          </c:layout>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s>
    <c:plotArea>
      <c:layout/>
      <c:pieChart>
        <c:varyColors val="1"/>
        <c:ser>
          <c:idx val="0"/>
          <c:order val="0"/>
          <c:tx>
            <c:strRef>
              <c:f>'Pivot Table'!$C$6</c:f>
              <c:strCache>
                <c:ptCount val="1"/>
                <c:pt idx="0">
                  <c:v>Total</c:v>
                </c:pt>
              </c:strCache>
            </c:strRef>
          </c:tx>
          <c:dPt>
            <c:idx val="0"/>
            <c:bubble3D val="0"/>
            <c:spPr>
              <a:solidFill>
                <a:srgbClr val="7D8597"/>
              </a:solidFill>
              <a:ln w="19050">
                <a:solidFill>
                  <a:schemeClr val="lt1"/>
                </a:solidFill>
              </a:ln>
              <a:effectLst/>
            </c:spPr>
          </c:dPt>
          <c:dPt>
            <c:idx val="1"/>
            <c:bubble3D val="0"/>
            <c:spPr>
              <a:solidFill>
                <a:srgbClr val="0466C8"/>
              </a:solidFill>
              <a:ln w="19050">
                <a:solidFill>
                  <a:schemeClr val="lt1"/>
                </a:solidFill>
              </a:ln>
              <a:effectLst/>
            </c:spPr>
          </c:dPt>
          <c:dPt>
            <c:idx val="2"/>
            <c:bubble3D val="0"/>
            <c:spPr>
              <a:solidFill>
                <a:schemeClr val="accent1">
                  <a:lumMod val="40000"/>
                  <a:lumOff val="60000"/>
                </a:schemeClr>
              </a:solidFill>
              <a:ln w="19050">
                <a:solidFill>
                  <a:schemeClr val="lt1"/>
                </a:solidFill>
              </a:ln>
              <a:effectLst/>
            </c:spPr>
          </c:dPt>
          <c:dPt>
            <c:idx val="3"/>
            <c:bubble3D val="0"/>
            <c:spPr>
              <a:solidFill>
                <a:srgbClr val="023E8A"/>
              </a:solidFill>
              <a:ln w="19050">
                <a:solidFill>
                  <a:schemeClr val="lt1"/>
                </a:solidFill>
              </a:ln>
              <a:effectLst/>
            </c:spPr>
          </c:dPt>
          <c:dLbls>
            <c:dLbl>
              <c:idx val="0"/>
              <c:layout>
                <c:manualLayout>
                  <c:x val="-1.5501477104874446E-2"/>
                  <c:y val="3.6215834556569244E-2"/>
                </c:manualLayout>
              </c:layout>
              <c:spPr>
                <a:noFill/>
                <a:ln>
                  <a:noFill/>
                </a:ln>
                <a:effectLst/>
              </c:spPr>
              <c:txPr>
                <a:bodyPr rot="0" spcFirstLastPara="1" vertOverflow="ellipsis" vert="horz" wrap="square" lIns="38100" tIns="19050" rIns="38100" bIns="19050" anchor="ctr" anchorCtr="1">
                  <a:noAutofit/>
                </a:bodyPr>
                <a:lstStyle/>
                <a:p>
                  <a:pPr>
                    <a:defRPr sz="1200" b="1"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layout>
                    <c:manualLayout>
                      <c:w val="0.10158124076809452"/>
                      <c:h val="0.17405600252698858"/>
                    </c:manualLayout>
                  </c15:layout>
                </c:ext>
              </c:extLst>
            </c:dLbl>
            <c:dLbl>
              <c:idx val="1"/>
              <c:layout>
                <c:manualLayout>
                  <c:x val="6.1111111111111061E-2"/>
                  <c:y val="9.7222222222222224E-2"/>
                </c:manualLayout>
              </c:layout>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dLbl>
              <c:idx val="2"/>
              <c:layout>
                <c:manualLayout>
                  <c:x val="-8.2870507139340514E-3"/>
                  <c:y val="3.3655028893141828E-2"/>
                </c:manualLayout>
              </c:layout>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dLbl>
              <c:idx val="3"/>
              <c:layout>
                <c:manualLayout>
                  <c:x val="1.0462826193993106E-3"/>
                  <c:y val="-0.10672201963534361"/>
                </c:manualLayout>
              </c:layout>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Table'!$B$7:$B$10</c:f>
              <c:strCache>
                <c:ptCount val="4"/>
                <c:pt idx="0">
                  <c:v>Mountain-100</c:v>
                </c:pt>
                <c:pt idx="1">
                  <c:v>Mountain-200</c:v>
                </c:pt>
                <c:pt idx="2">
                  <c:v>Mountain-400</c:v>
                </c:pt>
                <c:pt idx="3">
                  <c:v>Mountain-500</c:v>
                </c:pt>
              </c:strCache>
            </c:strRef>
          </c:cat>
          <c:val>
            <c:numRef>
              <c:f>'Pivot Table'!$C$7:$C$10</c:f>
              <c:numCache>
                <c:formatCode>[&gt;=1000000]#,##0.00,,\ "M";[&gt;=1000]#,##0.00,\ "K";0</c:formatCode>
                <c:ptCount val="4"/>
                <c:pt idx="0">
                  <c:v>41740</c:v>
                </c:pt>
                <c:pt idx="1">
                  <c:v>285830</c:v>
                </c:pt>
                <c:pt idx="2">
                  <c:v>21532</c:v>
                </c:pt>
                <c:pt idx="3">
                  <c:v>12130</c:v>
                </c:pt>
              </c:numCache>
            </c:numRef>
          </c:val>
          <c:extLst>
            <c:ext xmlns:c16="http://schemas.microsoft.com/office/drawing/2014/chart" uri="{C3380CC4-5D6E-409C-BE32-E72D297353CC}">
              <c16:uniqueId val="{00000008-94CA-4EC4-BD03-26CD59211EAB}"/>
            </c:ext>
          </c:extLst>
        </c:ser>
        <c:dLbls>
          <c:showLegendKey val="0"/>
          <c:showVal val="1"/>
          <c:showCatName val="0"/>
          <c:showSerName val="0"/>
          <c:showPercent val="0"/>
          <c:showBubbleSize val="0"/>
          <c:showLeaderLines val="1"/>
        </c:dLbls>
        <c:firstSliceAng val="0"/>
      </c:pieChart>
      <c:spPr>
        <a:noFill/>
        <a:ln>
          <a:noFill/>
        </a:ln>
        <a:effectLst/>
      </c:spPr>
    </c:plotArea>
    <c:legend>
      <c:legendPos val="r"/>
      <c:layout>
        <c:manualLayout>
          <c:xMode val="edge"/>
          <c:yMode val="edge"/>
          <c:x val="0.66282397833579521"/>
          <c:y val="0.14486545114539504"/>
          <c:w val="0.24963293943870013"/>
          <c:h val="0.70572846020921987"/>
        </c:manualLayout>
      </c:layout>
      <c:overlay val="0"/>
      <c:spPr>
        <a:noFill/>
        <a:ln>
          <a:noFill/>
        </a:ln>
        <a:effectLst/>
      </c:spPr>
      <c:txPr>
        <a:bodyPr rot="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[Bike Sales Data.xlsx]Pivot Table!Customer Gender</c:name>
    <c:fmtId val="18"/>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dLbl>
          <c:idx val="0"/>
          <c:layout>
            <c:manualLayout>
              <c:x val="-6.6666666666666693E-2"/>
              <c:y val="-4.6296296296296335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dLbl>
          <c:idx val="0"/>
          <c:layout>
            <c:manualLayout>
              <c:x val="6.6666666666666666E-2"/>
              <c:y val="2.7777777777777863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dLbl>
          <c:idx val="0"/>
          <c:layout>
            <c:manualLayout>
              <c:x val="6.6666666666666666E-2"/>
              <c:y val="2.7777777777777863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dLbl>
          <c:idx val="0"/>
          <c:layout>
            <c:manualLayout>
              <c:x val="-6.6666666666666693E-2"/>
              <c:y val="-4.6296296296296335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7"/>
        <c:spPr>
          <a:solidFill>
            <a:schemeClr val="accent1">
              <a:shade val="76000"/>
            </a:schemeClr>
          </a:solidFill>
          <a:ln w="19050">
            <a:solidFill>
              <a:schemeClr val="lt1"/>
            </a:solidFill>
          </a:ln>
          <a:effectLst/>
        </c:spPr>
        <c:dLbl>
          <c:idx val="0"/>
          <c:layout>
            <c:manualLayout>
              <c:x val="6.6666666666666666E-2"/>
              <c:y val="9.9968925700845451E-2"/>
            </c:manualLayout>
          </c:layout>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8"/>
        <c:spPr>
          <a:solidFill>
            <a:schemeClr val="accent1">
              <a:tint val="77000"/>
            </a:schemeClr>
          </a:solidFill>
          <a:ln w="19050">
            <a:solidFill>
              <a:schemeClr val="lt1"/>
            </a:solidFill>
          </a:ln>
          <a:effectLst/>
        </c:spPr>
        <c:dLbl>
          <c:idx val="0"/>
          <c:layout>
            <c:manualLayout>
              <c:x val="-7.6676676676676672E-2"/>
              <c:y val="-5.4317495967288618E-2"/>
            </c:manualLayout>
          </c:layout>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s>
    <c:plotArea>
      <c:layout/>
      <c:doughnutChart>
        <c:varyColors val="1"/>
        <c:ser>
          <c:idx val="0"/>
          <c:order val="0"/>
          <c:tx>
            <c:strRef>
              <c:f>'Pivot Table'!$I$16</c:f>
              <c:strCache>
                <c:ptCount val="1"/>
                <c:pt idx="0">
                  <c:v>Total</c:v>
                </c:pt>
              </c:strCache>
            </c:strRef>
          </c:tx>
          <c:dPt>
            <c:idx val="0"/>
            <c:bubble3D val="0"/>
            <c:spPr>
              <a:solidFill>
                <a:schemeClr val="accent1">
                  <a:shade val="76000"/>
                </a:schemeClr>
              </a:solidFill>
              <a:ln w="19050">
                <a:solidFill>
                  <a:schemeClr val="lt1"/>
                </a:solidFill>
              </a:ln>
              <a:effectLst/>
            </c:spPr>
          </c:dPt>
          <c:dPt>
            <c:idx val="1"/>
            <c:bubble3D val="0"/>
            <c:spPr>
              <a:solidFill>
                <a:schemeClr val="accent1">
                  <a:tint val="77000"/>
                </a:schemeClr>
              </a:solidFill>
              <a:ln w="19050">
                <a:solidFill>
                  <a:schemeClr val="lt1"/>
                </a:solidFill>
              </a:ln>
              <a:effectLst/>
            </c:spPr>
          </c:dPt>
          <c:dLbls>
            <c:dLbl>
              <c:idx val="0"/>
              <c:layout>
                <c:manualLayout>
                  <c:x val="6.6666666666666666E-2"/>
                  <c:y val="9.9968925700845451E-2"/>
                </c:manualLayout>
              </c:layout>
              <c:showLegendKey val="0"/>
              <c:showVal val="0"/>
              <c:showCatName val="0"/>
              <c:showSerName val="0"/>
              <c:showPercent val="1"/>
              <c:showBubbleSize val="0"/>
              <c:extLst>
                <c:ext xmlns:c15="http://schemas.microsoft.com/office/drawing/2012/chart" uri="{CE6537A1-D6FC-4f65-9D91-7224C49458BB}"/>
              </c:extLst>
            </c:dLbl>
            <c:dLbl>
              <c:idx val="1"/>
              <c:layout>
                <c:manualLayout>
                  <c:x val="-7.6676676676676672E-2"/>
                  <c:y val="-5.4317495967288618E-2"/>
                </c:manualLayout>
              </c:layout>
              <c:showLegendKey val="0"/>
              <c:showVal val="0"/>
              <c:showCatName val="0"/>
              <c:showSerName val="0"/>
              <c:showPercent val="1"/>
              <c:showBubbleSize val="0"/>
              <c:extLst>
                <c:ext xmlns:c15="http://schemas.microsoft.com/office/drawing/2012/chart" uri="{CE6537A1-D6FC-4f65-9D91-7224C49458BB}"/>
              </c:extLst>
            </c:dLbl>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Table'!$H$17:$H$18</c:f>
              <c:strCache>
                <c:ptCount val="2"/>
                <c:pt idx="0">
                  <c:v>Female</c:v>
                </c:pt>
                <c:pt idx="1">
                  <c:v>Male</c:v>
                </c:pt>
              </c:strCache>
            </c:strRef>
          </c:cat>
          <c:val>
            <c:numRef>
              <c:f>'Pivot Table'!$I$17:$I$18</c:f>
              <c:numCache>
                <c:formatCode>[&gt;=1000000]#,##0.00,,\ "M";[&gt;=1000]#,##0.00,\ "K";0</c:formatCode>
                <c:ptCount val="2"/>
                <c:pt idx="0">
                  <c:v>216049</c:v>
                </c:pt>
                <c:pt idx="1">
                  <c:v>145183</c:v>
                </c:pt>
              </c:numCache>
            </c:numRef>
          </c:val>
          <c:extLst>
            <c:ext xmlns:c16="http://schemas.microsoft.com/office/drawing/2014/chart" uri="{C3380CC4-5D6E-409C-BE32-E72D297353CC}">
              <c16:uniqueId val="{00000004-535C-4312-AC04-B9D110DEDE47}"/>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r"/>
      <c:layout>
        <c:manualLayout>
          <c:xMode val="edge"/>
          <c:yMode val="edge"/>
          <c:x val="0.66263704649531419"/>
          <c:y val="0.31949432262448985"/>
          <c:w val="0.27730289344462572"/>
          <c:h val="0.3289265092824995"/>
        </c:manualLayout>
      </c:layout>
      <c:overlay val="0"/>
      <c:spPr>
        <a:noFill/>
        <a:ln>
          <a:noFill/>
        </a:ln>
        <a:effectLst/>
      </c:spPr>
      <c:txPr>
        <a:bodyPr rot="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Data.xlsx]Pivot Table!Month wise</c:name>
    <c:fmtId val="9"/>
  </c:pivotSource>
  <c:chart>
    <c:autoTitleDeleted val="1"/>
    <c:pivotFmts>
      <c:pivotFmt>
        <c:idx val="0"/>
        <c:spPr>
          <a:solidFill>
            <a:schemeClr val="accent1"/>
          </a:solidFill>
          <a:ln w="28575" cap="rnd">
            <a:solidFill>
              <a:schemeClr val="accent1"/>
            </a:solidFill>
            <a:round/>
          </a:ln>
          <a:effectLst/>
        </c:spPr>
        <c:marker>
          <c:symbol val="circle"/>
          <c:size val="8"/>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8"/>
          <c:spPr>
            <a:solidFill>
              <a:schemeClr val="accent1"/>
            </a:solidFill>
            <a:ln w="9525">
              <a:solidFill>
                <a:schemeClr val="accent1"/>
              </a:solidFill>
            </a:ln>
            <a:effectLst/>
          </c:spPr>
        </c:marker>
        <c:dLbl>
          <c:idx val="0"/>
          <c:layout>
            <c:manualLayout>
              <c:x val="-2.2527777777777779E-2"/>
              <c:y val="-2.542833187518226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8"/>
          <c:spPr>
            <a:solidFill>
              <a:schemeClr val="accent1"/>
            </a:solidFill>
            <a:ln w="9525">
              <a:solidFill>
                <a:schemeClr val="accent1"/>
              </a:solidFill>
            </a:ln>
            <a:effectLst/>
          </c:spPr>
        </c:marker>
        <c:dLbl>
          <c:idx val="0"/>
          <c:layout>
            <c:manualLayout>
              <c:x val="-0.12947222222222224"/>
              <c:y val="-2.774314668999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8"/>
          <c:spPr>
            <a:solidFill>
              <a:schemeClr val="accent1"/>
            </a:solidFill>
            <a:ln w="9525">
              <a:solidFill>
                <a:schemeClr val="accent1"/>
              </a:solidFill>
            </a:ln>
            <a:effectLst/>
          </c:spPr>
        </c:marker>
        <c:dLbl>
          <c:idx val="0"/>
          <c:layout>
            <c:manualLayout>
              <c:x val="-9.1666666666666665E-4"/>
              <c:y val="9.2938903470399532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circle"/>
          <c:size val="8"/>
          <c:spPr>
            <a:solidFill>
              <a:schemeClr val="accent1"/>
            </a:solidFill>
            <a:ln w="9525">
              <a:solidFill>
                <a:schemeClr val="accent1"/>
              </a:solidFill>
            </a:ln>
            <a:effectLst/>
          </c:spPr>
        </c:marker>
        <c:dLbl>
          <c:idx val="0"/>
          <c:layout>
            <c:manualLayout>
              <c:x val="-0.11836111111111111"/>
              <c:y val="-4.626166520851560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circle"/>
          <c:size val="8"/>
          <c:spPr>
            <a:solidFill>
              <a:schemeClr val="accent1"/>
            </a:solidFill>
            <a:ln w="9525">
              <a:solidFill>
                <a:schemeClr val="accent1"/>
              </a:solidFill>
            </a:ln>
            <a:effectLst/>
          </c:spPr>
        </c:marker>
        <c:dLbl>
          <c:idx val="0"/>
          <c:layout>
            <c:manualLayout>
              <c:x val="-6.5583333333333285E-2"/>
              <c:y val="-5.552092446777481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circle"/>
          <c:size val="8"/>
          <c:spPr>
            <a:solidFill>
              <a:schemeClr val="accent1"/>
            </a:solidFill>
            <a:ln w="9525">
              <a:solidFill>
                <a:schemeClr val="accent1"/>
              </a:solidFill>
            </a:ln>
            <a:effectLst/>
          </c:spPr>
        </c:marker>
        <c:dLbl>
          <c:idx val="0"/>
          <c:layout>
            <c:manualLayout>
              <c:x val="-5.9249999999999997E-2"/>
              <c:y val="5.559018664333625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circle"/>
          <c:size val="8"/>
          <c:spPr>
            <a:solidFill>
              <a:schemeClr val="accent1"/>
            </a:solidFill>
            <a:ln w="9525">
              <a:solidFill>
                <a:schemeClr val="accent1"/>
              </a:solidFill>
            </a:ln>
            <a:effectLst/>
          </c:spPr>
        </c:marker>
        <c:dLbl>
          <c:idx val="0"/>
          <c:layout>
            <c:manualLayout>
              <c:x val="-7.9472222222222222E-2"/>
              <c:y val="-5.08912948381452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circle"/>
          <c:size val="8"/>
          <c:spPr>
            <a:solidFill>
              <a:schemeClr val="accent1"/>
            </a:solidFill>
            <a:ln w="9525">
              <a:solidFill>
                <a:schemeClr val="accent1"/>
              </a:solidFill>
            </a:ln>
            <a:effectLst/>
          </c:spPr>
        </c:marker>
        <c:dLbl>
          <c:idx val="0"/>
          <c:layout>
            <c:manualLayout>
              <c:x val="-6.5583333333333327E-2"/>
              <c:y val="5.096055701370662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circle"/>
          <c:size val="8"/>
          <c:spPr>
            <a:solidFill>
              <a:schemeClr val="accent1"/>
            </a:solidFill>
            <a:ln w="9525">
              <a:solidFill>
                <a:schemeClr val="accent1"/>
              </a:solidFill>
            </a:ln>
            <a:effectLst/>
          </c:spPr>
        </c:marker>
        <c:dLbl>
          <c:idx val="0"/>
          <c:layout>
            <c:manualLayout>
              <c:x val="-6.5583333333333327E-2"/>
              <c:y val="-5.08912948381452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circle"/>
          <c:size val="8"/>
          <c:spPr>
            <a:solidFill>
              <a:schemeClr val="accent1"/>
            </a:solidFill>
            <a:ln w="9525">
              <a:solidFill>
                <a:schemeClr val="accent1"/>
              </a:solidFill>
            </a:ln>
            <a:effectLst/>
          </c:spPr>
        </c:marker>
        <c:dLbl>
          <c:idx val="0"/>
          <c:layout>
            <c:manualLayout>
              <c:x val="-4.020363079615058E-2"/>
              <c:y val="5.559018664333616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circle"/>
          <c:size val="8"/>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circle"/>
          <c:size val="8"/>
          <c:spPr>
            <a:solidFill>
              <a:schemeClr val="accent1"/>
            </a:solidFill>
            <a:ln w="9525">
              <a:solidFill>
                <a:schemeClr val="accent1"/>
              </a:solidFill>
            </a:ln>
            <a:effectLst/>
          </c:spPr>
        </c:marker>
        <c:dLbl>
          <c:idx val="0"/>
          <c:layout>
            <c:manualLayout>
              <c:x val="-2.2527777777777779E-2"/>
              <c:y val="-2.542833187518226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marker>
          <c:symbol val="circle"/>
          <c:size val="8"/>
          <c:spPr>
            <a:solidFill>
              <a:schemeClr val="accent1"/>
            </a:solidFill>
            <a:ln w="9525">
              <a:solidFill>
                <a:schemeClr val="accent1"/>
              </a:solidFill>
            </a:ln>
            <a:effectLst/>
          </c:spPr>
        </c:marker>
        <c:dLbl>
          <c:idx val="0"/>
          <c:layout>
            <c:manualLayout>
              <c:x val="-0.12947222222222224"/>
              <c:y val="-2.774314668999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chemeClr val="accent1"/>
            </a:solidFill>
            <a:round/>
          </a:ln>
          <a:effectLst/>
        </c:spPr>
        <c:marker>
          <c:symbol val="circle"/>
          <c:size val="8"/>
          <c:spPr>
            <a:solidFill>
              <a:schemeClr val="accent1"/>
            </a:solidFill>
            <a:ln w="9525">
              <a:solidFill>
                <a:schemeClr val="accent1"/>
              </a:solidFill>
            </a:ln>
            <a:effectLst/>
          </c:spPr>
        </c:marker>
        <c:dLbl>
          <c:idx val="0"/>
          <c:layout>
            <c:manualLayout>
              <c:x val="-9.1666666666666665E-4"/>
              <c:y val="9.2938903470399532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8575" cap="rnd">
            <a:solidFill>
              <a:schemeClr val="accent1"/>
            </a:solidFill>
            <a:round/>
          </a:ln>
          <a:effectLst/>
        </c:spPr>
        <c:marker>
          <c:symbol val="circle"/>
          <c:size val="8"/>
          <c:spPr>
            <a:solidFill>
              <a:schemeClr val="accent1"/>
            </a:solidFill>
            <a:ln w="9525">
              <a:solidFill>
                <a:schemeClr val="accent1"/>
              </a:solidFill>
            </a:ln>
            <a:effectLst/>
          </c:spPr>
        </c:marker>
        <c:dLbl>
          <c:idx val="0"/>
          <c:layout>
            <c:manualLayout>
              <c:x val="-0.11836111111111111"/>
              <c:y val="-4.626166520851560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w="28575" cap="rnd">
            <a:solidFill>
              <a:schemeClr val="accent1"/>
            </a:solidFill>
            <a:round/>
          </a:ln>
          <a:effectLst/>
        </c:spPr>
        <c:marker>
          <c:symbol val="circle"/>
          <c:size val="8"/>
          <c:spPr>
            <a:solidFill>
              <a:schemeClr val="accent1"/>
            </a:solidFill>
            <a:ln w="9525">
              <a:solidFill>
                <a:schemeClr val="accent1"/>
              </a:solidFill>
            </a:ln>
            <a:effectLst/>
          </c:spPr>
        </c:marker>
        <c:dLbl>
          <c:idx val="0"/>
          <c:layout>
            <c:manualLayout>
              <c:x val="-6.5583333333333285E-2"/>
              <c:y val="-5.552092446777481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w="28575" cap="rnd">
            <a:solidFill>
              <a:schemeClr val="accent1"/>
            </a:solidFill>
            <a:round/>
          </a:ln>
          <a:effectLst/>
        </c:spPr>
        <c:marker>
          <c:symbol val="circle"/>
          <c:size val="8"/>
          <c:spPr>
            <a:solidFill>
              <a:schemeClr val="accent1"/>
            </a:solidFill>
            <a:ln w="9525">
              <a:solidFill>
                <a:schemeClr val="accent1"/>
              </a:solidFill>
            </a:ln>
            <a:effectLst/>
          </c:spPr>
        </c:marker>
        <c:dLbl>
          <c:idx val="0"/>
          <c:layout>
            <c:manualLayout>
              <c:x val="-5.9249999999999997E-2"/>
              <c:y val="5.559018664333625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w="28575" cap="rnd">
            <a:solidFill>
              <a:schemeClr val="accent1"/>
            </a:solidFill>
            <a:round/>
          </a:ln>
          <a:effectLst/>
        </c:spPr>
        <c:marker>
          <c:symbol val="circle"/>
          <c:size val="8"/>
          <c:spPr>
            <a:solidFill>
              <a:schemeClr val="accent1"/>
            </a:solidFill>
            <a:ln w="9525">
              <a:solidFill>
                <a:schemeClr val="accent1"/>
              </a:solidFill>
            </a:ln>
            <a:effectLst/>
          </c:spPr>
        </c:marker>
        <c:dLbl>
          <c:idx val="0"/>
          <c:layout>
            <c:manualLayout>
              <c:x val="-7.9472222222222222E-2"/>
              <c:y val="-5.08912948381452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w="28575" cap="rnd">
            <a:solidFill>
              <a:schemeClr val="accent1"/>
            </a:solidFill>
            <a:round/>
          </a:ln>
          <a:effectLst/>
        </c:spPr>
        <c:marker>
          <c:symbol val="circle"/>
          <c:size val="8"/>
          <c:spPr>
            <a:solidFill>
              <a:schemeClr val="accent1"/>
            </a:solidFill>
            <a:ln w="9525">
              <a:solidFill>
                <a:schemeClr val="accent1"/>
              </a:solidFill>
            </a:ln>
            <a:effectLst/>
          </c:spPr>
        </c:marker>
        <c:dLbl>
          <c:idx val="0"/>
          <c:layout>
            <c:manualLayout>
              <c:x val="-6.5583333333333327E-2"/>
              <c:y val="5.096055701370662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solidFill>
          <a:ln w="28575" cap="rnd">
            <a:solidFill>
              <a:schemeClr val="accent1"/>
            </a:solidFill>
            <a:round/>
          </a:ln>
          <a:effectLst/>
        </c:spPr>
        <c:marker>
          <c:symbol val="circle"/>
          <c:size val="8"/>
          <c:spPr>
            <a:solidFill>
              <a:schemeClr val="accent1"/>
            </a:solidFill>
            <a:ln w="9525">
              <a:solidFill>
                <a:schemeClr val="accent1"/>
              </a:solidFill>
            </a:ln>
            <a:effectLst/>
          </c:spPr>
        </c:marker>
        <c:dLbl>
          <c:idx val="0"/>
          <c:layout>
            <c:manualLayout>
              <c:x val="-6.5583333333333327E-2"/>
              <c:y val="-5.08912948381452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1"/>
          </a:solidFill>
          <a:ln w="28575" cap="rnd">
            <a:solidFill>
              <a:schemeClr val="accent1"/>
            </a:solidFill>
            <a:round/>
          </a:ln>
          <a:effectLst/>
        </c:spPr>
        <c:marker>
          <c:symbol val="circle"/>
          <c:size val="8"/>
          <c:spPr>
            <a:solidFill>
              <a:schemeClr val="accent1"/>
            </a:solidFill>
            <a:ln w="9525">
              <a:solidFill>
                <a:schemeClr val="accent1"/>
              </a:solidFill>
            </a:ln>
            <a:effectLst/>
          </c:spPr>
        </c:marker>
        <c:dLbl>
          <c:idx val="0"/>
          <c:layout>
            <c:manualLayout>
              <c:x val="-4.020363079615058E-2"/>
              <c:y val="5.559018664333616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22"/>
        <c:spPr>
          <a:ln w="28575" cap="rnd">
            <a:solidFill>
              <a:schemeClr val="accent1"/>
            </a:solidFill>
            <a:round/>
          </a:ln>
          <a:effectLst/>
        </c:spPr>
        <c:marker>
          <c:symbol val="circle"/>
          <c:size val="8"/>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rgbClr val="595959"/>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3"/>
        <c:spPr>
          <a:ln w="28575" cap="rnd">
            <a:solidFill>
              <a:schemeClr val="accent1"/>
            </a:solidFill>
            <a:round/>
          </a:ln>
          <a:effectLst/>
        </c:spPr>
        <c:marker>
          <c:symbol val="circle"/>
          <c:size val="8"/>
          <c:spPr>
            <a:solidFill>
              <a:schemeClr val="accent1"/>
            </a:solidFill>
            <a:ln w="9525">
              <a:solidFill>
                <a:schemeClr val="accent1"/>
              </a:solidFill>
            </a:ln>
            <a:effectLst/>
          </c:spPr>
        </c:marker>
        <c:dLbl>
          <c:idx val="0"/>
          <c:layout>
            <c:manualLayout>
              <c:x val="-3.4306455950956688E-2"/>
              <c:y val="-7.0677265901078437E-2"/>
            </c:manualLayout>
          </c:layout>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rgbClr val="595959"/>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24"/>
        <c:spPr>
          <a:ln w="28575" cap="rnd">
            <a:solidFill>
              <a:schemeClr val="accent1"/>
            </a:solidFill>
            <a:round/>
          </a:ln>
          <a:effectLst/>
        </c:spPr>
        <c:marker>
          <c:symbol val="circle"/>
          <c:size val="8"/>
          <c:spPr>
            <a:solidFill>
              <a:schemeClr val="accent1"/>
            </a:solidFill>
            <a:ln w="9525">
              <a:solidFill>
                <a:schemeClr val="accent1"/>
              </a:solidFill>
            </a:ln>
            <a:effectLst/>
          </c:spPr>
        </c:marker>
        <c:dLbl>
          <c:idx val="0"/>
          <c:layout>
            <c:manualLayout>
              <c:x val="-0.12652750340836372"/>
              <c:y val="6.2754561849288099E-2"/>
            </c:manualLayout>
          </c:layout>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rgbClr val="595959"/>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25"/>
        <c:spPr>
          <a:ln w="28575" cap="rnd">
            <a:solidFill>
              <a:schemeClr val="accent1"/>
            </a:solidFill>
            <a:round/>
          </a:ln>
          <a:effectLst/>
        </c:spPr>
        <c:marker>
          <c:symbol val="circle"/>
          <c:size val="8"/>
          <c:spPr>
            <a:solidFill>
              <a:schemeClr val="accent1"/>
            </a:solidFill>
            <a:ln w="9525">
              <a:solidFill>
                <a:schemeClr val="accent1"/>
              </a:solidFill>
            </a:ln>
            <a:effectLst/>
          </c:spPr>
        </c:marker>
        <c:dLbl>
          <c:idx val="0"/>
          <c:layout>
            <c:manualLayout>
              <c:x val="-9.1666666666666665E-4"/>
              <c:y val="9.2938903470399532E-3"/>
            </c:manualLayout>
          </c:layout>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rgbClr val="595959"/>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26"/>
        <c:spPr>
          <a:ln w="28575" cap="rnd">
            <a:solidFill>
              <a:schemeClr val="accent1"/>
            </a:solidFill>
            <a:round/>
          </a:ln>
          <a:effectLst/>
        </c:spPr>
        <c:marker>
          <c:symbol val="circle"/>
          <c:size val="8"/>
          <c:spPr>
            <a:solidFill>
              <a:schemeClr val="accent1"/>
            </a:solidFill>
            <a:ln w="9525">
              <a:solidFill>
                <a:schemeClr val="accent1"/>
              </a:solidFill>
            </a:ln>
            <a:effectLst/>
          </c:spPr>
        </c:marker>
        <c:dLbl>
          <c:idx val="0"/>
          <c:layout>
            <c:manualLayout>
              <c:x val="-0.1301396733535517"/>
              <c:y val="-6.8886314363063167E-2"/>
            </c:manualLayout>
          </c:layout>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rgbClr val="595959"/>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27"/>
        <c:spPr>
          <a:ln w="28575" cap="rnd">
            <a:solidFill>
              <a:schemeClr val="accent1"/>
            </a:solidFill>
            <a:round/>
          </a:ln>
          <a:effectLst/>
        </c:spPr>
        <c:marker>
          <c:symbol val="circle"/>
          <c:size val="8"/>
          <c:spPr>
            <a:solidFill>
              <a:schemeClr val="accent1"/>
            </a:solidFill>
            <a:ln w="9525">
              <a:solidFill>
                <a:schemeClr val="accent1"/>
              </a:solidFill>
            </a:ln>
            <a:effectLst/>
          </c:spPr>
        </c:marker>
        <c:dLbl>
          <c:idx val="0"/>
          <c:layout>
            <c:manualLayout>
              <c:x val="-6.5583409847620691E-2"/>
              <c:y val="-7.8145106266489545E-2"/>
            </c:manualLayout>
          </c:layout>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rgbClr val="595959"/>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28"/>
        <c:spPr>
          <a:ln w="28575" cap="rnd">
            <a:solidFill>
              <a:schemeClr val="accent1"/>
            </a:solidFill>
            <a:round/>
          </a:ln>
          <a:effectLst/>
        </c:spPr>
        <c:marker>
          <c:symbol val="circle"/>
          <c:size val="8"/>
          <c:spPr>
            <a:solidFill>
              <a:schemeClr val="accent1"/>
            </a:solidFill>
            <a:ln w="9525">
              <a:solidFill>
                <a:schemeClr val="accent1"/>
              </a:solidFill>
            </a:ln>
            <a:effectLst/>
          </c:spPr>
        </c:marker>
        <c:dLbl>
          <c:idx val="0"/>
          <c:layout>
            <c:manualLayout>
              <c:x val="-8.5751880396575927E-2"/>
              <c:y val="5.5590161880404103E-2"/>
            </c:manualLayout>
          </c:layout>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rgbClr val="595959"/>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29"/>
        <c:spPr>
          <a:ln w="28575" cap="rnd">
            <a:solidFill>
              <a:schemeClr val="accent1"/>
            </a:solidFill>
            <a:round/>
          </a:ln>
          <a:effectLst/>
        </c:spPr>
        <c:marker>
          <c:symbol val="circle"/>
          <c:size val="8"/>
          <c:spPr>
            <a:solidFill>
              <a:schemeClr val="accent1"/>
            </a:solidFill>
            <a:ln w="9525">
              <a:solidFill>
                <a:schemeClr val="accent1"/>
              </a:solidFill>
            </a:ln>
            <a:effectLst/>
          </c:spPr>
        </c:marker>
        <c:dLbl>
          <c:idx val="0"/>
          <c:layout>
            <c:manualLayout>
              <c:x val="-3.8247173608599278E-2"/>
              <c:y val="0.10747965732018774"/>
            </c:manualLayout>
          </c:layout>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rgbClr val="595959"/>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30"/>
        <c:spPr>
          <a:ln w="28575" cap="rnd">
            <a:solidFill>
              <a:schemeClr val="accent1"/>
            </a:solidFill>
            <a:round/>
          </a:ln>
          <a:effectLst/>
        </c:spPr>
        <c:marker>
          <c:symbol val="circle"/>
          <c:size val="8"/>
          <c:spPr>
            <a:solidFill>
              <a:schemeClr val="accent1"/>
            </a:solidFill>
            <a:ln w="9525">
              <a:solidFill>
                <a:schemeClr val="accent1"/>
              </a:solidFill>
            </a:ln>
            <a:effectLst/>
          </c:spPr>
        </c:marker>
        <c:dLbl>
          <c:idx val="0"/>
          <c:layout>
            <c:manualLayout>
              <c:x val="-8.0306613616760808E-2"/>
              <c:y val="-0.11495165440335958"/>
            </c:manualLayout>
          </c:layout>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rgbClr val="595959"/>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31"/>
        <c:spPr>
          <a:ln w="28575" cap="rnd">
            <a:solidFill>
              <a:schemeClr val="accent1"/>
            </a:solidFill>
            <a:round/>
          </a:ln>
          <a:effectLst/>
        </c:spPr>
        <c:marker>
          <c:symbol val="circle"/>
          <c:size val="8"/>
          <c:spPr>
            <a:solidFill>
              <a:schemeClr val="accent1"/>
            </a:solidFill>
            <a:ln w="9525">
              <a:solidFill>
                <a:schemeClr val="accent1"/>
              </a:solidFill>
            </a:ln>
            <a:effectLst/>
          </c:spPr>
        </c:marker>
        <c:dLbl>
          <c:idx val="0"/>
          <c:layout>
            <c:manualLayout>
              <c:x val="-8.91405358782449E-2"/>
              <c:y val="0.12256260462310149"/>
            </c:manualLayout>
          </c:layout>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rgbClr val="595959"/>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32"/>
        <c:spPr>
          <a:ln w="28575" cap="rnd">
            <a:solidFill>
              <a:schemeClr val="accent1"/>
            </a:solidFill>
            <a:round/>
          </a:ln>
          <a:effectLst/>
        </c:spPr>
        <c:marker>
          <c:symbol val="circle"/>
          <c:size val="8"/>
          <c:spPr>
            <a:solidFill>
              <a:schemeClr val="accent1"/>
            </a:solidFill>
            <a:ln w="9525">
              <a:solidFill>
                <a:schemeClr val="accent1"/>
              </a:solidFill>
            </a:ln>
            <a:effectLst/>
          </c:spPr>
        </c:marker>
        <c:dLbl>
          <c:idx val="0"/>
          <c:layout>
            <c:manualLayout>
              <c:x val="-1.9591135472023812E-2"/>
              <c:y val="-0.14802962670893058"/>
            </c:manualLayout>
          </c:layout>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rgbClr val="595959"/>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33"/>
        <c:spPr>
          <a:ln w="28575" cap="rnd">
            <a:solidFill>
              <a:schemeClr val="accent1"/>
            </a:solidFill>
            <a:round/>
          </a:ln>
          <a:effectLst/>
        </c:spPr>
        <c:marker>
          <c:symbol val="circle"/>
          <c:size val="8"/>
          <c:spPr>
            <a:solidFill>
              <a:schemeClr val="accent1"/>
            </a:solidFill>
            <a:ln w="9525">
              <a:solidFill>
                <a:schemeClr val="accent1"/>
              </a:solidFill>
            </a:ln>
            <a:effectLst/>
          </c:spPr>
        </c:marker>
        <c:dLbl>
          <c:idx val="0"/>
          <c:layout>
            <c:manualLayout>
              <c:x val="-6.8168433451118962E-2"/>
              <c:y val="-0.11934352362589302"/>
            </c:manualLayout>
          </c:layout>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rgbClr val="595959"/>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34"/>
        <c:spPr>
          <a:ln w="28575" cap="rnd">
            <a:solidFill>
              <a:schemeClr val="accent1"/>
            </a:solidFill>
            <a:round/>
          </a:ln>
          <a:effectLst/>
        </c:spPr>
        <c:marker>
          <c:symbol val="circle"/>
          <c:size val="8"/>
          <c:spPr>
            <a:solidFill>
              <a:schemeClr val="accent1"/>
            </a:solidFill>
            <a:ln w="9525">
              <a:solidFill>
                <a:schemeClr val="accent1"/>
              </a:solidFill>
            </a:ln>
            <a:effectLst/>
          </c:spPr>
        </c:marker>
        <c:dLbl>
          <c:idx val="0"/>
          <c:layout>
            <c:manualLayout>
              <c:x val="-0.13295053003533569"/>
              <c:y val="-8.9177629020065666E-2"/>
            </c:manualLayout>
          </c:layout>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rgbClr val="595959"/>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5.041518386714116E-2"/>
          <c:y val="0.11969282767825955"/>
          <c:w val="0.93475682087781731"/>
          <c:h val="0.70251266582198402"/>
        </c:manualLayout>
      </c:layout>
      <c:lineChart>
        <c:grouping val="standard"/>
        <c:varyColors val="0"/>
        <c:ser>
          <c:idx val="0"/>
          <c:order val="0"/>
          <c:tx>
            <c:strRef>
              <c:f>'Pivot Table'!$C$44</c:f>
              <c:strCache>
                <c:ptCount val="1"/>
                <c:pt idx="0">
                  <c:v>Total</c:v>
                </c:pt>
              </c:strCache>
            </c:strRef>
          </c:tx>
          <c:spPr>
            <a:ln w="28575" cap="rnd">
              <a:solidFill>
                <a:schemeClr val="accent1"/>
              </a:solidFill>
              <a:round/>
            </a:ln>
            <a:effectLst/>
          </c:spPr>
          <c:marker>
            <c:symbol val="circle"/>
            <c:size val="8"/>
            <c:spPr>
              <a:solidFill>
                <a:schemeClr val="accent1"/>
              </a:solidFill>
              <a:ln w="9525">
                <a:solidFill>
                  <a:schemeClr val="accent1"/>
                </a:solidFill>
              </a:ln>
              <a:effectLst/>
            </c:spPr>
          </c:marker>
          <c:dPt>
            <c:idx val="0"/>
            <c:marker>
              <c:symbol val="circle"/>
              <c:size val="8"/>
              <c:spPr>
                <a:solidFill>
                  <a:schemeClr val="accent1"/>
                </a:solidFill>
                <a:ln w="9525">
                  <a:solidFill>
                    <a:schemeClr val="accent1"/>
                  </a:solidFill>
                </a:ln>
                <a:effectLst/>
              </c:spPr>
            </c:marker>
            <c:bubble3D val="0"/>
            <c:spPr>
              <a:ln w="28575" cap="rnd">
                <a:solidFill>
                  <a:schemeClr val="accent1"/>
                </a:solidFill>
                <a:round/>
              </a:ln>
              <a:effectLst/>
            </c:spPr>
            <c:extLst>
              <c:ext xmlns:c16="http://schemas.microsoft.com/office/drawing/2014/chart" uri="{C3380CC4-5D6E-409C-BE32-E72D297353CC}">
                <c16:uniqueId val="{0000000B-81E9-45B7-B667-1A0FDCFD1E38}"/>
              </c:ext>
            </c:extLst>
          </c:dPt>
          <c:dPt>
            <c:idx val="1"/>
            <c:marker>
              <c:symbol val="circle"/>
              <c:size val="8"/>
              <c:spPr>
                <a:solidFill>
                  <a:schemeClr val="accent1"/>
                </a:solidFill>
                <a:ln w="9525">
                  <a:solidFill>
                    <a:schemeClr val="accent1"/>
                  </a:solidFill>
                </a:ln>
                <a:effectLst/>
              </c:spPr>
            </c:marker>
            <c:bubble3D val="0"/>
            <c:spPr>
              <a:ln w="28575" cap="rnd">
                <a:solidFill>
                  <a:schemeClr val="accent1"/>
                </a:solidFill>
                <a:round/>
              </a:ln>
              <a:effectLst/>
            </c:spPr>
            <c:extLst>
              <c:ext xmlns:c16="http://schemas.microsoft.com/office/drawing/2014/chart" uri="{C3380CC4-5D6E-409C-BE32-E72D297353CC}">
                <c16:uniqueId val="{00000000-81E9-45B7-B667-1A0FDCFD1E38}"/>
              </c:ext>
            </c:extLst>
          </c:dPt>
          <c:dPt>
            <c:idx val="2"/>
            <c:marker>
              <c:symbol val="circle"/>
              <c:size val="8"/>
              <c:spPr>
                <a:solidFill>
                  <a:schemeClr val="accent1"/>
                </a:solidFill>
                <a:ln w="9525">
                  <a:solidFill>
                    <a:schemeClr val="accent1"/>
                  </a:solidFill>
                </a:ln>
                <a:effectLst/>
              </c:spPr>
            </c:marker>
            <c:bubble3D val="0"/>
            <c:spPr>
              <a:ln w="28575" cap="rnd">
                <a:solidFill>
                  <a:schemeClr val="accent1"/>
                </a:solidFill>
                <a:round/>
              </a:ln>
              <a:effectLst/>
            </c:spPr>
            <c:extLst>
              <c:ext xmlns:c16="http://schemas.microsoft.com/office/drawing/2014/chart" uri="{C3380CC4-5D6E-409C-BE32-E72D297353CC}">
                <c16:uniqueId val="{00000001-81E9-45B7-B667-1A0FDCFD1E38}"/>
              </c:ext>
            </c:extLst>
          </c:dPt>
          <c:dPt>
            <c:idx val="3"/>
            <c:marker>
              <c:symbol val="circle"/>
              <c:size val="8"/>
              <c:spPr>
                <a:solidFill>
                  <a:schemeClr val="accent1"/>
                </a:solidFill>
                <a:ln w="9525">
                  <a:solidFill>
                    <a:schemeClr val="accent1"/>
                  </a:solidFill>
                </a:ln>
                <a:effectLst/>
              </c:spPr>
            </c:marker>
            <c:bubble3D val="0"/>
            <c:spPr>
              <a:ln w="28575" cap="rnd">
                <a:solidFill>
                  <a:schemeClr val="accent1"/>
                </a:solidFill>
                <a:round/>
              </a:ln>
              <a:effectLst/>
            </c:spPr>
            <c:extLst>
              <c:ext xmlns:c16="http://schemas.microsoft.com/office/drawing/2014/chart" uri="{C3380CC4-5D6E-409C-BE32-E72D297353CC}">
                <c16:uniqueId val="{00000002-81E9-45B7-B667-1A0FDCFD1E38}"/>
              </c:ext>
            </c:extLst>
          </c:dPt>
          <c:dPt>
            <c:idx val="4"/>
            <c:marker>
              <c:symbol val="circle"/>
              <c:size val="8"/>
              <c:spPr>
                <a:solidFill>
                  <a:schemeClr val="accent1"/>
                </a:solidFill>
                <a:ln w="9525">
                  <a:solidFill>
                    <a:schemeClr val="accent1"/>
                  </a:solidFill>
                </a:ln>
                <a:effectLst/>
              </c:spPr>
            </c:marker>
            <c:bubble3D val="0"/>
            <c:spPr>
              <a:ln w="28575" cap="rnd">
                <a:solidFill>
                  <a:schemeClr val="accent1"/>
                </a:solidFill>
                <a:round/>
              </a:ln>
              <a:effectLst/>
            </c:spPr>
            <c:extLst>
              <c:ext xmlns:c16="http://schemas.microsoft.com/office/drawing/2014/chart" uri="{C3380CC4-5D6E-409C-BE32-E72D297353CC}">
                <c16:uniqueId val="{00000003-81E9-45B7-B667-1A0FDCFD1E38}"/>
              </c:ext>
            </c:extLst>
          </c:dPt>
          <c:dPt>
            <c:idx val="5"/>
            <c:marker>
              <c:symbol val="circle"/>
              <c:size val="8"/>
              <c:spPr>
                <a:solidFill>
                  <a:schemeClr val="accent1"/>
                </a:solidFill>
                <a:ln w="9525">
                  <a:solidFill>
                    <a:schemeClr val="accent1"/>
                  </a:solidFill>
                </a:ln>
                <a:effectLst/>
              </c:spPr>
            </c:marker>
            <c:bubble3D val="0"/>
            <c:spPr>
              <a:ln w="28575" cap="rnd">
                <a:solidFill>
                  <a:schemeClr val="accent1"/>
                </a:solidFill>
                <a:round/>
              </a:ln>
              <a:effectLst/>
            </c:spPr>
            <c:extLst>
              <c:ext xmlns:c16="http://schemas.microsoft.com/office/drawing/2014/chart" uri="{C3380CC4-5D6E-409C-BE32-E72D297353CC}">
                <c16:uniqueId val="{00000004-81E9-45B7-B667-1A0FDCFD1E38}"/>
              </c:ext>
            </c:extLst>
          </c:dPt>
          <c:dPt>
            <c:idx val="6"/>
            <c:marker>
              <c:symbol val="circle"/>
              <c:size val="8"/>
              <c:spPr>
                <a:solidFill>
                  <a:schemeClr val="accent1"/>
                </a:solidFill>
                <a:ln w="9525">
                  <a:solidFill>
                    <a:schemeClr val="accent1"/>
                  </a:solidFill>
                </a:ln>
                <a:effectLst/>
              </c:spPr>
            </c:marker>
            <c:bubble3D val="0"/>
            <c:spPr>
              <a:ln w="28575" cap="rnd">
                <a:solidFill>
                  <a:schemeClr val="accent1"/>
                </a:solidFill>
                <a:round/>
              </a:ln>
              <a:effectLst/>
            </c:spPr>
            <c:extLst>
              <c:ext xmlns:c16="http://schemas.microsoft.com/office/drawing/2014/chart" uri="{C3380CC4-5D6E-409C-BE32-E72D297353CC}">
                <c16:uniqueId val="{00000005-81E9-45B7-B667-1A0FDCFD1E38}"/>
              </c:ext>
            </c:extLst>
          </c:dPt>
          <c:dPt>
            <c:idx val="7"/>
            <c:marker>
              <c:symbol val="circle"/>
              <c:size val="8"/>
              <c:spPr>
                <a:solidFill>
                  <a:schemeClr val="accent1"/>
                </a:solidFill>
                <a:ln w="9525">
                  <a:solidFill>
                    <a:schemeClr val="accent1"/>
                  </a:solidFill>
                </a:ln>
                <a:effectLst/>
              </c:spPr>
            </c:marker>
            <c:bubble3D val="0"/>
            <c:spPr>
              <a:ln w="28575" cap="rnd">
                <a:solidFill>
                  <a:schemeClr val="accent1"/>
                </a:solidFill>
                <a:round/>
              </a:ln>
              <a:effectLst/>
            </c:spPr>
            <c:extLst>
              <c:ext xmlns:c16="http://schemas.microsoft.com/office/drawing/2014/chart" uri="{C3380CC4-5D6E-409C-BE32-E72D297353CC}">
                <c16:uniqueId val="{00000006-81E9-45B7-B667-1A0FDCFD1E38}"/>
              </c:ext>
            </c:extLst>
          </c:dPt>
          <c:dPt>
            <c:idx val="8"/>
            <c:marker>
              <c:symbol val="circle"/>
              <c:size val="8"/>
              <c:spPr>
                <a:solidFill>
                  <a:schemeClr val="accent1"/>
                </a:solidFill>
                <a:ln w="9525">
                  <a:solidFill>
                    <a:schemeClr val="accent1"/>
                  </a:solidFill>
                </a:ln>
                <a:effectLst/>
              </c:spPr>
            </c:marker>
            <c:bubble3D val="0"/>
            <c:spPr>
              <a:ln w="28575" cap="rnd">
                <a:solidFill>
                  <a:schemeClr val="accent1"/>
                </a:solidFill>
                <a:round/>
              </a:ln>
              <a:effectLst/>
            </c:spPr>
            <c:extLst>
              <c:ext xmlns:c16="http://schemas.microsoft.com/office/drawing/2014/chart" uri="{C3380CC4-5D6E-409C-BE32-E72D297353CC}">
                <c16:uniqueId val="{0000000C-81E9-45B7-B667-1A0FDCFD1E38}"/>
              </c:ext>
            </c:extLst>
          </c:dPt>
          <c:dPt>
            <c:idx val="9"/>
            <c:marker>
              <c:symbol val="circle"/>
              <c:size val="8"/>
              <c:spPr>
                <a:solidFill>
                  <a:schemeClr val="accent1"/>
                </a:solidFill>
                <a:ln w="9525">
                  <a:solidFill>
                    <a:schemeClr val="accent1"/>
                  </a:solidFill>
                </a:ln>
                <a:effectLst/>
              </c:spPr>
            </c:marker>
            <c:bubble3D val="0"/>
            <c:spPr>
              <a:ln w="28575" cap="rnd">
                <a:solidFill>
                  <a:schemeClr val="accent1"/>
                </a:solidFill>
                <a:round/>
              </a:ln>
              <a:effectLst/>
            </c:spPr>
            <c:extLst>
              <c:ext xmlns:c16="http://schemas.microsoft.com/office/drawing/2014/chart" uri="{C3380CC4-5D6E-409C-BE32-E72D297353CC}">
                <c16:uniqueId val="{00000007-81E9-45B7-B667-1A0FDCFD1E38}"/>
              </c:ext>
            </c:extLst>
          </c:dPt>
          <c:dPt>
            <c:idx val="10"/>
            <c:marker>
              <c:symbol val="circle"/>
              <c:size val="8"/>
              <c:spPr>
                <a:solidFill>
                  <a:schemeClr val="accent1"/>
                </a:solidFill>
                <a:ln w="9525">
                  <a:solidFill>
                    <a:schemeClr val="accent1"/>
                  </a:solidFill>
                </a:ln>
                <a:effectLst/>
              </c:spPr>
            </c:marker>
            <c:bubble3D val="0"/>
            <c:spPr>
              <a:ln w="28575" cap="rnd">
                <a:solidFill>
                  <a:schemeClr val="accent1"/>
                </a:solidFill>
                <a:round/>
              </a:ln>
              <a:effectLst/>
            </c:spPr>
            <c:extLst>
              <c:ext xmlns:c16="http://schemas.microsoft.com/office/drawing/2014/chart" uri="{C3380CC4-5D6E-409C-BE32-E72D297353CC}">
                <c16:uniqueId val="{00000008-81E9-45B7-B667-1A0FDCFD1E38}"/>
              </c:ext>
            </c:extLst>
          </c:dPt>
          <c:dPt>
            <c:idx val="11"/>
            <c:marker>
              <c:symbol val="circle"/>
              <c:size val="8"/>
              <c:spPr>
                <a:solidFill>
                  <a:schemeClr val="accent1"/>
                </a:solidFill>
                <a:ln w="9525">
                  <a:solidFill>
                    <a:schemeClr val="accent1"/>
                  </a:solidFill>
                </a:ln>
                <a:effectLst/>
              </c:spPr>
            </c:marker>
            <c:bubble3D val="0"/>
            <c:spPr>
              <a:ln w="28575" cap="rnd">
                <a:solidFill>
                  <a:schemeClr val="accent1"/>
                </a:solidFill>
                <a:round/>
              </a:ln>
              <a:effectLst/>
            </c:spPr>
            <c:extLst>
              <c:ext xmlns:c16="http://schemas.microsoft.com/office/drawing/2014/chart" uri="{C3380CC4-5D6E-409C-BE32-E72D297353CC}">
                <c16:uniqueId val="{00000009-81E9-45B7-B667-1A0FDCFD1E38}"/>
              </c:ext>
            </c:extLst>
          </c:dPt>
          <c:dLbls>
            <c:dLbl>
              <c:idx val="0"/>
              <c:layout>
                <c:manualLayout>
                  <c:x val="-6.8168433451118962E-2"/>
                  <c:y val="-0.1193435236258930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B-81E9-45B7-B667-1A0FDCFD1E38}"/>
                </c:ext>
              </c:extLst>
            </c:dLbl>
            <c:dLbl>
              <c:idx val="1"/>
              <c:layout>
                <c:manualLayout>
                  <c:x val="-3.4306455950956688E-2"/>
                  <c:y val="-7.0677265901078437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81E9-45B7-B667-1A0FDCFD1E38}"/>
                </c:ext>
              </c:extLst>
            </c:dLbl>
            <c:dLbl>
              <c:idx val="2"/>
              <c:layout>
                <c:manualLayout>
                  <c:x val="-0.12652750340836372"/>
                  <c:y val="6.2754561849288099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81E9-45B7-B667-1A0FDCFD1E38}"/>
                </c:ext>
              </c:extLst>
            </c:dLbl>
            <c:dLbl>
              <c:idx val="3"/>
              <c:layout>
                <c:manualLayout>
                  <c:x val="-9.1666666666666665E-4"/>
                  <c:y val="9.293890347039953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81E9-45B7-B667-1A0FDCFD1E38}"/>
                </c:ext>
              </c:extLst>
            </c:dLbl>
            <c:dLbl>
              <c:idx val="4"/>
              <c:layout>
                <c:manualLayout>
                  <c:x val="-0.1301396733535517"/>
                  <c:y val="-6.8886314363063167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81E9-45B7-B667-1A0FDCFD1E38}"/>
                </c:ext>
              </c:extLst>
            </c:dLbl>
            <c:dLbl>
              <c:idx val="5"/>
              <c:layout>
                <c:manualLayout>
                  <c:x val="-6.5583409847620691E-2"/>
                  <c:y val="-7.8145106266489545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81E9-45B7-B667-1A0FDCFD1E38}"/>
                </c:ext>
              </c:extLst>
            </c:dLbl>
            <c:dLbl>
              <c:idx val="6"/>
              <c:layout>
                <c:manualLayout>
                  <c:x val="-8.5751880396575927E-2"/>
                  <c:y val="5.5590161880404103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81E9-45B7-B667-1A0FDCFD1E38}"/>
                </c:ext>
              </c:extLst>
            </c:dLbl>
            <c:dLbl>
              <c:idx val="7"/>
              <c:layout>
                <c:manualLayout>
                  <c:x val="-3.8247173608599278E-2"/>
                  <c:y val="0.10747965732018774"/>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81E9-45B7-B667-1A0FDCFD1E38}"/>
                </c:ext>
              </c:extLst>
            </c:dLbl>
            <c:dLbl>
              <c:idx val="8"/>
              <c:layout>
                <c:manualLayout>
                  <c:x val="-0.13295053003533569"/>
                  <c:y val="-8.9177629020065666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C-81E9-45B7-B667-1A0FDCFD1E38}"/>
                </c:ext>
              </c:extLst>
            </c:dLbl>
            <c:dLbl>
              <c:idx val="9"/>
              <c:layout>
                <c:manualLayout>
                  <c:x val="-8.0306613616760808E-2"/>
                  <c:y val="-0.11495165440335958"/>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81E9-45B7-B667-1A0FDCFD1E38}"/>
                </c:ext>
              </c:extLst>
            </c:dLbl>
            <c:dLbl>
              <c:idx val="10"/>
              <c:layout>
                <c:manualLayout>
                  <c:x val="-8.91405358782449E-2"/>
                  <c:y val="0.12256260462310149"/>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81E9-45B7-B667-1A0FDCFD1E38}"/>
                </c:ext>
              </c:extLst>
            </c:dLbl>
            <c:dLbl>
              <c:idx val="11"/>
              <c:layout>
                <c:manualLayout>
                  <c:x val="-1.9591135472023812E-2"/>
                  <c:y val="-0.14802962670893058"/>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81E9-45B7-B667-1A0FDCFD1E38}"/>
                </c:ext>
              </c:extLst>
            </c:dLbl>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rgbClr val="595959"/>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Table'!$B$45:$B$56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Table'!$C$45:$C$56</c:f>
              <c:numCache>
                <c:formatCode>[&gt;=1000000]#,##0.0,,\ "M";[&gt;=1000]#,##0.0,\ "K";0</c:formatCode>
                <c:ptCount val="12"/>
                <c:pt idx="0">
                  <c:v>63940</c:v>
                </c:pt>
                <c:pt idx="1">
                  <c:v>67498</c:v>
                </c:pt>
                <c:pt idx="2">
                  <c:v>11440</c:v>
                </c:pt>
                <c:pt idx="3">
                  <c:v>4615</c:v>
                </c:pt>
                <c:pt idx="4">
                  <c:v>23000</c:v>
                </c:pt>
                <c:pt idx="5">
                  <c:v>42536</c:v>
                </c:pt>
                <c:pt idx="6">
                  <c:v>8473</c:v>
                </c:pt>
                <c:pt idx="7">
                  <c:v>24865</c:v>
                </c:pt>
                <c:pt idx="8">
                  <c:v>33038</c:v>
                </c:pt>
                <c:pt idx="9">
                  <c:v>25825</c:v>
                </c:pt>
                <c:pt idx="10">
                  <c:v>32622</c:v>
                </c:pt>
                <c:pt idx="11">
                  <c:v>23380</c:v>
                </c:pt>
              </c:numCache>
            </c:numRef>
          </c:val>
          <c:smooth val="0"/>
          <c:extLst>
            <c:ext xmlns:c16="http://schemas.microsoft.com/office/drawing/2014/chart" uri="{C3380CC4-5D6E-409C-BE32-E72D297353CC}">
              <c16:uniqueId val="{0000000A-81E9-45B7-B667-1A0FDCFD1E38}"/>
            </c:ext>
          </c:extLst>
        </c:ser>
        <c:dLbls>
          <c:dLblPos val="t"/>
          <c:showLegendKey val="0"/>
          <c:showVal val="1"/>
          <c:showCatName val="0"/>
          <c:showSerName val="0"/>
          <c:showPercent val="0"/>
          <c:showBubbleSize val="0"/>
        </c:dLbls>
        <c:marker val="1"/>
        <c:smooth val="0"/>
        <c:axId val="1307193583"/>
        <c:axId val="1307201743"/>
      </c:lineChart>
      <c:catAx>
        <c:axId val="1307193583"/>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crossAx val="1307201743"/>
        <c:crosses val="autoZero"/>
        <c:auto val="1"/>
        <c:lblAlgn val="ctr"/>
        <c:lblOffset val="100"/>
        <c:noMultiLvlLbl val="0"/>
      </c:catAx>
      <c:valAx>
        <c:axId val="1307201743"/>
        <c:scaling>
          <c:orientation val="minMax"/>
        </c:scaling>
        <c:delete val="1"/>
        <c:axPos val="l"/>
        <c:numFmt formatCode="[&gt;=1000000]#,##0.0,,\ &quot;M&quot;;[&gt;=1000]#,##0.0,\ &quot;K&quot;;0" sourceLinked="1"/>
        <c:majorTickMark val="none"/>
        <c:minorTickMark val="none"/>
        <c:tickLblPos val="nextTo"/>
        <c:crossAx val="13071935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 id="14">
  <a:schemeClr val="accent1"/>
</cs:colorStyle>
</file>

<file path=xl/charts/colors2.xml><?xml version="1.0" encoding="utf-8"?>
<cs:colorStyle xmlns:cs="http://schemas.microsoft.com/office/drawing/2012/chartStyle" xmlns:a="http://schemas.openxmlformats.org/drawingml/2006/main" meth="withinLinear" id="14">
  <a:schemeClr val="accent1"/>
</cs:colorStyle>
</file>

<file path=xl/charts/colors3.xml><?xml version="1.0" encoding="utf-8"?>
<cs:colorStyle xmlns:cs="http://schemas.microsoft.com/office/drawing/2012/chartStyle" xmlns:a="http://schemas.openxmlformats.org/drawingml/2006/main" meth="withinLinear" id="14">
  <a:schemeClr val="accent1"/>
</cs:colorStyle>
</file>

<file path=xl/charts/colors4.xml><?xml version="1.0" encoding="utf-8"?>
<cs:colorStyle xmlns:cs="http://schemas.microsoft.com/office/drawing/2012/chartStyle" xmlns:a="http://schemas.openxmlformats.org/drawingml/2006/main" meth="withinLinear" id="14">
  <a:schemeClr val="accent1"/>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4.xml"/><Relationship Id="rId3" Type="http://schemas.openxmlformats.org/officeDocument/2006/relationships/image" Target="../media/image2.png"/><Relationship Id="rId7" Type="http://schemas.openxmlformats.org/officeDocument/2006/relationships/chart" Target="../charts/chart3.xml"/><Relationship Id="rId2" Type="http://schemas.microsoft.com/office/2007/relationships/hdphoto" Target="../media/hdphoto1.wdp"/><Relationship Id="rId1" Type="http://schemas.openxmlformats.org/officeDocument/2006/relationships/image" Target="../media/image1.png"/><Relationship Id="rId6" Type="http://schemas.openxmlformats.org/officeDocument/2006/relationships/chart" Target="../charts/chart2.xml"/><Relationship Id="rId11" Type="http://schemas.openxmlformats.org/officeDocument/2006/relationships/chart" Target="../charts/chart6.xml"/><Relationship Id="rId5" Type="http://schemas.openxmlformats.org/officeDocument/2006/relationships/chart" Target="../charts/chart1.xml"/><Relationship Id="rId10" Type="http://schemas.openxmlformats.org/officeDocument/2006/relationships/image" Target="../media/image4.png"/><Relationship Id="rId4" Type="http://schemas.openxmlformats.org/officeDocument/2006/relationships/image" Target="../media/image3.svg"/><Relationship Id="rId9"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0</xdr:col>
      <xdr:colOff>75112</xdr:colOff>
      <xdr:row>0</xdr:row>
      <xdr:rowOff>0</xdr:rowOff>
    </xdr:from>
    <xdr:to>
      <xdr:col>23</xdr:col>
      <xdr:colOff>44632</xdr:colOff>
      <xdr:row>34</xdr:row>
      <xdr:rowOff>0</xdr:rowOff>
    </xdr:to>
    <xdr:sp macro="" textlink="">
      <xdr:nvSpPr>
        <xdr:cNvPr id="2" name="Rectangle: Rounded Corners 1">
          <a:extLst>
            <a:ext uri="{FF2B5EF4-FFF2-40B4-BE49-F238E27FC236}">
              <a16:creationId xmlns:a16="http://schemas.microsoft.com/office/drawing/2014/main" id="{BB7B435C-A85E-4F97-BD2F-9B8C78B84D18}"/>
            </a:ext>
          </a:extLst>
        </xdr:cNvPr>
        <xdr:cNvSpPr/>
      </xdr:nvSpPr>
      <xdr:spPr>
        <a:xfrm>
          <a:off x="75112" y="0"/>
          <a:ext cx="13990320" cy="6217920"/>
        </a:xfrm>
        <a:custGeom>
          <a:avLst/>
          <a:gdLst>
            <a:gd name="connsiteX0" fmla="*/ 0 w 15697200"/>
            <a:gd name="connsiteY0" fmla="*/ 922038 h 5532120"/>
            <a:gd name="connsiteX1" fmla="*/ 922038 w 15697200"/>
            <a:gd name="connsiteY1" fmla="*/ 0 h 5532120"/>
            <a:gd name="connsiteX2" fmla="*/ 14775162 w 15697200"/>
            <a:gd name="connsiteY2" fmla="*/ 0 h 5532120"/>
            <a:gd name="connsiteX3" fmla="*/ 15697200 w 15697200"/>
            <a:gd name="connsiteY3" fmla="*/ 922038 h 5532120"/>
            <a:gd name="connsiteX4" fmla="*/ 15697200 w 15697200"/>
            <a:gd name="connsiteY4" fmla="*/ 4610082 h 5532120"/>
            <a:gd name="connsiteX5" fmla="*/ 14775162 w 15697200"/>
            <a:gd name="connsiteY5" fmla="*/ 5532120 h 5532120"/>
            <a:gd name="connsiteX6" fmla="*/ 922038 w 15697200"/>
            <a:gd name="connsiteY6" fmla="*/ 5532120 h 5532120"/>
            <a:gd name="connsiteX7" fmla="*/ 0 w 15697200"/>
            <a:gd name="connsiteY7" fmla="*/ 4610082 h 5532120"/>
            <a:gd name="connsiteX8" fmla="*/ 0 w 15697200"/>
            <a:gd name="connsiteY8" fmla="*/ 922038 h 5532120"/>
            <a:gd name="connsiteX0" fmla="*/ 3865 w 15701065"/>
            <a:gd name="connsiteY0" fmla="*/ 922038 h 5532120"/>
            <a:gd name="connsiteX1" fmla="*/ 438223 w 15701065"/>
            <a:gd name="connsiteY1" fmla="*/ 7620 h 5532120"/>
            <a:gd name="connsiteX2" fmla="*/ 14779027 w 15701065"/>
            <a:gd name="connsiteY2" fmla="*/ 0 h 5532120"/>
            <a:gd name="connsiteX3" fmla="*/ 15701065 w 15701065"/>
            <a:gd name="connsiteY3" fmla="*/ 922038 h 5532120"/>
            <a:gd name="connsiteX4" fmla="*/ 15701065 w 15701065"/>
            <a:gd name="connsiteY4" fmla="*/ 4610082 h 5532120"/>
            <a:gd name="connsiteX5" fmla="*/ 14779027 w 15701065"/>
            <a:gd name="connsiteY5" fmla="*/ 5532120 h 5532120"/>
            <a:gd name="connsiteX6" fmla="*/ 925903 w 15701065"/>
            <a:gd name="connsiteY6" fmla="*/ 5532120 h 5532120"/>
            <a:gd name="connsiteX7" fmla="*/ 3865 w 15701065"/>
            <a:gd name="connsiteY7" fmla="*/ 4610082 h 5532120"/>
            <a:gd name="connsiteX8" fmla="*/ 3865 w 15701065"/>
            <a:gd name="connsiteY8" fmla="*/ 922038 h 5532120"/>
            <a:gd name="connsiteX0" fmla="*/ 3865 w 15706004"/>
            <a:gd name="connsiteY0" fmla="*/ 914418 h 5524500"/>
            <a:gd name="connsiteX1" fmla="*/ 438223 w 15706004"/>
            <a:gd name="connsiteY1" fmla="*/ 0 h 5524500"/>
            <a:gd name="connsiteX2" fmla="*/ 15274327 w 15706004"/>
            <a:gd name="connsiteY2" fmla="*/ 0 h 5524500"/>
            <a:gd name="connsiteX3" fmla="*/ 15701065 w 15706004"/>
            <a:gd name="connsiteY3" fmla="*/ 914418 h 5524500"/>
            <a:gd name="connsiteX4" fmla="*/ 15701065 w 15706004"/>
            <a:gd name="connsiteY4" fmla="*/ 4602462 h 5524500"/>
            <a:gd name="connsiteX5" fmla="*/ 14779027 w 15706004"/>
            <a:gd name="connsiteY5" fmla="*/ 5524500 h 5524500"/>
            <a:gd name="connsiteX6" fmla="*/ 925903 w 15706004"/>
            <a:gd name="connsiteY6" fmla="*/ 5524500 h 5524500"/>
            <a:gd name="connsiteX7" fmla="*/ 3865 w 15706004"/>
            <a:gd name="connsiteY7" fmla="*/ 4602462 h 5524500"/>
            <a:gd name="connsiteX8" fmla="*/ 3865 w 15706004"/>
            <a:gd name="connsiteY8" fmla="*/ 914418 h 5524500"/>
            <a:gd name="connsiteX0" fmla="*/ 3865 w 15706004"/>
            <a:gd name="connsiteY0" fmla="*/ 914418 h 5528365"/>
            <a:gd name="connsiteX1" fmla="*/ 438223 w 15706004"/>
            <a:gd name="connsiteY1" fmla="*/ 0 h 5528365"/>
            <a:gd name="connsiteX2" fmla="*/ 15274327 w 15706004"/>
            <a:gd name="connsiteY2" fmla="*/ 0 h 5528365"/>
            <a:gd name="connsiteX3" fmla="*/ 15701065 w 15706004"/>
            <a:gd name="connsiteY3" fmla="*/ 914418 h 5528365"/>
            <a:gd name="connsiteX4" fmla="*/ 15685825 w 15706004"/>
            <a:gd name="connsiteY4" fmla="*/ 5090142 h 5528365"/>
            <a:gd name="connsiteX5" fmla="*/ 14779027 w 15706004"/>
            <a:gd name="connsiteY5" fmla="*/ 5524500 h 5528365"/>
            <a:gd name="connsiteX6" fmla="*/ 925903 w 15706004"/>
            <a:gd name="connsiteY6" fmla="*/ 5524500 h 5528365"/>
            <a:gd name="connsiteX7" fmla="*/ 3865 w 15706004"/>
            <a:gd name="connsiteY7" fmla="*/ 4602462 h 5528365"/>
            <a:gd name="connsiteX8" fmla="*/ 3865 w 15706004"/>
            <a:gd name="connsiteY8" fmla="*/ 914418 h 5528365"/>
            <a:gd name="connsiteX0" fmla="*/ 3865 w 15706004"/>
            <a:gd name="connsiteY0" fmla="*/ 914418 h 5533523"/>
            <a:gd name="connsiteX1" fmla="*/ 438223 w 15706004"/>
            <a:gd name="connsiteY1" fmla="*/ 0 h 5533523"/>
            <a:gd name="connsiteX2" fmla="*/ 15274327 w 15706004"/>
            <a:gd name="connsiteY2" fmla="*/ 0 h 5533523"/>
            <a:gd name="connsiteX3" fmla="*/ 15701065 w 15706004"/>
            <a:gd name="connsiteY3" fmla="*/ 914418 h 5533523"/>
            <a:gd name="connsiteX4" fmla="*/ 15685825 w 15706004"/>
            <a:gd name="connsiteY4" fmla="*/ 5090142 h 5533523"/>
            <a:gd name="connsiteX5" fmla="*/ 14779027 w 15706004"/>
            <a:gd name="connsiteY5" fmla="*/ 5524500 h 5533523"/>
            <a:gd name="connsiteX6" fmla="*/ 925903 w 15706004"/>
            <a:gd name="connsiteY6" fmla="*/ 5524500 h 5533523"/>
            <a:gd name="connsiteX7" fmla="*/ 3865 w 15706004"/>
            <a:gd name="connsiteY7" fmla="*/ 5120622 h 5533523"/>
            <a:gd name="connsiteX8" fmla="*/ 3865 w 15706004"/>
            <a:gd name="connsiteY8" fmla="*/ 914418 h 5533523"/>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15706004" h="5533523">
              <a:moveTo>
                <a:pt x="3865" y="914418"/>
              </a:moveTo>
              <a:cubicBezTo>
                <a:pt x="3865" y="405190"/>
                <a:pt x="-71005" y="0"/>
                <a:pt x="438223" y="0"/>
              </a:cubicBezTo>
              <a:lnTo>
                <a:pt x="15274327" y="0"/>
              </a:lnTo>
              <a:cubicBezTo>
                <a:pt x="15783555" y="0"/>
                <a:pt x="15701065" y="405190"/>
                <a:pt x="15701065" y="914418"/>
              </a:cubicBezTo>
              <a:lnTo>
                <a:pt x="15685825" y="5090142"/>
              </a:lnTo>
              <a:cubicBezTo>
                <a:pt x="15685825" y="5599370"/>
                <a:pt x="15288255" y="5524500"/>
                <a:pt x="14779027" y="5524500"/>
              </a:cubicBezTo>
              <a:lnTo>
                <a:pt x="925903" y="5524500"/>
              </a:lnTo>
              <a:cubicBezTo>
                <a:pt x="416675" y="5524500"/>
                <a:pt x="3865" y="5629850"/>
                <a:pt x="3865" y="5120622"/>
              </a:cubicBezTo>
              <a:lnTo>
                <a:pt x="3865" y="914418"/>
              </a:lnTo>
              <a:close/>
            </a:path>
          </a:pathLst>
        </a:cu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900"/>
        </a:p>
      </xdr:txBody>
    </xdr:sp>
    <xdr:clientData/>
  </xdr:twoCellAnchor>
  <xdr:twoCellAnchor>
    <xdr:from>
      <xdr:col>12</xdr:col>
      <xdr:colOff>467276</xdr:colOff>
      <xdr:row>5</xdr:row>
      <xdr:rowOff>60178</xdr:rowOff>
    </xdr:from>
    <xdr:to>
      <xdr:col>15</xdr:col>
      <xdr:colOff>580574</xdr:colOff>
      <xdr:row>9</xdr:row>
      <xdr:rowOff>38901</xdr:rowOff>
    </xdr:to>
    <xdr:grpSp>
      <xdr:nvGrpSpPr>
        <xdr:cNvPr id="36" name="Group 35">
          <a:extLst>
            <a:ext uri="{FF2B5EF4-FFF2-40B4-BE49-F238E27FC236}">
              <a16:creationId xmlns:a16="http://schemas.microsoft.com/office/drawing/2014/main" id="{4911EB54-E75B-4BFE-884C-1F2464E6D8FB}"/>
            </a:ext>
          </a:extLst>
        </xdr:cNvPr>
        <xdr:cNvGrpSpPr/>
      </xdr:nvGrpSpPr>
      <xdr:grpSpPr>
        <a:xfrm>
          <a:off x="7782476" y="974578"/>
          <a:ext cx="1942098" cy="710243"/>
          <a:chOff x="12066625" y="648016"/>
          <a:chExt cx="2122924" cy="1006463"/>
        </a:xfrm>
      </xdr:grpSpPr>
      <xdr:grpSp>
        <xdr:nvGrpSpPr>
          <xdr:cNvPr id="37" name="Group 36">
            <a:extLst>
              <a:ext uri="{FF2B5EF4-FFF2-40B4-BE49-F238E27FC236}">
                <a16:creationId xmlns:a16="http://schemas.microsoft.com/office/drawing/2014/main" id="{7B7F3D65-60D0-4B60-AD0D-7FDE809C09D8}"/>
              </a:ext>
            </a:extLst>
          </xdr:cNvPr>
          <xdr:cNvGrpSpPr/>
        </xdr:nvGrpSpPr>
        <xdr:grpSpPr>
          <a:xfrm>
            <a:off x="12066625" y="773824"/>
            <a:ext cx="2091335" cy="720484"/>
            <a:chOff x="12066625" y="769620"/>
            <a:chExt cx="2091335" cy="716280"/>
          </a:xfrm>
        </xdr:grpSpPr>
        <xdr:sp macro="" textlink="">
          <xdr:nvSpPr>
            <xdr:cNvPr id="39" name="Rectangle 38">
              <a:extLst>
                <a:ext uri="{FF2B5EF4-FFF2-40B4-BE49-F238E27FC236}">
                  <a16:creationId xmlns:a16="http://schemas.microsoft.com/office/drawing/2014/main" id="{1A4D815B-51E6-4CFB-A947-ECC8213EDA50}"/>
                </a:ext>
              </a:extLst>
            </xdr:cNvPr>
            <xdr:cNvSpPr/>
          </xdr:nvSpPr>
          <xdr:spPr>
            <a:xfrm>
              <a:off x="12283440" y="769620"/>
              <a:ext cx="1874520" cy="71628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Pivot Table'!$B$3">
          <xdr:nvSpPr>
            <xdr:cNvPr id="40" name="Rectangle 39">
              <a:extLst>
                <a:ext uri="{FF2B5EF4-FFF2-40B4-BE49-F238E27FC236}">
                  <a16:creationId xmlns:a16="http://schemas.microsoft.com/office/drawing/2014/main" id="{74F583BA-9C6C-46DB-BAC4-890AF7463624}"/>
                </a:ext>
              </a:extLst>
            </xdr:cNvPr>
            <xdr:cNvSpPr/>
          </xdr:nvSpPr>
          <xdr:spPr>
            <a:xfrm>
              <a:off x="12291988" y="1111214"/>
              <a:ext cx="1288939" cy="306107"/>
            </a:xfrm>
            <a:prstGeom prst="rect">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0154E8AD-5EAD-4A99-91A2-E046A5582967}" type="TxLink">
                <a:rPr lang="en-US" sz="1600" b="1" i="0" u="none" strike="noStrike">
                  <a:solidFill>
                    <a:schemeClr val="bg1"/>
                  </a:solidFill>
                  <a:latin typeface="Calibri"/>
                  <a:cs typeface="Calibri"/>
                </a:rPr>
                <a:pPr algn="ctr"/>
                <a:t>361.23 K</a:t>
              </a:fld>
              <a:endParaRPr lang="en-IN" sz="1600" b="1">
                <a:solidFill>
                  <a:schemeClr val="bg1"/>
                </a:solidFill>
              </a:endParaRPr>
            </a:p>
          </xdr:txBody>
        </xdr:sp>
        <xdr:sp macro="" textlink="'Pivot Table'!B2">
          <xdr:nvSpPr>
            <xdr:cNvPr id="41" name="Rectangle 40">
              <a:extLst>
                <a:ext uri="{FF2B5EF4-FFF2-40B4-BE49-F238E27FC236}">
                  <a16:creationId xmlns:a16="http://schemas.microsoft.com/office/drawing/2014/main" id="{1F050DCF-7824-4320-9B09-B568AA8C11A1}"/>
                </a:ext>
              </a:extLst>
            </xdr:cNvPr>
            <xdr:cNvSpPr/>
          </xdr:nvSpPr>
          <xdr:spPr>
            <a:xfrm>
              <a:off x="12066625" y="788601"/>
              <a:ext cx="1659434" cy="28207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EF0303DB-4368-48C5-ABCE-1DF06369B4BE}" type="TxLink">
                <a:rPr lang="en-US" sz="1400" b="1" i="0" u="none" strike="noStrike">
                  <a:solidFill>
                    <a:schemeClr val="bg1"/>
                  </a:solidFill>
                  <a:latin typeface="Calibri"/>
                  <a:cs typeface="Calibri"/>
                </a:rPr>
                <a:pPr algn="ctr"/>
                <a:t>Total Revenue</a:t>
              </a:fld>
              <a:endParaRPr lang="en-IN" sz="1400" b="1">
                <a:solidFill>
                  <a:schemeClr val="bg1"/>
                </a:solidFill>
              </a:endParaRPr>
            </a:p>
          </xdr:txBody>
        </xdr:sp>
      </xdr:grpSp>
      <xdr:pic>
        <xdr:nvPicPr>
          <xdr:cNvPr id="38" name="Picture 37">
            <a:extLst>
              <a:ext uri="{FF2B5EF4-FFF2-40B4-BE49-F238E27FC236}">
                <a16:creationId xmlns:a16="http://schemas.microsoft.com/office/drawing/2014/main" id="{C27F67E1-69E6-4BDF-A135-F4450D5190D5}"/>
              </a:ext>
            </a:extLst>
          </xdr:cNvPr>
          <xdr:cNvPicPr>
            <a:picLocks noChangeAspect="1"/>
          </xdr:cNvPicPr>
        </xdr:nvPicPr>
        <xdr:blipFill>
          <a:blip xmlns:r="http://schemas.openxmlformats.org/officeDocument/2006/relationships" r:embed="rId1" cstate="print">
            <a:extLst>
              <a:ext uri="{BEBA8EAE-BF5A-486C-A8C5-ECC9F3942E4B}">
                <a14:imgProps xmlns:a14="http://schemas.microsoft.com/office/drawing/2010/main">
                  <a14:imgLayer r:embed="rId2">
                    <a14:imgEffect>
                      <a14:backgroundRemoval t="10000" b="90000" l="10000" r="90000">
                        <a14:backgroundMark x1="34154" y1="97500" x2="34154" y2="97500"/>
                        <a14:backgroundMark x1="32308" y1="97500" x2="50154" y2="92143"/>
                        <a14:backgroundMark x1="50154" y1="92143" x2="37846" y2="96429"/>
                        <a14:backgroundMark x1="37538" y1="96429" x2="26462" y2="97857"/>
                        <a14:backgroundMark x1="54462" y1="97143" x2="72923" y2="98571"/>
                        <a14:backgroundMark x1="72923" y1="98571" x2="42462" y2="92500"/>
                        <a14:backgroundMark x1="42462" y1="92500" x2="69538" y2="97143"/>
                      </a14:backgroundRemoval>
                    </a14:imgEffect>
                  </a14:imgLayer>
                </a14:imgProps>
              </a:ext>
              <a:ext uri="{28A0092B-C50C-407E-A947-70E740481C1C}">
                <a14:useLocalDpi xmlns:a14="http://schemas.microsoft.com/office/drawing/2010/main" val="0"/>
              </a:ext>
            </a:extLst>
          </a:blip>
          <a:stretch>
            <a:fillRect/>
          </a:stretch>
        </xdr:blipFill>
        <xdr:spPr>
          <a:xfrm>
            <a:off x="13416001" y="648016"/>
            <a:ext cx="773548" cy="1006463"/>
          </a:xfrm>
          <a:prstGeom prst="rect">
            <a:avLst/>
          </a:prstGeom>
        </xdr:spPr>
      </xdr:pic>
    </xdr:grpSp>
    <xdr:clientData/>
  </xdr:twoCellAnchor>
  <xdr:twoCellAnchor>
    <xdr:from>
      <xdr:col>7</xdr:col>
      <xdr:colOff>229414</xdr:colOff>
      <xdr:row>5</xdr:row>
      <xdr:rowOff>156219</xdr:rowOff>
    </xdr:from>
    <xdr:to>
      <xdr:col>10</xdr:col>
      <xdr:colOff>54153</xdr:colOff>
      <xdr:row>8</xdr:row>
      <xdr:rowOff>125739</xdr:rowOff>
    </xdr:to>
    <xdr:grpSp>
      <xdr:nvGrpSpPr>
        <xdr:cNvPr id="49" name="Group 48">
          <a:extLst>
            <a:ext uri="{FF2B5EF4-FFF2-40B4-BE49-F238E27FC236}">
              <a16:creationId xmlns:a16="http://schemas.microsoft.com/office/drawing/2014/main" id="{6838A502-676E-44F3-AA25-4D82A6EC5FA1}"/>
            </a:ext>
          </a:extLst>
        </xdr:cNvPr>
        <xdr:cNvGrpSpPr/>
      </xdr:nvGrpSpPr>
      <xdr:grpSpPr>
        <a:xfrm>
          <a:off x="4496614" y="1070619"/>
          <a:ext cx="1653539" cy="518160"/>
          <a:chOff x="12108180" y="814537"/>
          <a:chExt cx="2060293" cy="648905"/>
        </a:xfrm>
        <a:solidFill>
          <a:srgbClr val="4472C4"/>
        </a:solidFill>
      </xdr:grpSpPr>
      <xdr:sp macro="" textlink="">
        <xdr:nvSpPr>
          <xdr:cNvPr id="51" name="Rectangle 50">
            <a:extLst>
              <a:ext uri="{FF2B5EF4-FFF2-40B4-BE49-F238E27FC236}">
                <a16:creationId xmlns:a16="http://schemas.microsoft.com/office/drawing/2014/main" id="{98125689-73C9-427E-A44A-1B7489F4980F}"/>
              </a:ext>
            </a:extLst>
          </xdr:cNvPr>
          <xdr:cNvSpPr/>
        </xdr:nvSpPr>
        <xdr:spPr>
          <a:xfrm>
            <a:off x="12293953" y="814537"/>
            <a:ext cx="1874520" cy="648905"/>
          </a:xfrm>
          <a:prstGeom prst="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Pivot Table'!$H$3">
        <xdr:nvSpPr>
          <xdr:cNvPr id="52" name="Rectangle 51">
            <a:extLst>
              <a:ext uri="{FF2B5EF4-FFF2-40B4-BE49-F238E27FC236}">
                <a16:creationId xmlns:a16="http://schemas.microsoft.com/office/drawing/2014/main" id="{EA24669B-434C-4F77-A064-E3A606C2325C}"/>
              </a:ext>
            </a:extLst>
          </xdr:cNvPr>
          <xdr:cNvSpPr/>
        </xdr:nvSpPr>
        <xdr:spPr>
          <a:xfrm>
            <a:off x="12108180" y="1143008"/>
            <a:ext cx="1691640" cy="2286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17A53301-DF4B-424C-8B62-4178A5D2EF01}" type="TxLink">
              <a:rPr lang="en-US" sz="1600" b="1" i="0" u="none" strike="noStrike">
                <a:solidFill>
                  <a:schemeClr val="bg1"/>
                </a:solidFill>
                <a:latin typeface="Calibri"/>
                <a:cs typeface="Calibri"/>
              </a:rPr>
              <a:pPr algn="ctr"/>
              <a:t>187</a:t>
            </a:fld>
            <a:endParaRPr lang="en-IN" sz="1600" b="1">
              <a:solidFill>
                <a:schemeClr val="bg1"/>
              </a:solidFill>
            </a:endParaRPr>
          </a:p>
        </xdr:txBody>
      </xdr:sp>
      <xdr:sp macro="" textlink="'Pivot Table'!H2">
        <xdr:nvSpPr>
          <xdr:cNvPr id="53" name="Rectangle 52">
            <a:extLst>
              <a:ext uri="{FF2B5EF4-FFF2-40B4-BE49-F238E27FC236}">
                <a16:creationId xmlns:a16="http://schemas.microsoft.com/office/drawing/2014/main" id="{650409B4-791B-4482-95DE-1FD30BC63945}"/>
              </a:ext>
            </a:extLst>
          </xdr:cNvPr>
          <xdr:cNvSpPr/>
        </xdr:nvSpPr>
        <xdr:spPr>
          <a:xfrm>
            <a:off x="12254660" y="827261"/>
            <a:ext cx="1459879" cy="33386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BF601AD5-873A-4107-B21D-D37055862937}" type="TxLink">
              <a:rPr lang="en-US" sz="1400" b="1" i="0" u="none" strike="noStrike">
                <a:solidFill>
                  <a:schemeClr val="bg1"/>
                </a:solidFill>
                <a:latin typeface="Calibri"/>
                <a:cs typeface="Calibri"/>
              </a:rPr>
              <a:pPr algn="ctr"/>
              <a:t>Total Qty</a:t>
            </a:fld>
            <a:endParaRPr lang="en-IN" sz="1400" b="1" i="0">
              <a:solidFill>
                <a:schemeClr val="bg1"/>
              </a:solidFill>
            </a:endParaRPr>
          </a:p>
        </xdr:txBody>
      </xdr:sp>
    </xdr:grpSp>
    <xdr:clientData/>
  </xdr:twoCellAnchor>
  <xdr:twoCellAnchor>
    <xdr:from>
      <xdr:col>10</xdr:col>
      <xdr:colOff>226425</xdr:colOff>
      <xdr:row>5</xdr:row>
      <xdr:rowOff>147168</xdr:rowOff>
    </xdr:from>
    <xdr:to>
      <xdr:col>12</xdr:col>
      <xdr:colOff>508364</xdr:colOff>
      <xdr:row>8</xdr:row>
      <xdr:rowOff>134790</xdr:rowOff>
    </xdr:to>
    <xdr:grpSp>
      <xdr:nvGrpSpPr>
        <xdr:cNvPr id="54" name="Group 53">
          <a:extLst>
            <a:ext uri="{FF2B5EF4-FFF2-40B4-BE49-F238E27FC236}">
              <a16:creationId xmlns:a16="http://schemas.microsoft.com/office/drawing/2014/main" id="{F9A4DBD7-1C57-4C41-ABE7-14E9E85E322D}"/>
            </a:ext>
          </a:extLst>
        </xdr:cNvPr>
        <xdr:cNvGrpSpPr/>
      </xdr:nvGrpSpPr>
      <xdr:grpSpPr>
        <a:xfrm>
          <a:off x="6322425" y="1061568"/>
          <a:ext cx="1501139" cy="536262"/>
          <a:chOff x="20479616" y="4432264"/>
          <a:chExt cx="7927180" cy="2460373"/>
        </a:xfrm>
      </xdr:grpSpPr>
      <xdr:grpSp>
        <xdr:nvGrpSpPr>
          <xdr:cNvPr id="55" name="Group 54">
            <a:extLst>
              <a:ext uri="{FF2B5EF4-FFF2-40B4-BE49-F238E27FC236}">
                <a16:creationId xmlns:a16="http://schemas.microsoft.com/office/drawing/2014/main" id="{BA850728-77B5-4821-8E20-BCFDD0AF4A60}"/>
              </a:ext>
            </a:extLst>
          </xdr:cNvPr>
          <xdr:cNvGrpSpPr/>
        </xdr:nvGrpSpPr>
        <xdr:grpSpPr>
          <a:xfrm>
            <a:off x="20479616" y="4432264"/>
            <a:ext cx="7927180" cy="2460373"/>
            <a:chOff x="9273896" y="769620"/>
            <a:chExt cx="1898929" cy="716280"/>
          </a:xfrm>
        </xdr:grpSpPr>
        <xdr:sp macro="" textlink="">
          <xdr:nvSpPr>
            <xdr:cNvPr id="57" name="Rectangle 56">
              <a:extLst>
                <a:ext uri="{FF2B5EF4-FFF2-40B4-BE49-F238E27FC236}">
                  <a16:creationId xmlns:a16="http://schemas.microsoft.com/office/drawing/2014/main" id="{24123E90-53BC-4938-BB78-E2CF3592DA2F}"/>
                </a:ext>
              </a:extLst>
            </xdr:cNvPr>
            <xdr:cNvSpPr/>
          </xdr:nvSpPr>
          <xdr:spPr>
            <a:xfrm>
              <a:off x="9298305" y="769620"/>
              <a:ext cx="1874520" cy="71628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Pivot Table'!D2">
          <xdr:nvSpPr>
            <xdr:cNvPr id="58" name="Rectangle 57">
              <a:extLst>
                <a:ext uri="{FF2B5EF4-FFF2-40B4-BE49-F238E27FC236}">
                  <a16:creationId xmlns:a16="http://schemas.microsoft.com/office/drawing/2014/main" id="{DE6EF42C-F336-4655-A644-5F9A0E9F3E78}"/>
                </a:ext>
              </a:extLst>
            </xdr:cNvPr>
            <xdr:cNvSpPr/>
          </xdr:nvSpPr>
          <xdr:spPr>
            <a:xfrm>
              <a:off x="9273896" y="825100"/>
              <a:ext cx="1455419" cy="289927"/>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7F8D25E3-1427-4398-951F-9AF7330ECE3D}" type="TxLink">
                <a:rPr lang="en-US" sz="1400" b="1" i="0" u="none" strike="noStrike">
                  <a:solidFill>
                    <a:schemeClr val="bg1"/>
                  </a:solidFill>
                  <a:latin typeface="Calibri"/>
                  <a:cs typeface="Calibri"/>
                </a:rPr>
                <a:pPr algn="ctr"/>
                <a:t>Total Cost </a:t>
              </a:fld>
              <a:endParaRPr lang="en-IN" sz="1400" b="1">
                <a:solidFill>
                  <a:schemeClr val="bg1"/>
                </a:solidFill>
              </a:endParaRPr>
            </a:p>
          </xdr:txBody>
        </xdr:sp>
        <xdr:sp macro="" textlink="'Pivot Table'!$D$3">
          <xdr:nvSpPr>
            <xdr:cNvPr id="59" name="Rectangle 58">
              <a:extLst>
                <a:ext uri="{FF2B5EF4-FFF2-40B4-BE49-F238E27FC236}">
                  <a16:creationId xmlns:a16="http://schemas.microsoft.com/office/drawing/2014/main" id="{2AB548C7-AC45-4A80-AB6D-1D70778E642C}"/>
                </a:ext>
              </a:extLst>
            </xdr:cNvPr>
            <xdr:cNvSpPr/>
          </xdr:nvSpPr>
          <xdr:spPr>
            <a:xfrm>
              <a:off x="9287867" y="1168989"/>
              <a:ext cx="1303375" cy="248332"/>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B53ABD82-25C3-4EC6-A40B-9A0B3508492B}" type="TxLink">
                <a:rPr lang="en-US" sz="1600" b="1" i="0" u="none" strike="noStrike">
                  <a:solidFill>
                    <a:schemeClr val="bg1"/>
                  </a:solidFill>
                  <a:latin typeface="Calibri"/>
                  <a:cs typeface="Calibri"/>
                </a:rPr>
                <a:pPr algn="ctr"/>
                <a:t>197.72 K</a:t>
              </a:fld>
              <a:endParaRPr lang="en-IN" sz="1600" b="1">
                <a:solidFill>
                  <a:schemeClr val="bg1"/>
                </a:solidFill>
              </a:endParaRPr>
            </a:p>
          </xdr:txBody>
        </xdr:sp>
      </xdr:grpSp>
      <xdr:pic>
        <xdr:nvPicPr>
          <xdr:cNvPr id="56" name="Graphic 55" descr="Money with solid fill">
            <a:extLst>
              <a:ext uri="{FF2B5EF4-FFF2-40B4-BE49-F238E27FC236}">
                <a16:creationId xmlns:a16="http://schemas.microsoft.com/office/drawing/2014/main" id="{C7E6E58E-0F15-4D87-879A-91BBF510C5D2}"/>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25509556" y="4810444"/>
            <a:ext cx="2688465" cy="2020411"/>
          </a:xfrm>
          <a:prstGeom prst="rect">
            <a:avLst/>
          </a:prstGeom>
        </xdr:spPr>
      </xdr:pic>
    </xdr:grpSp>
    <xdr:clientData/>
  </xdr:twoCellAnchor>
  <xdr:twoCellAnchor>
    <xdr:from>
      <xdr:col>3</xdr:col>
      <xdr:colOff>579120</xdr:colOff>
      <xdr:row>9</xdr:row>
      <xdr:rowOff>121920</xdr:rowOff>
    </xdr:from>
    <xdr:to>
      <xdr:col>10</xdr:col>
      <xdr:colOff>394894</xdr:colOff>
      <xdr:row>19</xdr:row>
      <xdr:rowOff>139401</xdr:rowOff>
    </xdr:to>
    <xdr:grpSp>
      <xdr:nvGrpSpPr>
        <xdr:cNvPr id="4" name="Group 3">
          <a:extLst>
            <a:ext uri="{FF2B5EF4-FFF2-40B4-BE49-F238E27FC236}">
              <a16:creationId xmlns:a16="http://schemas.microsoft.com/office/drawing/2014/main" id="{A6AC05FF-0FAE-459E-94E3-E7B6077351CC}"/>
            </a:ext>
          </a:extLst>
        </xdr:cNvPr>
        <xdr:cNvGrpSpPr/>
      </xdr:nvGrpSpPr>
      <xdr:grpSpPr>
        <a:xfrm>
          <a:off x="2407920" y="1767840"/>
          <a:ext cx="4082974" cy="1846281"/>
          <a:chOff x="2055059" y="1196340"/>
          <a:chExt cx="3231772" cy="1813560"/>
        </a:xfrm>
      </xdr:grpSpPr>
      <xdr:grpSp>
        <xdr:nvGrpSpPr>
          <xdr:cNvPr id="35" name="Group 34">
            <a:extLst>
              <a:ext uri="{FF2B5EF4-FFF2-40B4-BE49-F238E27FC236}">
                <a16:creationId xmlns:a16="http://schemas.microsoft.com/office/drawing/2014/main" id="{D2D0F4D3-FDB5-48CC-91A5-F9A051C3144A}"/>
              </a:ext>
            </a:extLst>
          </xdr:cNvPr>
          <xdr:cNvGrpSpPr/>
        </xdr:nvGrpSpPr>
        <xdr:grpSpPr>
          <a:xfrm>
            <a:off x="2065020" y="1196340"/>
            <a:ext cx="3177540" cy="1813560"/>
            <a:chOff x="12195183" y="4266623"/>
            <a:chExt cx="11357642" cy="7081665"/>
          </a:xfrm>
          <a:solidFill>
            <a:sysClr val="window" lastClr="FFFFFF"/>
          </a:solidFill>
        </xdr:grpSpPr>
        <xdr:sp macro="" textlink="">
          <xdr:nvSpPr>
            <xdr:cNvPr id="42" name="Rectangle: Rounded Corners 41">
              <a:extLst>
                <a:ext uri="{FF2B5EF4-FFF2-40B4-BE49-F238E27FC236}">
                  <a16:creationId xmlns:a16="http://schemas.microsoft.com/office/drawing/2014/main" id="{84F5AAC7-BF57-47D8-9131-C9DDE80E82DB}"/>
                </a:ext>
              </a:extLst>
            </xdr:cNvPr>
            <xdr:cNvSpPr/>
          </xdr:nvSpPr>
          <xdr:spPr>
            <a:xfrm>
              <a:off x="12480175" y="4469313"/>
              <a:ext cx="11072650" cy="6878975"/>
            </a:xfrm>
            <a:prstGeom prst="roundRect">
              <a:avLst/>
            </a:prstGeom>
            <a:grpFill/>
            <a:ln>
              <a:solidFill>
                <a:srgbClr val="023E8A"/>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44" name="TextBox 43">
              <a:extLst>
                <a:ext uri="{FF2B5EF4-FFF2-40B4-BE49-F238E27FC236}">
                  <a16:creationId xmlns:a16="http://schemas.microsoft.com/office/drawing/2014/main" id="{C23407CE-EC45-4968-A45E-41DF68E9274A}"/>
                </a:ext>
              </a:extLst>
            </xdr:cNvPr>
            <xdr:cNvSpPr txBox="1"/>
          </xdr:nvSpPr>
          <xdr:spPr>
            <a:xfrm>
              <a:off x="12195183" y="4266623"/>
              <a:ext cx="11357642" cy="15962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marR="0" lvl="0" indent="0" algn="ctr" defTabSz="914400" rtl="0" eaLnBrk="1" fontAlgn="auto" latinLnBrk="0" hangingPunct="1">
                <a:lnSpc>
                  <a:spcPct val="100000"/>
                </a:lnSpc>
                <a:spcBef>
                  <a:spcPts val="0"/>
                </a:spcBef>
                <a:spcAft>
                  <a:spcPts val="0"/>
                </a:spcAft>
                <a:buClrTx/>
                <a:buSzTx/>
                <a:buFontTx/>
                <a:buNone/>
                <a:tabLst/>
                <a:defRPr/>
              </a:pPr>
              <a:r>
                <a:rPr lang="en-IN" sz="2100" b="1" i="0" baseline="0">
                  <a:solidFill>
                    <a:srgbClr val="0070C0"/>
                  </a:solidFill>
                  <a:effectLst>
                    <a:outerShdw blurRad="50800" dist="38100" dir="5400000" algn="t" rotWithShape="0">
                      <a:srgbClr val="000000">
                        <a:alpha val="40000"/>
                      </a:srgbClr>
                    </a:outerShdw>
                  </a:effectLst>
                  <a:latin typeface="+mn-lt"/>
                  <a:ea typeface="+mn-ea"/>
                  <a:cs typeface="+mn-cs"/>
                </a:rPr>
                <a:t>Country Wise Revenue</a:t>
              </a:r>
              <a:endParaRPr lang="en-IN" sz="2100">
                <a:solidFill>
                  <a:srgbClr val="0070C0"/>
                </a:solidFill>
                <a:effectLst/>
              </a:endParaRPr>
            </a:p>
          </xdr:txBody>
        </xdr:sp>
      </xdr:grpSp>
      <xdr:graphicFrame macro="">
        <xdr:nvGraphicFramePr>
          <xdr:cNvPr id="82" name="Chart 81">
            <a:extLst>
              <a:ext uri="{FF2B5EF4-FFF2-40B4-BE49-F238E27FC236}">
                <a16:creationId xmlns:a16="http://schemas.microsoft.com/office/drawing/2014/main" id="{A56E8AAA-FD1E-4BD7-AD3C-282D5313E1F6}"/>
              </a:ext>
            </a:extLst>
          </xdr:cNvPr>
          <xdr:cNvGraphicFramePr>
            <a:graphicFrameLocks/>
          </xdr:cNvGraphicFramePr>
        </xdr:nvGraphicFramePr>
        <xdr:xfrm>
          <a:off x="2055059" y="1584960"/>
          <a:ext cx="3231772" cy="1406979"/>
        </xdr:xfrm>
        <a:graphic>
          <a:graphicData uri="http://schemas.openxmlformats.org/drawingml/2006/chart">
            <c:chart xmlns:c="http://schemas.openxmlformats.org/drawingml/2006/chart" xmlns:r="http://schemas.openxmlformats.org/officeDocument/2006/relationships" r:id="rId5"/>
          </a:graphicData>
        </a:graphic>
      </xdr:graphicFrame>
    </xdr:grpSp>
    <xdr:clientData/>
  </xdr:twoCellAnchor>
  <xdr:twoCellAnchor>
    <xdr:from>
      <xdr:col>17</xdr:col>
      <xdr:colOff>477337</xdr:colOff>
      <xdr:row>9</xdr:row>
      <xdr:rowOff>160020</xdr:rowOff>
    </xdr:from>
    <xdr:to>
      <xdr:col>22</xdr:col>
      <xdr:colOff>578155</xdr:colOff>
      <xdr:row>20</xdr:row>
      <xdr:rowOff>0</xdr:rowOff>
    </xdr:to>
    <xdr:grpSp>
      <xdr:nvGrpSpPr>
        <xdr:cNvPr id="7" name="Group 6">
          <a:extLst>
            <a:ext uri="{FF2B5EF4-FFF2-40B4-BE49-F238E27FC236}">
              <a16:creationId xmlns:a16="http://schemas.microsoft.com/office/drawing/2014/main" id="{E81DB796-96C2-4061-9BE9-91660FDFBA6A}"/>
            </a:ext>
          </a:extLst>
        </xdr:cNvPr>
        <xdr:cNvGrpSpPr/>
      </xdr:nvGrpSpPr>
      <xdr:grpSpPr>
        <a:xfrm>
          <a:off x="10840537" y="1805940"/>
          <a:ext cx="3148818" cy="1851660"/>
          <a:chOff x="10591800" y="1407162"/>
          <a:chExt cx="3002280" cy="1899918"/>
        </a:xfrm>
      </xdr:grpSpPr>
      <xdr:grpSp>
        <xdr:nvGrpSpPr>
          <xdr:cNvPr id="70" name="Group 69">
            <a:extLst>
              <a:ext uri="{FF2B5EF4-FFF2-40B4-BE49-F238E27FC236}">
                <a16:creationId xmlns:a16="http://schemas.microsoft.com/office/drawing/2014/main" id="{097E94E4-1842-48E9-ACE3-DDB774F236C9}"/>
              </a:ext>
            </a:extLst>
          </xdr:cNvPr>
          <xdr:cNvGrpSpPr/>
        </xdr:nvGrpSpPr>
        <xdr:grpSpPr>
          <a:xfrm>
            <a:off x="10599420" y="1407162"/>
            <a:ext cx="2994660" cy="1899918"/>
            <a:chOff x="39681150" y="2419350"/>
            <a:chExt cx="12670787" cy="8020050"/>
          </a:xfrm>
        </xdr:grpSpPr>
        <xdr:sp macro="" textlink="">
          <xdr:nvSpPr>
            <xdr:cNvPr id="71" name="Rectangle: Rounded Corners 70">
              <a:extLst>
                <a:ext uri="{FF2B5EF4-FFF2-40B4-BE49-F238E27FC236}">
                  <a16:creationId xmlns:a16="http://schemas.microsoft.com/office/drawing/2014/main" id="{B88B8B5D-7F9C-4B1C-A2A4-5575923E1C67}"/>
                </a:ext>
              </a:extLst>
            </xdr:cNvPr>
            <xdr:cNvSpPr/>
          </xdr:nvSpPr>
          <xdr:spPr>
            <a:xfrm>
              <a:off x="40024049" y="2419350"/>
              <a:ext cx="12047982" cy="8020050"/>
            </a:xfrm>
            <a:prstGeom prst="round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73" name="TextBox 72">
              <a:extLst>
                <a:ext uri="{FF2B5EF4-FFF2-40B4-BE49-F238E27FC236}">
                  <a16:creationId xmlns:a16="http://schemas.microsoft.com/office/drawing/2014/main" id="{3BA2A6B0-9A6C-4AE9-BFE7-8D67EC535235}"/>
                </a:ext>
              </a:extLst>
            </xdr:cNvPr>
            <xdr:cNvSpPr txBox="1"/>
          </xdr:nvSpPr>
          <xdr:spPr>
            <a:xfrm>
              <a:off x="39681150" y="2419350"/>
              <a:ext cx="12670787" cy="12300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marR="0" lvl="0" indent="0" algn="ctr" defTabSz="914400" rtl="0" eaLnBrk="1" fontAlgn="auto" latinLnBrk="0" hangingPunct="1">
                <a:lnSpc>
                  <a:spcPct val="100000"/>
                </a:lnSpc>
                <a:spcBef>
                  <a:spcPts val="0"/>
                </a:spcBef>
                <a:spcAft>
                  <a:spcPts val="0"/>
                </a:spcAft>
                <a:buClrTx/>
                <a:buSzTx/>
                <a:buFontTx/>
                <a:buNone/>
                <a:tabLst/>
                <a:defRPr/>
              </a:pPr>
              <a:r>
                <a:rPr lang="en-IN" sz="2000" b="1" i="0" baseline="0">
                  <a:solidFill>
                    <a:srgbClr val="0070C0"/>
                  </a:solidFill>
                  <a:effectLst>
                    <a:outerShdw blurRad="50800" dist="38100" dir="5400000" algn="t" rotWithShape="0">
                      <a:srgbClr val="000000">
                        <a:alpha val="40000"/>
                      </a:srgbClr>
                    </a:outerShdw>
                  </a:effectLst>
                  <a:latin typeface="+mn-lt"/>
                  <a:ea typeface="+mn-ea"/>
                  <a:cs typeface="+mn-cs"/>
                </a:rPr>
                <a:t>Age Group Revenue</a:t>
              </a:r>
              <a:endParaRPr lang="en-IN" sz="2000">
                <a:solidFill>
                  <a:srgbClr val="0070C0"/>
                </a:solidFill>
                <a:effectLst/>
              </a:endParaRPr>
            </a:p>
          </xdr:txBody>
        </xdr:sp>
      </xdr:grpSp>
      <xdr:graphicFrame macro="">
        <xdr:nvGraphicFramePr>
          <xdr:cNvPr id="83" name="Chart 82">
            <a:extLst>
              <a:ext uri="{FF2B5EF4-FFF2-40B4-BE49-F238E27FC236}">
                <a16:creationId xmlns:a16="http://schemas.microsoft.com/office/drawing/2014/main" id="{0693515D-B102-44FF-BB07-D7A1C031EEB9}"/>
              </a:ext>
            </a:extLst>
          </xdr:cNvPr>
          <xdr:cNvGraphicFramePr>
            <a:graphicFrameLocks/>
          </xdr:cNvGraphicFramePr>
        </xdr:nvGraphicFramePr>
        <xdr:xfrm>
          <a:off x="10591800" y="1734822"/>
          <a:ext cx="2842260" cy="1473198"/>
        </xdr:xfrm>
        <a:graphic>
          <a:graphicData uri="http://schemas.openxmlformats.org/drawingml/2006/chart">
            <c:chart xmlns:c="http://schemas.openxmlformats.org/drawingml/2006/chart" xmlns:r="http://schemas.openxmlformats.org/officeDocument/2006/relationships" r:id="rId6"/>
          </a:graphicData>
        </a:graphic>
      </xdr:graphicFrame>
    </xdr:grpSp>
    <xdr:clientData/>
  </xdr:twoCellAnchor>
  <xdr:twoCellAnchor>
    <xdr:from>
      <xdr:col>3</xdr:col>
      <xdr:colOff>518160</xdr:colOff>
      <xdr:row>21</xdr:row>
      <xdr:rowOff>19929</xdr:rowOff>
    </xdr:from>
    <xdr:to>
      <xdr:col>11</xdr:col>
      <xdr:colOff>45720</xdr:colOff>
      <xdr:row>34</xdr:row>
      <xdr:rowOff>7620</xdr:rowOff>
    </xdr:to>
    <xdr:grpSp>
      <xdr:nvGrpSpPr>
        <xdr:cNvPr id="6" name="Group 5">
          <a:extLst>
            <a:ext uri="{FF2B5EF4-FFF2-40B4-BE49-F238E27FC236}">
              <a16:creationId xmlns:a16="http://schemas.microsoft.com/office/drawing/2014/main" id="{681452C5-3B78-4FA5-9911-D033B493150E}"/>
            </a:ext>
          </a:extLst>
        </xdr:cNvPr>
        <xdr:cNvGrpSpPr/>
      </xdr:nvGrpSpPr>
      <xdr:grpSpPr>
        <a:xfrm>
          <a:off x="2346960" y="3860409"/>
          <a:ext cx="4404360" cy="2365131"/>
          <a:chOff x="1775460" y="3040380"/>
          <a:chExt cx="3893820" cy="2369820"/>
        </a:xfrm>
      </xdr:grpSpPr>
      <xdr:grpSp>
        <xdr:nvGrpSpPr>
          <xdr:cNvPr id="45" name="Group 44">
            <a:extLst>
              <a:ext uri="{FF2B5EF4-FFF2-40B4-BE49-F238E27FC236}">
                <a16:creationId xmlns:a16="http://schemas.microsoft.com/office/drawing/2014/main" id="{C876CD51-9997-4FAE-BC8C-0028067F2A65}"/>
              </a:ext>
            </a:extLst>
          </xdr:cNvPr>
          <xdr:cNvGrpSpPr/>
        </xdr:nvGrpSpPr>
        <xdr:grpSpPr>
          <a:xfrm>
            <a:off x="1905000" y="3040380"/>
            <a:ext cx="3710940" cy="2194560"/>
            <a:chOff x="14949055" y="1835147"/>
            <a:chExt cx="8225580" cy="4279974"/>
          </a:xfrm>
          <a:solidFill>
            <a:sysClr val="window" lastClr="FFFFFF"/>
          </a:solidFill>
        </xdr:grpSpPr>
        <xdr:sp macro="" textlink="">
          <xdr:nvSpPr>
            <xdr:cNvPr id="46" name="Rectangle: Rounded Corners 45">
              <a:extLst>
                <a:ext uri="{FF2B5EF4-FFF2-40B4-BE49-F238E27FC236}">
                  <a16:creationId xmlns:a16="http://schemas.microsoft.com/office/drawing/2014/main" id="{61CFF5DC-7645-47A8-9135-255C38A84D67}"/>
                </a:ext>
              </a:extLst>
            </xdr:cNvPr>
            <xdr:cNvSpPr/>
          </xdr:nvSpPr>
          <xdr:spPr>
            <a:xfrm>
              <a:off x="14949055" y="1927859"/>
              <a:ext cx="8225580" cy="4187262"/>
            </a:xfrm>
            <a:prstGeom prst="round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600">
                <a:solidFill>
                  <a:srgbClr val="FB8500"/>
                </a:solidFill>
              </a:endParaRPr>
            </a:p>
          </xdr:txBody>
        </xdr:sp>
        <xdr:sp macro="" textlink="">
          <xdr:nvSpPr>
            <xdr:cNvPr id="60" name="TextBox 59">
              <a:extLst>
                <a:ext uri="{FF2B5EF4-FFF2-40B4-BE49-F238E27FC236}">
                  <a16:creationId xmlns:a16="http://schemas.microsoft.com/office/drawing/2014/main" id="{17989D46-7F47-431C-AEEE-1B80DA61C61C}"/>
                </a:ext>
              </a:extLst>
            </xdr:cNvPr>
            <xdr:cNvSpPr txBox="1"/>
          </xdr:nvSpPr>
          <xdr:spPr>
            <a:xfrm>
              <a:off x="15057343" y="1835147"/>
              <a:ext cx="7673340" cy="822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marR="0" lvl="0" indent="0" algn="ctr" defTabSz="914400" rtl="0" eaLnBrk="1" fontAlgn="auto" latinLnBrk="0" hangingPunct="1">
                <a:lnSpc>
                  <a:spcPct val="100000"/>
                </a:lnSpc>
                <a:spcBef>
                  <a:spcPts val="0"/>
                </a:spcBef>
                <a:spcAft>
                  <a:spcPts val="0"/>
                </a:spcAft>
                <a:buClrTx/>
                <a:buSzTx/>
                <a:buFontTx/>
                <a:buNone/>
                <a:tabLst/>
                <a:defRPr/>
              </a:pPr>
              <a:r>
                <a:rPr lang="en-IN" sz="2100" b="1" i="0" baseline="0">
                  <a:solidFill>
                    <a:srgbClr val="0070C0"/>
                  </a:solidFill>
                  <a:effectLst>
                    <a:outerShdw blurRad="50800" dist="38100" dir="5400000" algn="t" rotWithShape="0">
                      <a:srgbClr val="000000">
                        <a:alpha val="40000"/>
                      </a:srgbClr>
                    </a:outerShdw>
                  </a:effectLst>
                  <a:latin typeface="+mn-lt"/>
                  <a:ea typeface="+mn-ea"/>
                  <a:cs typeface="+mn-cs"/>
                </a:rPr>
                <a:t>Top 5 States Revenue</a:t>
              </a:r>
              <a:endParaRPr lang="en-IN" sz="2100">
                <a:solidFill>
                  <a:srgbClr val="0070C0"/>
                </a:solidFill>
                <a:effectLst/>
              </a:endParaRPr>
            </a:p>
          </xdr:txBody>
        </xdr:sp>
      </xdr:grpSp>
      <xdr:graphicFrame macro="">
        <xdr:nvGraphicFramePr>
          <xdr:cNvPr id="84" name="Chart 83">
            <a:extLst>
              <a:ext uri="{FF2B5EF4-FFF2-40B4-BE49-F238E27FC236}">
                <a16:creationId xmlns:a16="http://schemas.microsoft.com/office/drawing/2014/main" id="{4698DABB-B8DF-4327-A23A-C3BCBBB74835}"/>
              </a:ext>
            </a:extLst>
          </xdr:cNvPr>
          <xdr:cNvGraphicFramePr>
            <a:graphicFrameLocks/>
          </xdr:cNvGraphicFramePr>
        </xdr:nvGraphicFramePr>
        <xdr:xfrm>
          <a:off x="1775460" y="3627120"/>
          <a:ext cx="3893820" cy="1783080"/>
        </xdr:xfrm>
        <a:graphic>
          <a:graphicData uri="http://schemas.openxmlformats.org/drawingml/2006/chart">
            <c:chart xmlns:c="http://schemas.openxmlformats.org/drawingml/2006/chart" xmlns:r="http://schemas.openxmlformats.org/officeDocument/2006/relationships" r:id="rId7"/>
          </a:graphicData>
        </a:graphic>
      </xdr:graphicFrame>
    </xdr:grpSp>
    <xdr:clientData/>
  </xdr:twoCellAnchor>
  <xdr:twoCellAnchor editAs="oneCell">
    <xdr:from>
      <xdr:col>0</xdr:col>
      <xdr:colOff>216000</xdr:colOff>
      <xdr:row>10</xdr:row>
      <xdr:rowOff>160920</xdr:rowOff>
    </xdr:from>
    <xdr:to>
      <xdr:col>3</xdr:col>
      <xdr:colOff>467460</xdr:colOff>
      <xdr:row>19</xdr:row>
      <xdr:rowOff>0</xdr:rowOff>
    </xdr:to>
    <mc:AlternateContent xmlns:mc="http://schemas.openxmlformats.org/markup-compatibility/2006" xmlns:a14="http://schemas.microsoft.com/office/drawing/2010/main">
      <mc:Choice Requires="a14">
        <xdr:graphicFrame macro="">
          <xdr:nvGraphicFramePr>
            <xdr:cNvPr id="86" name="Age_Group">
              <a:extLst>
                <a:ext uri="{FF2B5EF4-FFF2-40B4-BE49-F238E27FC236}">
                  <a16:creationId xmlns:a16="http://schemas.microsoft.com/office/drawing/2014/main" id="{259CF73D-ECD0-4D87-8286-08EF36A53AC0}"/>
                </a:ext>
              </a:extLst>
            </xdr:cNvPr>
            <xdr:cNvGraphicFramePr/>
          </xdr:nvGraphicFramePr>
          <xdr:xfrm>
            <a:off x="0" y="0"/>
            <a:ext cx="0" cy="0"/>
          </xdr:xfrm>
          <a:graphic>
            <a:graphicData uri="http://schemas.microsoft.com/office/drawing/2010/slicer">
              <sle:slicer xmlns:sle="http://schemas.microsoft.com/office/drawing/2010/slicer" name="Age_Group"/>
            </a:graphicData>
          </a:graphic>
        </xdr:graphicFrame>
      </mc:Choice>
      <mc:Fallback xmlns="">
        <xdr:sp macro="" textlink="">
          <xdr:nvSpPr>
            <xdr:cNvPr id="0" name=""/>
            <xdr:cNvSpPr>
              <a:spLocks noTextEdit="1"/>
            </xdr:cNvSpPr>
          </xdr:nvSpPr>
          <xdr:spPr>
            <a:xfrm>
              <a:off x="216000" y="1989720"/>
              <a:ext cx="2080260" cy="1485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10</xdr:col>
      <xdr:colOff>411886</xdr:colOff>
      <xdr:row>9</xdr:row>
      <xdr:rowOff>169329</xdr:rowOff>
    </xdr:from>
    <xdr:to>
      <xdr:col>17</xdr:col>
      <xdr:colOff>473301</xdr:colOff>
      <xdr:row>19</xdr:row>
      <xdr:rowOff>174540</xdr:rowOff>
    </xdr:to>
    <xdr:grpSp>
      <xdr:nvGrpSpPr>
        <xdr:cNvPr id="8" name="Group 7">
          <a:extLst>
            <a:ext uri="{FF2B5EF4-FFF2-40B4-BE49-F238E27FC236}">
              <a16:creationId xmlns:a16="http://schemas.microsoft.com/office/drawing/2014/main" id="{BC8B71BB-93BE-4A6B-B15C-443E38735962}"/>
            </a:ext>
          </a:extLst>
        </xdr:cNvPr>
        <xdr:cNvGrpSpPr/>
      </xdr:nvGrpSpPr>
      <xdr:grpSpPr>
        <a:xfrm>
          <a:off x="6507886" y="1815249"/>
          <a:ext cx="4328615" cy="1834011"/>
          <a:chOff x="14511020" y="0"/>
          <a:chExt cx="4962313" cy="2908300"/>
        </a:xfrm>
      </xdr:grpSpPr>
      <xdr:grpSp>
        <xdr:nvGrpSpPr>
          <xdr:cNvPr id="78" name="Group 77">
            <a:extLst>
              <a:ext uri="{FF2B5EF4-FFF2-40B4-BE49-F238E27FC236}">
                <a16:creationId xmlns:a16="http://schemas.microsoft.com/office/drawing/2014/main" id="{35591B3D-59CB-46DD-BD3B-082A61B1CA68}"/>
              </a:ext>
            </a:extLst>
          </xdr:cNvPr>
          <xdr:cNvGrpSpPr/>
        </xdr:nvGrpSpPr>
        <xdr:grpSpPr>
          <a:xfrm>
            <a:off x="14511020" y="0"/>
            <a:ext cx="4962313" cy="2908300"/>
            <a:chOff x="13531638" y="4408713"/>
            <a:chExt cx="12933322" cy="5730437"/>
          </a:xfrm>
        </xdr:grpSpPr>
        <xdr:sp macro="" textlink="">
          <xdr:nvSpPr>
            <xdr:cNvPr id="79" name="Rectangle: Rounded Corners 78">
              <a:extLst>
                <a:ext uri="{FF2B5EF4-FFF2-40B4-BE49-F238E27FC236}">
                  <a16:creationId xmlns:a16="http://schemas.microsoft.com/office/drawing/2014/main" id="{265C3725-D34A-44AC-AC16-E607A2E259F8}"/>
                </a:ext>
              </a:extLst>
            </xdr:cNvPr>
            <xdr:cNvSpPr/>
          </xdr:nvSpPr>
          <xdr:spPr>
            <a:xfrm>
              <a:off x="13754100" y="4408713"/>
              <a:ext cx="12694430" cy="5730437"/>
            </a:xfrm>
            <a:prstGeom prst="round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81" name="TextBox 80">
              <a:extLst>
                <a:ext uri="{FF2B5EF4-FFF2-40B4-BE49-F238E27FC236}">
                  <a16:creationId xmlns:a16="http://schemas.microsoft.com/office/drawing/2014/main" id="{99F070BC-AF28-4A0A-BEF7-7DBDFB0D4828}"/>
                </a:ext>
              </a:extLst>
            </xdr:cNvPr>
            <xdr:cNvSpPr txBox="1"/>
          </xdr:nvSpPr>
          <xdr:spPr>
            <a:xfrm>
              <a:off x="13531638" y="4494253"/>
              <a:ext cx="12933322" cy="10074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marR="0" lvl="0" indent="0" algn="ctr" defTabSz="914400" rtl="0" eaLnBrk="1" fontAlgn="auto" latinLnBrk="0" hangingPunct="1">
                <a:lnSpc>
                  <a:spcPct val="100000"/>
                </a:lnSpc>
                <a:spcBef>
                  <a:spcPts val="0"/>
                </a:spcBef>
                <a:spcAft>
                  <a:spcPts val="0"/>
                </a:spcAft>
                <a:buClrTx/>
                <a:buSzTx/>
                <a:buFontTx/>
                <a:buNone/>
                <a:tabLst/>
                <a:defRPr/>
              </a:pPr>
              <a:r>
                <a:rPr lang="en-IN" sz="2100" b="1" i="0" baseline="0">
                  <a:solidFill>
                    <a:srgbClr val="0070C0"/>
                  </a:solidFill>
                  <a:effectLst>
                    <a:outerShdw blurRad="50800" dist="38100" dir="5400000" algn="t" rotWithShape="0">
                      <a:srgbClr val="000000">
                        <a:alpha val="40000"/>
                      </a:srgbClr>
                    </a:outerShdw>
                  </a:effectLst>
                  <a:latin typeface="+mn-lt"/>
                  <a:ea typeface="+mn-ea"/>
                  <a:cs typeface="+mn-cs"/>
                </a:rPr>
                <a:t> Revenue-Generating Mountain Bikes</a:t>
              </a:r>
              <a:endParaRPr lang="en-IN" sz="2100">
                <a:solidFill>
                  <a:srgbClr val="0070C0"/>
                </a:solidFill>
                <a:effectLst/>
              </a:endParaRPr>
            </a:p>
          </xdr:txBody>
        </xdr:sp>
      </xdr:grpSp>
      <xdr:graphicFrame macro="">
        <xdr:nvGraphicFramePr>
          <xdr:cNvPr id="65" name="Chart 64">
            <a:extLst>
              <a:ext uri="{FF2B5EF4-FFF2-40B4-BE49-F238E27FC236}">
                <a16:creationId xmlns:a16="http://schemas.microsoft.com/office/drawing/2014/main" id="{49D144F9-DA2B-4068-9546-54FFD7231EFB}"/>
              </a:ext>
            </a:extLst>
          </xdr:cNvPr>
          <xdr:cNvGraphicFramePr>
            <a:graphicFrameLocks/>
          </xdr:cNvGraphicFramePr>
        </xdr:nvGraphicFramePr>
        <xdr:xfrm>
          <a:off x="14740467" y="635001"/>
          <a:ext cx="4656666" cy="2133600"/>
        </xdr:xfrm>
        <a:graphic>
          <a:graphicData uri="http://schemas.openxmlformats.org/drawingml/2006/chart">
            <c:chart xmlns:c="http://schemas.openxmlformats.org/drawingml/2006/chart" xmlns:r="http://schemas.openxmlformats.org/officeDocument/2006/relationships" r:id="rId8"/>
          </a:graphicData>
        </a:graphic>
      </xdr:graphicFrame>
    </xdr:grpSp>
    <xdr:clientData/>
  </xdr:twoCellAnchor>
  <xdr:twoCellAnchor>
    <xdr:from>
      <xdr:col>0</xdr:col>
      <xdr:colOff>297180</xdr:colOff>
      <xdr:row>6</xdr:row>
      <xdr:rowOff>84909</xdr:rowOff>
    </xdr:from>
    <xdr:to>
      <xdr:col>3</xdr:col>
      <xdr:colOff>419100</xdr:colOff>
      <xdr:row>10</xdr:row>
      <xdr:rowOff>59872</xdr:rowOff>
    </xdr:to>
    <xdr:grpSp>
      <xdr:nvGrpSpPr>
        <xdr:cNvPr id="29" name="Group 28">
          <a:extLst>
            <a:ext uri="{FF2B5EF4-FFF2-40B4-BE49-F238E27FC236}">
              <a16:creationId xmlns:a16="http://schemas.microsoft.com/office/drawing/2014/main" id="{CC97C72F-37A3-46A4-993C-F97009D42A19}"/>
            </a:ext>
          </a:extLst>
        </xdr:cNvPr>
        <xdr:cNvGrpSpPr/>
      </xdr:nvGrpSpPr>
      <xdr:grpSpPr>
        <a:xfrm>
          <a:off x="297180" y="1182189"/>
          <a:ext cx="1950720" cy="706483"/>
          <a:chOff x="83820" y="800100"/>
          <a:chExt cx="2049780" cy="944880"/>
        </a:xfrm>
      </xdr:grpSpPr>
      <xdr:sp macro="" textlink="">
        <xdr:nvSpPr>
          <xdr:cNvPr id="25" name="Flowchart: Connector 24">
            <a:extLst>
              <a:ext uri="{FF2B5EF4-FFF2-40B4-BE49-F238E27FC236}">
                <a16:creationId xmlns:a16="http://schemas.microsoft.com/office/drawing/2014/main" id="{7562A948-B70F-4E52-BB55-8B539781D6B6}"/>
              </a:ext>
            </a:extLst>
          </xdr:cNvPr>
          <xdr:cNvSpPr/>
        </xdr:nvSpPr>
        <xdr:spPr>
          <a:xfrm>
            <a:off x="91440" y="800100"/>
            <a:ext cx="2042160" cy="944880"/>
          </a:xfrm>
          <a:prstGeom prst="roundRect">
            <a:avLst/>
          </a:prstGeom>
          <a:solidFill>
            <a:schemeClr val="bg1"/>
          </a:solidFill>
          <a:ln>
            <a:solidFill>
              <a:srgbClr val="023E8A"/>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endParaRPr lang="en-IN" sz="2000">
              <a:solidFill>
                <a:schemeClr val="tx1">
                  <a:lumMod val="65000"/>
                  <a:lumOff val="35000"/>
                </a:schemeClr>
              </a:solidFill>
              <a:effectLst/>
            </a:endParaRPr>
          </a:p>
        </xdr:txBody>
      </xdr:sp>
      <xdr:sp macro="" textlink="'Pivot Table'!H14">
        <xdr:nvSpPr>
          <xdr:cNvPr id="27" name="Rectangle: Rounded Corners 26">
            <a:extLst>
              <a:ext uri="{FF2B5EF4-FFF2-40B4-BE49-F238E27FC236}">
                <a16:creationId xmlns:a16="http://schemas.microsoft.com/office/drawing/2014/main" id="{9B493095-9F5F-4A6D-8B34-288AD3789701}"/>
              </a:ext>
            </a:extLst>
          </xdr:cNvPr>
          <xdr:cNvSpPr/>
        </xdr:nvSpPr>
        <xdr:spPr>
          <a:xfrm>
            <a:off x="236220" y="838200"/>
            <a:ext cx="1714500" cy="403860"/>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eaLnBrk="1" fontAlgn="auto" latinLnBrk="0" hangingPunct="1"/>
            <a:fld id="{3DF600C3-4DC4-4E10-9686-489676ED40F4}" type="TxLink">
              <a:rPr lang="en-US" sz="1800" b="1" i="0" u="none" strike="noStrike">
                <a:solidFill>
                  <a:schemeClr val="tx1">
                    <a:lumMod val="65000"/>
                    <a:lumOff val="35000"/>
                  </a:schemeClr>
                </a:solidFill>
                <a:effectLst/>
                <a:latin typeface="Calibri"/>
                <a:cs typeface="Calibri"/>
              </a:rPr>
              <a:pPr algn="ctr" eaLnBrk="1" fontAlgn="auto" latinLnBrk="0" hangingPunct="1"/>
              <a:t>United States</a:t>
            </a:fld>
            <a:endParaRPr lang="en-IN" sz="3600" b="1">
              <a:solidFill>
                <a:schemeClr val="tx1">
                  <a:lumMod val="65000"/>
                  <a:lumOff val="35000"/>
                </a:schemeClr>
              </a:solidFill>
              <a:effectLst/>
            </a:endParaRPr>
          </a:p>
        </xdr:txBody>
      </xdr:sp>
      <xdr:sp macro="" textlink="'Pivot Table'!I14">
        <xdr:nvSpPr>
          <xdr:cNvPr id="85" name="Rectangle: Rounded Corners 84">
            <a:extLst>
              <a:ext uri="{FF2B5EF4-FFF2-40B4-BE49-F238E27FC236}">
                <a16:creationId xmlns:a16="http://schemas.microsoft.com/office/drawing/2014/main" id="{10FAEC87-9D6E-4F94-9B6C-5A16BA447A27}"/>
              </a:ext>
            </a:extLst>
          </xdr:cNvPr>
          <xdr:cNvSpPr/>
        </xdr:nvSpPr>
        <xdr:spPr>
          <a:xfrm>
            <a:off x="83820" y="1285528"/>
            <a:ext cx="2019300" cy="388620"/>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eaLnBrk="1" fontAlgn="auto" latinLnBrk="0" hangingPunct="1"/>
            <a:fld id="{5339992E-3E78-4532-8D8D-CA9E79199C87}" type="TxLink">
              <a:rPr lang="en-US" sz="2000" b="1" i="0" u="none" strike="noStrike">
                <a:solidFill>
                  <a:schemeClr val="tx1">
                    <a:lumMod val="65000"/>
                    <a:lumOff val="35000"/>
                  </a:schemeClr>
                </a:solidFill>
                <a:effectLst/>
                <a:latin typeface="Calibri"/>
                <a:cs typeface="Calibri"/>
              </a:rPr>
              <a:pPr algn="ctr" eaLnBrk="1" fontAlgn="auto" latinLnBrk="0" hangingPunct="1"/>
              <a:t>133.49 K</a:t>
            </a:fld>
            <a:endParaRPr lang="en-IN" sz="6600" b="1">
              <a:solidFill>
                <a:schemeClr val="tx1">
                  <a:lumMod val="65000"/>
                  <a:lumOff val="35000"/>
                </a:schemeClr>
              </a:solidFill>
              <a:effectLst/>
            </a:endParaRPr>
          </a:p>
        </xdr:txBody>
      </xdr:sp>
    </xdr:grpSp>
    <xdr:clientData/>
  </xdr:twoCellAnchor>
  <xdr:twoCellAnchor editAs="oneCell">
    <xdr:from>
      <xdr:col>0</xdr:col>
      <xdr:colOff>188940</xdr:colOff>
      <xdr:row>27</xdr:row>
      <xdr:rowOff>172921</xdr:rowOff>
    </xdr:from>
    <xdr:to>
      <xdr:col>3</xdr:col>
      <xdr:colOff>464820</xdr:colOff>
      <xdr:row>32</xdr:row>
      <xdr:rowOff>76201</xdr:rowOff>
    </xdr:to>
    <mc:AlternateContent xmlns:mc="http://schemas.openxmlformats.org/markup-compatibility/2006" xmlns:a14="http://schemas.microsoft.com/office/drawing/2010/main">
      <mc:Choice Requires="a14">
        <xdr:graphicFrame macro="">
          <xdr:nvGraphicFramePr>
            <xdr:cNvPr id="76" name="Customer_Gender">
              <a:extLst>
                <a:ext uri="{FF2B5EF4-FFF2-40B4-BE49-F238E27FC236}">
                  <a16:creationId xmlns:a16="http://schemas.microsoft.com/office/drawing/2014/main" id="{FF93700B-0D86-474B-86E3-0EB0F6FDA640}"/>
                </a:ext>
              </a:extLst>
            </xdr:cNvPr>
            <xdr:cNvGraphicFramePr/>
          </xdr:nvGraphicFramePr>
          <xdr:xfrm>
            <a:off x="0" y="0"/>
            <a:ext cx="0" cy="0"/>
          </xdr:xfrm>
          <a:graphic>
            <a:graphicData uri="http://schemas.microsoft.com/office/drawing/2010/slicer">
              <sle:slicer xmlns:sle="http://schemas.microsoft.com/office/drawing/2010/slicer" name="Customer_Gender"/>
            </a:graphicData>
          </a:graphic>
        </xdr:graphicFrame>
      </mc:Choice>
      <mc:Fallback xmlns="">
        <xdr:sp macro="" textlink="">
          <xdr:nvSpPr>
            <xdr:cNvPr id="0" name=""/>
            <xdr:cNvSpPr>
              <a:spLocks noTextEdit="1"/>
            </xdr:cNvSpPr>
          </xdr:nvSpPr>
          <xdr:spPr>
            <a:xfrm>
              <a:off x="188940" y="5110681"/>
              <a:ext cx="2104680" cy="8176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18</xdr:col>
      <xdr:colOff>88733</xdr:colOff>
      <xdr:row>21</xdr:row>
      <xdr:rowOff>114635</xdr:rowOff>
    </xdr:from>
    <xdr:to>
      <xdr:col>22</xdr:col>
      <xdr:colOff>523543</xdr:colOff>
      <xdr:row>32</xdr:row>
      <xdr:rowOff>182408</xdr:rowOff>
    </xdr:to>
    <xdr:grpSp>
      <xdr:nvGrpSpPr>
        <xdr:cNvPr id="11" name="Group 10">
          <a:extLst>
            <a:ext uri="{FF2B5EF4-FFF2-40B4-BE49-F238E27FC236}">
              <a16:creationId xmlns:a16="http://schemas.microsoft.com/office/drawing/2014/main" id="{8C5B7EE4-690D-4DAC-8F96-77B481E19E2F}"/>
            </a:ext>
          </a:extLst>
        </xdr:cNvPr>
        <xdr:cNvGrpSpPr/>
      </xdr:nvGrpSpPr>
      <xdr:grpSpPr>
        <a:xfrm>
          <a:off x="11061533" y="3955115"/>
          <a:ext cx="2873210" cy="2079453"/>
          <a:chOff x="11029965" y="3189849"/>
          <a:chExt cx="2873210" cy="2081630"/>
        </a:xfrm>
      </xdr:grpSpPr>
      <xdr:grpSp>
        <xdr:nvGrpSpPr>
          <xdr:cNvPr id="74" name="Group 73">
            <a:extLst>
              <a:ext uri="{FF2B5EF4-FFF2-40B4-BE49-F238E27FC236}">
                <a16:creationId xmlns:a16="http://schemas.microsoft.com/office/drawing/2014/main" id="{37FE33D5-9344-45A6-9830-E07DDD0F07FE}"/>
              </a:ext>
            </a:extLst>
          </xdr:cNvPr>
          <xdr:cNvGrpSpPr/>
        </xdr:nvGrpSpPr>
        <xdr:grpSpPr>
          <a:xfrm>
            <a:off x="11029965" y="3189849"/>
            <a:ext cx="2873210" cy="2081630"/>
            <a:chOff x="29268598" y="11068050"/>
            <a:chExt cx="9963150" cy="7353299"/>
          </a:xfrm>
        </xdr:grpSpPr>
        <xdr:sp macro="" textlink="">
          <xdr:nvSpPr>
            <xdr:cNvPr id="75" name="Rectangle: Rounded Corners 74">
              <a:extLst>
                <a:ext uri="{FF2B5EF4-FFF2-40B4-BE49-F238E27FC236}">
                  <a16:creationId xmlns:a16="http://schemas.microsoft.com/office/drawing/2014/main" id="{8C2399BB-3CD7-4BB7-AF38-4D91901EACA2}"/>
                </a:ext>
              </a:extLst>
            </xdr:cNvPr>
            <xdr:cNvSpPr/>
          </xdr:nvSpPr>
          <xdr:spPr>
            <a:xfrm>
              <a:off x="29344822" y="11068050"/>
              <a:ext cx="9764829" cy="7353299"/>
            </a:xfrm>
            <a:prstGeom prst="round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77" name="TextBox 76">
              <a:extLst>
                <a:ext uri="{FF2B5EF4-FFF2-40B4-BE49-F238E27FC236}">
                  <a16:creationId xmlns:a16="http://schemas.microsoft.com/office/drawing/2014/main" id="{D250182B-A700-4789-B29E-ADCD383B916F}"/>
                </a:ext>
              </a:extLst>
            </xdr:cNvPr>
            <xdr:cNvSpPr txBox="1"/>
          </xdr:nvSpPr>
          <xdr:spPr>
            <a:xfrm>
              <a:off x="29268598" y="11068050"/>
              <a:ext cx="9963150" cy="20383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marR="0" lvl="0" indent="0" algn="ctr" defTabSz="914400" rtl="0" eaLnBrk="1" fontAlgn="auto" latinLnBrk="0" hangingPunct="1">
                <a:lnSpc>
                  <a:spcPct val="100000"/>
                </a:lnSpc>
                <a:spcBef>
                  <a:spcPts val="0"/>
                </a:spcBef>
                <a:spcAft>
                  <a:spcPts val="0"/>
                </a:spcAft>
                <a:buClrTx/>
                <a:buSzTx/>
                <a:buFontTx/>
                <a:buNone/>
                <a:tabLst/>
                <a:defRPr/>
              </a:pPr>
              <a:r>
                <a:rPr lang="en-IN" sz="2100" b="1" i="0" baseline="0">
                  <a:solidFill>
                    <a:srgbClr val="0070C0"/>
                  </a:solidFill>
                  <a:effectLst>
                    <a:outerShdw blurRad="50800" dist="38100" dir="5400000" algn="t" rotWithShape="0">
                      <a:srgbClr val="000000">
                        <a:alpha val="40000"/>
                      </a:srgbClr>
                    </a:outerShdw>
                  </a:effectLst>
                  <a:latin typeface="+mn-lt"/>
                  <a:ea typeface="+mn-ea"/>
                  <a:cs typeface="+mn-cs"/>
                </a:rPr>
                <a:t>Gender Wise Revenue</a:t>
              </a:r>
              <a:endParaRPr lang="en-IN" sz="2100">
                <a:solidFill>
                  <a:srgbClr val="0070C0"/>
                </a:solidFill>
                <a:effectLst/>
              </a:endParaRPr>
            </a:p>
          </xdr:txBody>
        </xdr:sp>
      </xdr:grpSp>
      <xdr:graphicFrame macro="">
        <xdr:nvGraphicFramePr>
          <xdr:cNvPr id="80" name="Chart 79">
            <a:extLst>
              <a:ext uri="{FF2B5EF4-FFF2-40B4-BE49-F238E27FC236}">
                <a16:creationId xmlns:a16="http://schemas.microsoft.com/office/drawing/2014/main" id="{157C705D-FB2A-46E4-AC84-960FCDD1ADB1}"/>
              </a:ext>
            </a:extLst>
          </xdr:cNvPr>
          <xdr:cNvGraphicFramePr>
            <a:graphicFrameLocks/>
          </xdr:cNvGraphicFramePr>
        </xdr:nvGraphicFramePr>
        <xdr:xfrm>
          <a:off x="11170920" y="3649980"/>
          <a:ext cx="2537460" cy="1584960"/>
        </xdr:xfrm>
        <a:graphic>
          <a:graphicData uri="http://schemas.openxmlformats.org/drawingml/2006/chart">
            <c:chart xmlns:c="http://schemas.openxmlformats.org/drawingml/2006/chart" xmlns:r="http://schemas.openxmlformats.org/officeDocument/2006/relationships" r:id="rId9"/>
          </a:graphicData>
        </a:graphic>
      </xdr:graphicFrame>
    </xdr:grpSp>
    <xdr:clientData/>
  </xdr:twoCellAnchor>
  <xdr:twoCellAnchor>
    <xdr:from>
      <xdr:col>18</xdr:col>
      <xdr:colOff>530086</xdr:colOff>
      <xdr:row>0</xdr:row>
      <xdr:rowOff>72887</xdr:rowOff>
    </xdr:from>
    <xdr:to>
      <xdr:col>22</xdr:col>
      <xdr:colOff>463826</xdr:colOff>
      <xdr:row>5</xdr:row>
      <xdr:rowOff>30480</xdr:rowOff>
    </xdr:to>
    <xdr:sp macro="" textlink="">
      <xdr:nvSpPr>
        <xdr:cNvPr id="30" name="Rectangle: Rounded Corners 29">
          <a:extLst>
            <a:ext uri="{FF2B5EF4-FFF2-40B4-BE49-F238E27FC236}">
              <a16:creationId xmlns:a16="http://schemas.microsoft.com/office/drawing/2014/main" id="{CE179C69-4DCB-464E-988A-892F98BDA975}"/>
            </a:ext>
          </a:extLst>
        </xdr:cNvPr>
        <xdr:cNvSpPr/>
      </xdr:nvSpPr>
      <xdr:spPr>
        <a:xfrm>
          <a:off x="11502886" y="72887"/>
          <a:ext cx="2372140" cy="871993"/>
        </a:xfrm>
        <a:prstGeom prst="round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2000" b="1">
              <a:solidFill>
                <a:schemeClr val="tx1">
                  <a:lumMod val="65000"/>
                  <a:lumOff val="35000"/>
                </a:schemeClr>
              </a:solidFill>
            </a:rPr>
            <a:t>Top</a:t>
          </a:r>
          <a:r>
            <a:rPr lang="en-IN" sz="2000" b="1" baseline="0">
              <a:solidFill>
                <a:schemeClr val="tx1">
                  <a:lumMod val="65000"/>
                  <a:lumOff val="35000"/>
                </a:schemeClr>
              </a:solidFill>
            </a:rPr>
            <a:t> Revenue Generating  State</a:t>
          </a:r>
          <a:endParaRPr lang="en-IN" sz="2000" b="1">
            <a:solidFill>
              <a:schemeClr val="tx1">
                <a:lumMod val="65000"/>
                <a:lumOff val="35000"/>
              </a:schemeClr>
            </a:solidFill>
          </a:endParaRPr>
        </a:p>
      </xdr:txBody>
    </xdr:sp>
    <xdr:clientData/>
  </xdr:twoCellAnchor>
  <xdr:twoCellAnchor>
    <xdr:from>
      <xdr:col>18</xdr:col>
      <xdr:colOff>525780</xdr:colOff>
      <xdr:row>5</xdr:row>
      <xdr:rowOff>112312</xdr:rowOff>
    </xdr:from>
    <xdr:to>
      <xdr:col>22</xdr:col>
      <xdr:colOff>450573</xdr:colOff>
      <xdr:row>9</xdr:row>
      <xdr:rowOff>32799</xdr:rowOff>
    </xdr:to>
    <xdr:grpSp>
      <xdr:nvGrpSpPr>
        <xdr:cNvPr id="33" name="Group 32">
          <a:extLst>
            <a:ext uri="{FF2B5EF4-FFF2-40B4-BE49-F238E27FC236}">
              <a16:creationId xmlns:a16="http://schemas.microsoft.com/office/drawing/2014/main" id="{444210B1-C839-4D0F-BDB5-248F4F497076}"/>
            </a:ext>
          </a:extLst>
        </xdr:cNvPr>
        <xdr:cNvGrpSpPr/>
      </xdr:nvGrpSpPr>
      <xdr:grpSpPr>
        <a:xfrm>
          <a:off x="11498580" y="1026712"/>
          <a:ext cx="2363193" cy="652007"/>
          <a:chOff x="11403496" y="569843"/>
          <a:chExt cx="2610678" cy="662609"/>
        </a:xfrm>
      </xdr:grpSpPr>
      <xdr:sp macro="" textlink="">
        <xdr:nvSpPr>
          <xdr:cNvPr id="31" name="Rectangle: Rounded Corners 30">
            <a:extLst>
              <a:ext uri="{FF2B5EF4-FFF2-40B4-BE49-F238E27FC236}">
                <a16:creationId xmlns:a16="http://schemas.microsoft.com/office/drawing/2014/main" id="{02FDA3C6-FB12-4E51-8FEC-E29FDAF6AEB9}"/>
              </a:ext>
            </a:extLst>
          </xdr:cNvPr>
          <xdr:cNvSpPr/>
        </xdr:nvSpPr>
        <xdr:spPr>
          <a:xfrm>
            <a:off x="11403496" y="569843"/>
            <a:ext cx="2610678" cy="662609"/>
          </a:xfrm>
          <a:prstGeom prst="round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Pivot Table'!K14">
        <xdr:nvSpPr>
          <xdr:cNvPr id="32" name="Rectangle 31">
            <a:extLst>
              <a:ext uri="{FF2B5EF4-FFF2-40B4-BE49-F238E27FC236}">
                <a16:creationId xmlns:a16="http://schemas.microsoft.com/office/drawing/2014/main" id="{80F1F351-B8AD-438D-BAEA-BD50C85C2BCD}"/>
              </a:ext>
            </a:extLst>
          </xdr:cNvPr>
          <xdr:cNvSpPr/>
        </xdr:nvSpPr>
        <xdr:spPr>
          <a:xfrm>
            <a:off x="11476383" y="602974"/>
            <a:ext cx="2451652" cy="298174"/>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35DCDFEE-60F4-44F9-BABA-B185F7F1DBD9}" type="TxLink">
              <a:rPr lang="en-US" sz="1800" b="1" i="0" u="none" strike="noStrike">
                <a:solidFill>
                  <a:schemeClr val="tx1">
                    <a:lumMod val="65000"/>
                    <a:lumOff val="35000"/>
                  </a:schemeClr>
                </a:solidFill>
                <a:latin typeface="Calibri"/>
                <a:cs typeface="Calibri"/>
              </a:rPr>
              <a:pPr algn="ctr"/>
              <a:t>California</a:t>
            </a:fld>
            <a:endParaRPr lang="en-IN" sz="1800" b="1">
              <a:solidFill>
                <a:schemeClr val="tx1">
                  <a:lumMod val="65000"/>
                  <a:lumOff val="35000"/>
                </a:schemeClr>
              </a:solidFill>
            </a:endParaRPr>
          </a:p>
        </xdr:txBody>
      </xdr:sp>
      <xdr:sp macro="" textlink="'Pivot Table'!L14">
        <xdr:nvSpPr>
          <xdr:cNvPr id="89" name="Rectangle 88">
            <a:extLst>
              <a:ext uri="{FF2B5EF4-FFF2-40B4-BE49-F238E27FC236}">
                <a16:creationId xmlns:a16="http://schemas.microsoft.com/office/drawing/2014/main" id="{07B671F0-A4FC-43D5-BB14-0E8586BE2844}"/>
              </a:ext>
            </a:extLst>
          </xdr:cNvPr>
          <xdr:cNvSpPr/>
        </xdr:nvSpPr>
        <xdr:spPr>
          <a:xfrm>
            <a:off x="11476383" y="914399"/>
            <a:ext cx="2451652" cy="298174"/>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0417AEE2-D6F3-48F4-A04D-175B66BAE160}" type="TxLink">
              <a:rPr lang="en-US" sz="2000" b="1" i="0" u="none" strike="noStrike">
                <a:solidFill>
                  <a:schemeClr val="tx1">
                    <a:lumMod val="65000"/>
                    <a:lumOff val="35000"/>
                  </a:schemeClr>
                </a:solidFill>
                <a:latin typeface="Calibri"/>
                <a:cs typeface="Calibri"/>
              </a:rPr>
              <a:pPr algn="ctr"/>
              <a:t>75.00 K</a:t>
            </a:fld>
            <a:endParaRPr lang="en-IN" sz="2000" b="1">
              <a:solidFill>
                <a:schemeClr val="tx1">
                  <a:lumMod val="65000"/>
                  <a:lumOff val="35000"/>
                </a:schemeClr>
              </a:solidFill>
            </a:endParaRPr>
          </a:p>
        </xdr:txBody>
      </xdr:sp>
    </xdr:grpSp>
    <xdr:clientData/>
  </xdr:twoCellAnchor>
  <xdr:twoCellAnchor>
    <xdr:from>
      <xdr:col>16</xdr:col>
      <xdr:colOff>36567</xdr:colOff>
      <xdr:row>5</xdr:row>
      <xdr:rowOff>39049</xdr:rowOff>
    </xdr:from>
    <xdr:to>
      <xdr:col>18</xdr:col>
      <xdr:colOff>348983</xdr:colOff>
      <xdr:row>9</xdr:row>
      <xdr:rowOff>60029</xdr:rowOff>
    </xdr:to>
    <xdr:grpSp>
      <xdr:nvGrpSpPr>
        <xdr:cNvPr id="43" name="Group 42">
          <a:extLst>
            <a:ext uri="{FF2B5EF4-FFF2-40B4-BE49-F238E27FC236}">
              <a16:creationId xmlns:a16="http://schemas.microsoft.com/office/drawing/2014/main" id="{27D26A62-4D95-44EA-A4EB-916CAFBB1685}"/>
            </a:ext>
          </a:extLst>
        </xdr:cNvPr>
        <xdr:cNvGrpSpPr/>
      </xdr:nvGrpSpPr>
      <xdr:grpSpPr>
        <a:xfrm>
          <a:off x="9790167" y="953449"/>
          <a:ext cx="1531616" cy="752500"/>
          <a:chOff x="9866367" y="573315"/>
          <a:chExt cx="1531616" cy="752500"/>
        </a:xfrm>
      </xdr:grpSpPr>
      <xdr:grpSp>
        <xdr:nvGrpSpPr>
          <xdr:cNvPr id="12" name="Group 11">
            <a:extLst>
              <a:ext uri="{FF2B5EF4-FFF2-40B4-BE49-F238E27FC236}">
                <a16:creationId xmlns:a16="http://schemas.microsoft.com/office/drawing/2014/main" id="{5CD8486A-A688-4472-93E4-F93A78C1EB57}"/>
              </a:ext>
            </a:extLst>
          </xdr:cNvPr>
          <xdr:cNvGrpSpPr/>
        </xdr:nvGrpSpPr>
        <xdr:grpSpPr>
          <a:xfrm>
            <a:off x="9866367" y="573315"/>
            <a:ext cx="1531616" cy="752500"/>
            <a:chOff x="12236813" y="590257"/>
            <a:chExt cx="1947039" cy="1102263"/>
          </a:xfrm>
        </xdr:grpSpPr>
        <xdr:grpSp>
          <xdr:nvGrpSpPr>
            <xdr:cNvPr id="13" name="Group 12">
              <a:extLst>
                <a:ext uri="{FF2B5EF4-FFF2-40B4-BE49-F238E27FC236}">
                  <a16:creationId xmlns:a16="http://schemas.microsoft.com/office/drawing/2014/main" id="{3984C9A6-2292-4880-B60C-F227B3651ABA}"/>
                </a:ext>
              </a:extLst>
            </xdr:cNvPr>
            <xdr:cNvGrpSpPr/>
          </xdr:nvGrpSpPr>
          <xdr:grpSpPr>
            <a:xfrm>
              <a:off x="12236813" y="773824"/>
              <a:ext cx="1921147" cy="720484"/>
              <a:chOff x="12236813" y="769620"/>
              <a:chExt cx="1921147" cy="716280"/>
            </a:xfrm>
          </xdr:grpSpPr>
          <xdr:sp macro="" textlink="">
            <xdr:nvSpPr>
              <xdr:cNvPr id="15" name="Rectangle 14">
                <a:extLst>
                  <a:ext uri="{FF2B5EF4-FFF2-40B4-BE49-F238E27FC236}">
                    <a16:creationId xmlns:a16="http://schemas.microsoft.com/office/drawing/2014/main" id="{D3D9F590-03F6-4DAD-A18E-C70CE9E0678F}"/>
                  </a:ext>
                </a:extLst>
              </xdr:cNvPr>
              <xdr:cNvSpPr/>
            </xdr:nvSpPr>
            <xdr:spPr>
              <a:xfrm>
                <a:off x="12283440" y="769620"/>
                <a:ext cx="1874520" cy="71628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2000"/>
                  <a:t>=</a:t>
                </a:r>
              </a:p>
            </xdr:txBody>
          </xdr:sp>
          <xdr:sp macro="" textlink="'Pivot Table'!J3">
            <xdr:nvSpPr>
              <xdr:cNvPr id="16" name="Rectangle 15">
                <a:extLst>
                  <a:ext uri="{FF2B5EF4-FFF2-40B4-BE49-F238E27FC236}">
                    <a16:creationId xmlns:a16="http://schemas.microsoft.com/office/drawing/2014/main" id="{EA725083-8F9F-4E55-9D6C-E3AF97F35E65}"/>
                  </a:ext>
                </a:extLst>
              </xdr:cNvPr>
              <xdr:cNvSpPr/>
            </xdr:nvSpPr>
            <xdr:spPr>
              <a:xfrm>
                <a:off x="12382500" y="1084283"/>
                <a:ext cx="1195439" cy="333038"/>
              </a:xfrm>
              <a:prstGeom prst="rect">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F72A0757-CF99-4584-9A39-09D248F1A86E}" type="TxLink">
                  <a:rPr lang="en-US" sz="1100" b="0" i="0" u="none" strike="noStrike">
                    <a:solidFill>
                      <a:srgbClr val="000000"/>
                    </a:solidFill>
                    <a:latin typeface="Calibri"/>
                    <a:cs typeface="Calibri"/>
                  </a:rPr>
                  <a:pPr algn="ctr"/>
                  <a:t>45%</a:t>
                </a:fld>
                <a:endParaRPr lang="en-IN" sz="2000"/>
              </a:p>
            </xdr:txBody>
          </xdr:sp>
          <xdr:sp macro="" textlink="'Pivot Table'!J2">
            <xdr:nvSpPr>
              <xdr:cNvPr id="17" name="Rectangle 16">
                <a:extLst>
                  <a:ext uri="{FF2B5EF4-FFF2-40B4-BE49-F238E27FC236}">
                    <a16:creationId xmlns:a16="http://schemas.microsoft.com/office/drawing/2014/main" id="{38E427BC-C43A-41E5-BACC-DC3CDFC58BD4}"/>
                  </a:ext>
                </a:extLst>
              </xdr:cNvPr>
              <xdr:cNvSpPr/>
            </xdr:nvSpPr>
            <xdr:spPr>
              <a:xfrm>
                <a:off x="12236813" y="773125"/>
                <a:ext cx="1528033" cy="310706"/>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b="1" i="0" u="none" strike="noStrike">
                    <a:solidFill>
                      <a:schemeClr val="bg1"/>
                    </a:solidFill>
                    <a:latin typeface="Calibri"/>
                    <a:cs typeface="Calibri"/>
                  </a:rPr>
                  <a:t>Profit</a:t>
                </a:r>
                <a:r>
                  <a:rPr lang="en-US" sz="1400" b="1" i="0" u="none" strike="noStrike" baseline="0">
                    <a:solidFill>
                      <a:schemeClr val="bg1"/>
                    </a:solidFill>
                    <a:latin typeface="Calibri"/>
                    <a:cs typeface="Calibri"/>
                  </a:rPr>
                  <a:t> %</a:t>
                </a:r>
                <a:endParaRPr lang="en-IN" sz="2400" b="1">
                  <a:solidFill>
                    <a:schemeClr val="bg1"/>
                  </a:solidFill>
                </a:endParaRPr>
              </a:p>
            </xdr:txBody>
          </xdr:sp>
        </xdr:grpSp>
        <xdr:pic>
          <xdr:nvPicPr>
            <xdr:cNvPr id="14" name="Picture 13">
              <a:extLst>
                <a:ext uri="{FF2B5EF4-FFF2-40B4-BE49-F238E27FC236}">
                  <a16:creationId xmlns:a16="http://schemas.microsoft.com/office/drawing/2014/main" id="{48D1D7E0-DBF3-45D9-A42F-DC8E5E236813}"/>
                </a:ext>
              </a:extLst>
            </xdr:cNvPr>
            <xdr:cNvPicPr>
              <a:picLocks noChangeAspect="1"/>
            </xdr:cNvPicPr>
          </xdr:nvPicPr>
          <xdr:blipFill>
            <a:blip xmlns:r="http://schemas.openxmlformats.org/officeDocument/2006/relationships" r:embed="rId1" cstate="print">
              <a:extLst>
                <a:ext uri="{BEBA8EAE-BF5A-486C-A8C5-ECC9F3942E4B}">
                  <a14:imgProps xmlns:a14="http://schemas.microsoft.com/office/drawing/2010/main">
                    <a14:imgLayer r:embed="rId2">
                      <a14:imgEffect>
                        <a14:backgroundRemoval t="10000" b="90000" l="10000" r="90000">
                          <a14:backgroundMark x1="34154" y1="97500" x2="34154" y2="97500"/>
                          <a14:backgroundMark x1="32308" y1="97500" x2="50154" y2="92143"/>
                          <a14:backgroundMark x1="50154" y1="92143" x2="37846" y2="96429"/>
                          <a14:backgroundMark x1="37538" y1="96429" x2="26462" y2="97857"/>
                          <a14:backgroundMark x1="54462" y1="97143" x2="72923" y2="98571"/>
                          <a14:backgroundMark x1="72923" y1="98571" x2="42462" y2="92500"/>
                          <a14:backgroundMark x1="42462" y1="92500" x2="69538" y2="97143"/>
                        </a14:backgroundRemoval>
                      </a14:imgEffect>
                    </a14:imgLayer>
                  </a14:imgProps>
                </a:ext>
                <a:ext uri="{28A0092B-C50C-407E-A947-70E740481C1C}">
                  <a14:useLocalDpi xmlns:a14="http://schemas.microsoft.com/office/drawing/2010/main" val="0"/>
                </a:ext>
              </a:extLst>
            </a:blip>
            <a:stretch>
              <a:fillRect/>
            </a:stretch>
          </xdr:blipFill>
          <xdr:spPr>
            <a:xfrm>
              <a:off x="13398919" y="590257"/>
              <a:ext cx="784933" cy="1102263"/>
            </a:xfrm>
            <a:prstGeom prst="rect">
              <a:avLst/>
            </a:prstGeom>
          </xdr:spPr>
        </xdr:pic>
      </xdr:grpSp>
      <xdr:sp macro="" textlink="'Pivot Table'!E2">
        <xdr:nvSpPr>
          <xdr:cNvPr id="34" name="Rectangle 33">
            <a:extLst>
              <a:ext uri="{FF2B5EF4-FFF2-40B4-BE49-F238E27FC236}">
                <a16:creationId xmlns:a16="http://schemas.microsoft.com/office/drawing/2014/main" id="{B6AA043C-B490-4B10-8538-CC41D468387E}"/>
              </a:ext>
            </a:extLst>
          </xdr:cNvPr>
          <xdr:cNvSpPr/>
        </xdr:nvSpPr>
        <xdr:spPr>
          <a:xfrm>
            <a:off x="9966960" y="731520"/>
            <a:ext cx="868680" cy="19812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862A6B01-13C7-4E69-AC52-9237311A505A}" type="TxLink">
              <a:rPr lang="en-US" sz="1400" b="1" i="0" u="none" strike="noStrike">
                <a:solidFill>
                  <a:srgbClr val="000000"/>
                </a:solidFill>
                <a:latin typeface="Calibri"/>
                <a:cs typeface="Calibri"/>
              </a:rPr>
              <a:pPr algn="ctr"/>
              <a:t> </a:t>
            </a:fld>
            <a:endParaRPr lang="en-IN" sz="1800" b="1" i="0">
              <a:solidFill>
                <a:sysClr val="windowText" lastClr="000000"/>
              </a:solidFill>
            </a:endParaRPr>
          </a:p>
        </xdr:txBody>
      </xdr:sp>
      <xdr:sp macro="" textlink="'Pivot Table'!$J$3">
        <xdr:nvSpPr>
          <xdr:cNvPr id="91" name="Rectangle 90">
            <a:extLst>
              <a:ext uri="{FF2B5EF4-FFF2-40B4-BE49-F238E27FC236}">
                <a16:creationId xmlns:a16="http://schemas.microsoft.com/office/drawing/2014/main" id="{66D13779-669E-436A-9B8C-E6F596B0C7C9}"/>
              </a:ext>
            </a:extLst>
          </xdr:cNvPr>
          <xdr:cNvSpPr/>
        </xdr:nvSpPr>
        <xdr:spPr>
          <a:xfrm>
            <a:off x="9951720" y="960120"/>
            <a:ext cx="868680" cy="198120"/>
          </a:xfrm>
          <a:prstGeom prst="rect">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DA8C987D-814F-4BF7-A408-1708E06278C2}" type="TxLink">
              <a:rPr lang="en-US" sz="1600" b="1" i="0" u="none" strike="noStrike">
                <a:solidFill>
                  <a:schemeClr val="bg1"/>
                </a:solidFill>
                <a:latin typeface="Calibri"/>
                <a:cs typeface="Calibri"/>
              </a:rPr>
              <a:pPr algn="ctr"/>
              <a:t>45%</a:t>
            </a:fld>
            <a:endParaRPr lang="en-IN" sz="1600" b="1">
              <a:solidFill>
                <a:schemeClr val="bg1"/>
              </a:solidFill>
            </a:endParaRPr>
          </a:p>
        </xdr:txBody>
      </xdr:sp>
    </xdr:grpSp>
    <xdr:clientData/>
  </xdr:twoCellAnchor>
  <xdr:twoCellAnchor>
    <xdr:from>
      <xdr:col>0</xdr:col>
      <xdr:colOff>167640</xdr:colOff>
      <xdr:row>0</xdr:row>
      <xdr:rowOff>0</xdr:rowOff>
    </xdr:from>
    <xdr:to>
      <xdr:col>3</xdr:col>
      <xdr:colOff>449580</xdr:colOff>
      <xdr:row>5</xdr:row>
      <xdr:rowOff>155666</xdr:rowOff>
    </xdr:to>
    <xdr:grpSp>
      <xdr:nvGrpSpPr>
        <xdr:cNvPr id="28" name="Group 27">
          <a:extLst>
            <a:ext uri="{FF2B5EF4-FFF2-40B4-BE49-F238E27FC236}">
              <a16:creationId xmlns:a16="http://schemas.microsoft.com/office/drawing/2014/main" id="{52CCDC98-3AE9-4EF6-AC2D-CA8D488DC90D}"/>
            </a:ext>
          </a:extLst>
        </xdr:cNvPr>
        <xdr:cNvGrpSpPr/>
      </xdr:nvGrpSpPr>
      <xdr:grpSpPr>
        <a:xfrm>
          <a:off x="167640" y="0"/>
          <a:ext cx="2110740" cy="1070066"/>
          <a:chOff x="160020" y="0"/>
          <a:chExt cx="2034540" cy="845820"/>
        </a:xfrm>
      </xdr:grpSpPr>
      <xdr:sp macro="" textlink="">
        <xdr:nvSpPr>
          <xdr:cNvPr id="26" name="Rectangle: Rounded Corners 25">
            <a:extLst>
              <a:ext uri="{FF2B5EF4-FFF2-40B4-BE49-F238E27FC236}">
                <a16:creationId xmlns:a16="http://schemas.microsoft.com/office/drawing/2014/main" id="{084680D4-5A92-49F4-8366-E4DBBF0DEFF4}"/>
              </a:ext>
            </a:extLst>
          </xdr:cNvPr>
          <xdr:cNvSpPr/>
        </xdr:nvSpPr>
        <xdr:spPr>
          <a:xfrm>
            <a:off x="259080" y="76200"/>
            <a:ext cx="1935480" cy="769620"/>
          </a:xfrm>
          <a:prstGeom prst="roundRect">
            <a:avLst/>
          </a:prstGeom>
          <a:solidFill>
            <a:sysClr val="window" lastClr="FFFFFF"/>
          </a:solidFill>
          <a:ln>
            <a:solidFill>
              <a:srgbClr val="023E8A"/>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IN" sz="1600" b="1">
              <a:solidFill>
                <a:schemeClr val="tx1">
                  <a:lumMod val="65000"/>
                  <a:lumOff val="35000"/>
                </a:schemeClr>
              </a:solidFill>
            </a:endParaRPr>
          </a:p>
        </xdr:txBody>
      </xdr:sp>
      <xdr:sp macro="" textlink="">
        <xdr:nvSpPr>
          <xdr:cNvPr id="10" name="Rectangle 9">
            <a:extLst>
              <a:ext uri="{FF2B5EF4-FFF2-40B4-BE49-F238E27FC236}">
                <a16:creationId xmlns:a16="http://schemas.microsoft.com/office/drawing/2014/main" id="{2946AE24-0FCA-44D5-921F-6BB0B719290E}"/>
              </a:ext>
            </a:extLst>
          </xdr:cNvPr>
          <xdr:cNvSpPr/>
        </xdr:nvSpPr>
        <xdr:spPr>
          <a:xfrm>
            <a:off x="160020" y="0"/>
            <a:ext cx="1996440" cy="80772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IN" sz="1800" b="1">
                <a:solidFill>
                  <a:schemeClr val="tx1">
                    <a:lumMod val="65000"/>
                    <a:lumOff val="35000"/>
                  </a:schemeClr>
                </a:solidFill>
                <a:effectLst/>
                <a:latin typeface="+mn-lt"/>
                <a:ea typeface="+mn-ea"/>
                <a:cs typeface="+mn-cs"/>
              </a:rPr>
              <a:t>Top Revenue Generating  Country</a:t>
            </a:r>
            <a:endParaRPr lang="en-IN" sz="1800">
              <a:solidFill>
                <a:schemeClr val="tx1">
                  <a:lumMod val="65000"/>
                  <a:lumOff val="35000"/>
                </a:schemeClr>
              </a:solidFill>
              <a:effectLst/>
            </a:endParaRPr>
          </a:p>
        </xdr:txBody>
      </xdr:sp>
    </xdr:grpSp>
    <xdr:clientData/>
  </xdr:twoCellAnchor>
  <xdr:twoCellAnchor>
    <xdr:from>
      <xdr:col>3</xdr:col>
      <xdr:colOff>512333</xdr:colOff>
      <xdr:row>0</xdr:row>
      <xdr:rowOff>91994</xdr:rowOff>
    </xdr:from>
    <xdr:to>
      <xdr:col>18</xdr:col>
      <xdr:colOff>457200</xdr:colOff>
      <xdr:row>4</xdr:row>
      <xdr:rowOff>60960</xdr:rowOff>
    </xdr:to>
    <xdr:sp macro="" textlink="">
      <xdr:nvSpPr>
        <xdr:cNvPr id="3" name="Rectangle: Rounded Corners 2">
          <a:extLst>
            <a:ext uri="{FF2B5EF4-FFF2-40B4-BE49-F238E27FC236}">
              <a16:creationId xmlns:a16="http://schemas.microsoft.com/office/drawing/2014/main" id="{B0E181D0-26C2-4672-AFE9-4AC5C72F5842}"/>
            </a:ext>
          </a:extLst>
        </xdr:cNvPr>
        <xdr:cNvSpPr/>
      </xdr:nvSpPr>
      <xdr:spPr>
        <a:xfrm>
          <a:off x="2341133" y="91994"/>
          <a:ext cx="9088867" cy="700486"/>
        </a:xfrm>
        <a:prstGeom prst="roundRect">
          <a:avLst/>
        </a:prstGeom>
        <a:solidFill>
          <a:srgbClr val="023E8A"/>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6000" b="1" i="1">
              <a:solidFill>
                <a:schemeClr val="bg1"/>
              </a:solidFill>
              <a:effectLst/>
              <a:latin typeface="+mn-lt"/>
              <a:ea typeface="+mn-ea"/>
              <a:cs typeface="+mn-cs"/>
            </a:rPr>
            <a:t>BIKES SALES</a:t>
          </a:r>
          <a:r>
            <a:rPr lang="en-IN" sz="6000" b="1" i="1" baseline="0">
              <a:solidFill>
                <a:schemeClr val="bg1"/>
              </a:solidFill>
              <a:effectLst/>
              <a:latin typeface="+mn-lt"/>
              <a:ea typeface="+mn-ea"/>
              <a:cs typeface="+mn-cs"/>
            </a:rPr>
            <a:t> DATA</a:t>
          </a:r>
          <a:endParaRPr lang="en-IN" sz="6000">
            <a:solidFill>
              <a:schemeClr val="bg1"/>
            </a:solidFill>
          </a:endParaRPr>
        </a:p>
      </xdr:txBody>
    </xdr:sp>
    <xdr:clientData/>
  </xdr:twoCellAnchor>
  <xdr:twoCellAnchor editAs="oneCell">
    <xdr:from>
      <xdr:col>9</xdr:col>
      <xdr:colOff>99060</xdr:colOff>
      <xdr:row>5</xdr:row>
      <xdr:rowOff>172329</xdr:rowOff>
    </xdr:from>
    <xdr:to>
      <xdr:col>10</xdr:col>
      <xdr:colOff>63416</xdr:colOff>
      <xdr:row>8</xdr:row>
      <xdr:rowOff>144305</xdr:rowOff>
    </xdr:to>
    <xdr:pic>
      <xdr:nvPicPr>
        <xdr:cNvPr id="5" name="Picture 4">
          <a:extLst>
            <a:ext uri="{FF2B5EF4-FFF2-40B4-BE49-F238E27FC236}">
              <a16:creationId xmlns:a16="http://schemas.microsoft.com/office/drawing/2014/main" id="{6B76A9BB-5FAC-4A67-ADBE-38FD2F81121A}"/>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5585460" y="1086729"/>
          <a:ext cx="573956" cy="520616"/>
        </a:xfrm>
        <a:prstGeom prst="rect">
          <a:avLst/>
        </a:prstGeom>
      </xdr:spPr>
    </xdr:pic>
    <xdr:clientData/>
  </xdr:twoCellAnchor>
  <xdr:twoCellAnchor>
    <xdr:from>
      <xdr:col>4</xdr:col>
      <xdr:colOff>76248</xdr:colOff>
      <xdr:row>5</xdr:row>
      <xdr:rowOff>60178</xdr:rowOff>
    </xdr:from>
    <xdr:to>
      <xdr:col>7</xdr:col>
      <xdr:colOff>163822</xdr:colOff>
      <xdr:row>9</xdr:row>
      <xdr:rowOff>38901</xdr:rowOff>
    </xdr:to>
    <xdr:grpSp>
      <xdr:nvGrpSpPr>
        <xdr:cNvPr id="18" name="Group 17">
          <a:extLst>
            <a:ext uri="{FF2B5EF4-FFF2-40B4-BE49-F238E27FC236}">
              <a16:creationId xmlns:a16="http://schemas.microsoft.com/office/drawing/2014/main" id="{8467FAD4-4459-2F5E-5050-E22DE43E8AE8}"/>
            </a:ext>
          </a:extLst>
        </xdr:cNvPr>
        <xdr:cNvGrpSpPr/>
      </xdr:nvGrpSpPr>
      <xdr:grpSpPr>
        <a:xfrm>
          <a:off x="2514648" y="974578"/>
          <a:ext cx="1916374" cy="710243"/>
          <a:chOff x="2514648" y="982196"/>
          <a:chExt cx="1916374" cy="710243"/>
        </a:xfrm>
      </xdr:grpSpPr>
      <xdr:grpSp>
        <xdr:nvGrpSpPr>
          <xdr:cNvPr id="19" name="Group 18">
            <a:extLst>
              <a:ext uri="{FF2B5EF4-FFF2-40B4-BE49-F238E27FC236}">
                <a16:creationId xmlns:a16="http://schemas.microsoft.com/office/drawing/2014/main" id="{9E33AEE6-B94D-4FE2-AEF2-2C484CE1CFA1}"/>
              </a:ext>
            </a:extLst>
          </xdr:cNvPr>
          <xdr:cNvGrpSpPr/>
        </xdr:nvGrpSpPr>
        <xdr:grpSpPr>
          <a:xfrm>
            <a:off x="2514648" y="1071793"/>
            <a:ext cx="1916374" cy="515813"/>
            <a:chOff x="6312506" y="769620"/>
            <a:chExt cx="1875184" cy="716280"/>
          </a:xfrm>
          <a:solidFill>
            <a:srgbClr val="4472C4"/>
          </a:solidFill>
        </xdr:grpSpPr>
        <xdr:sp macro="" textlink="">
          <xdr:nvSpPr>
            <xdr:cNvPr id="21" name="Rectangle 20">
              <a:extLst>
                <a:ext uri="{FF2B5EF4-FFF2-40B4-BE49-F238E27FC236}">
                  <a16:creationId xmlns:a16="http://schemas.microsoft.com/office/drawing/2014/main" id="{DDEEEA9F-6C0E-436C-9220-2B1940FF986E}"/>
                </a:ext>
              </a:extLst>
            </xdr:cNvPr>
            <xdr:cNvSpPr/>
          </xdr:nvSpPr>
          <xdr:spPr>
            <a:xfrm>
              <a:off x="6313170" y="769620"/>
              <a:ext cx="1874520" cy="716280"/>
            </a:xfrm>
            <a:prstGeom prst="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Pivot Table'!F2">
          <xdr:nvSpPr>
            <xdr:cNvPr id="22" name="Rectangle 21">
              <a:extLst>
                <a:ext uri="{FF2B5EF4-FFF2-40B4-BE49-F238E27FC236}">
                  <a16:creationId xmlns:a16="http://schemas.microsoft.com/office/drawing/2014/main" id="{897CBDC4-F754-4090-8333-26B0DF77839A}"/>
                </a:ext>
              </a:extLst>
            </xdr:cNvPr>
            <xdr:cNvSpPr/>
          </xdr:nvSpPr>
          <xdr:spPr>
            <a:xfrm>
              <a:off x="6312506" y="822223"/>
              <a:ext cx="1299081" cy="343834"/>
            </a:xfrm>
            <a:prstGeom prst="rect">
              <a:avLst/>
            </a:prstGeom>
            <a:gr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84DDF340-656F-4A8C-BFB9-B1833F4E40E0}" type="TxLink">
                <a:rPr lang="en-US" sz="1400" b="1" i="0" u="none" strike="noStrike">
                  <a:solidFill>
                    <a:schemeClr val="bg1"/>
                  </a:solidFill>
                  <a:latin typeface="Calibri"/>
                  <a:cs typeface="Calibri"/>
                </a:rPr>
                <a:pPr algn="ctr"/>
                <a:t>Total Profit </a:t>
              </a:fld>
              <a:endParaRPr lang="en-IN" sz="1400" b="1">
                <a:solidFill>
                  <a:schemeClr val="bg1"/>
                </a:solidFill>
              </a:endParaRPr>
            </a:p>
          </xdr:txBody>
        </xdr:sp>
        <xdr:sp macro="" textlink="'Pivot Table'!$F$3">
          <xdr:nvSpPr>
            <xdr:cNvPr id="23" name="Rectangle 22">
              <a:extLst>
                <a:ext uri="{FF2B5EF4-FFF2-40B4-BE49-F238E27FC236}">
                  <a16:creationId xmlns:a16="http://schemas.microsoft.com/office/drawing/2014/main" id="{C73630B6-D011-4971-9F56-00DE6F28B234}"/>
                </a:ext>
              </a:extLst>
            </xdr:cNvPr>
            <xdr:cNvSpPr/>
          </xdr:nvSpPr>
          <xdr:spPr>
            <a:xfrm>
              <a:off x="6393180" y="1149320"/>
              <a:ext cx="1219554" cy="291727"/>
            </a:xfrm>
            <a:prstGeom prst="rect">
              <a:avLst/>
            </a:prstGeom>
            <a:gr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9214016B-879A-4830-B7C8-8F406E684894}" type="TxLink">
                <a:rPr lang="en-US" sz="1600" b="1" i="0" u="none" strike="noStrike">
                  <a:solidFill>
                    <a:schemeClr val="bg1"/>
                  </a:solidFill>
                  <a:latin typeface="Calibri"/>
                  <a:cs typeface="Calibri"/>
                </a:rPr>
                <a:pPr algn="ctr"/>
                <a:t>163.51 K</a:t>
              </a:fld>
              <a:endParaRPr lang="en-IN" sz="1600" b="1">
                <a:solidFill>
                  <a:schemeClr val="bg1"/>
                </a:solidFill>
              </a:endParaRPr>
            </a:p>
          </xdr:txBody>
        </xdr:sp>
      </xdr:grpSp>
      <xdr:pic>
        <xdr:nvPicPr>
          <xdr:cNvPr id="9" name="Picture 8">
            <a:extLst>
              <a:ext uri="{FF2B5EF4-FFF2-40B4-BE49-F238E27FC236}">
                <a16:creationId xmlns:a16="http://schemas.microsoft.com/office/drawing/2014/main" id="{CC822204-6FB1-4C3A-BCC2-35C1BD6DF4F6}"/>
              </a:ext>
            </a:extLst>
          </xdr:cNvPr>
          <xdr:cNvPicPr>
            <a:picLocks noChangeAspect="1"/>
          </xdr:cNvPicPr>
        </xdr:nvPicPr>
        <xdr:blipFill>
          <a:blip xmlns:r="http://schemas.openxmlformats.org/officeDocument/2006/relationships" r:embed="rId1" cstate="print">
            <a:extLst>
              <a:ext uri="{BEBA8EAE-BF5A-486C-A8C5-ECC9F3942E4B}">
                <a14:imgProps xmlns:a14="http://schemas.microsoft.com/office/drawing/2010/main">
                  <a14:imgLayer r:embed="rId2">
                    <a14:imgEffect>
                      <a14:backgroundRemoval t="10000" b="90000" l="10000" r="90000">
                        <a14:backgroundMark x1="34154" y1="97500" x2="34154" y2="97500"/>
                        <a14:backgroundMark x1="32308" y1="97500" x2="50154" y2="92143"/>
                        <a14:backgroundMark x1="50154" y1="92143" x2="37846" y2="96429"/>
                        <a14:backgroundMark x1="37538" y1="96429" x2="26462" y2="97857"/>
                        <a14:backgroundMark x1="54462" y1="97143" x2="72923" y2="98571"/>
                        <a14:backgroundMark x1="72923" y1="98571" x2="42462" y2="92500"/>
                        <a14:backgroundMark x1="42462" y1="92500" x2="69538" y2="97143"/>
                      </a14:backgroundRemoval>
                    </a14:imgEffect>
                  </a14:imgLayer>
                </a14:imgProps>
              </a:ext>
              <a:ext uri="{28A0092B-C50C-407E-A947-70E740481C1C}">
                <a14:useLocalDpi xmlns:a14="http://schemas.microsoft.com/office/drawing/2010/main" val="0"/>
              </a:ext>
            </a:extLst>
          </a:blip>
          <a:stretch>
            <a:fillRect/>
          </a:stretch>
        </xdr:blipFill>
        <xdr:spPr>
          <a:xfrm>
            <a:off x="3682916" y="982196"/>
            <a:ext cx="707659" cy="710243"/>
          </a:xfrm>
          <a:prstGeom prst="rect">
            <a:avLst/>
          </a:prstGeom>
        </xdr:spPr>
      </xdr:pic>
    </xdr:grpSp>
    <xdr:clientData/>
  </xdr:twoCellAnchor>
  <xdr:twoCellAnchor>
    <xdr:from>
      <xdr:col>10</xdr:col>
      <xdr:colOff>594360</xdr:colOff>
      <xdr:row>21</xdr:row>
      <xdr:rowOff>72840</xdr:rowOff>
    </xdr:from>
    <xdr:to>
      <xdr:col>17</xdr:col>
      <xdr:colOff>601980</xdr:colOff>
      <xdr:row>33</xdr:row>
      <xdr:rowOff>7620</xdr:rowOff>
    </xdr:to>
    <xdr:grpSp>
      <xdr:nvGrpSpPr>
        <xdr:cNvPr id="24" name="Group 23">
          <a:extLst>
            <a:ext uri="{FF2B5EF4-FFF2-40B4-BE49-F238E27FC236}">
              <a16:creationId xmlns:a16="http://schemas.microsoft.com/office/drawing/2014/main" id="{D17758C2-E76A-D386-316A-C9975DCC5DB3}"/>
            </a:ext>
          </a:extLst>
        </xdr:cNvPr>
        <xdr:cNvGrpSpPr/>
      </xdr:nvGrpSpPr>
      <xdr:grpSpPr>
        <a:xfrm>
          <a:off x="6690360" y="3913320"/>
          <a:ext cx="4274820" cy="2129340"/>
          <a:chOff x="6690805" y="3913320"/>
          <a:chExt cx="4239153" cy="2134885"/>
        </a:xfrm>
      </xdr:grpSpPr>
      <xdr:grpSp>
        <xdr:nvGrpSpPr>
          <xdr:cNvPr id="90" name="Group 89">
            <a:extLst>
              <a:ext uri="{FF2B5EF4-FFF2-40B4-BE49-F238E27FC236}">
                <a16:creationId xmlns:a16="http://schemas.microsoft.com/office/drawing/2014/main" id="{17FC92CE-BA14-4B56-B32E-607A7496A3C5}"/>
              </a:ext>
            </a:extLst>
          </xdr:cNvPr>
          <xdr:cNvGrpSpPr/>
        </xdr:nvGrpSpPr>
        <xdr:grpSpPr>
          <a:xfrm>
            <a:off x="6856189" y="3913320"/>
            <a:ext cx="4073769" cy="2134885"/>
            <a:chOff x="12596549" y="2576002"/>
            <a:chExt cx="11124933" cy="6902583"/>
          </a:xfrm>
        </xdr:grpSpPr>
        <xdr:sp macro="" textlink="">
          <xdr:nvSpPr>
            <xdr:cNvPr id="93" name="Rectangle: Rounded Corners 92">
              <a:extLst>
                <a:ext uri="{FF2B5EF4-FFF2-40B4-BE49-F238E27FC236}">
                  <a16:creationId xmlns:a16="http://schemas.microsoft.com/office/drawing/2014/main" id="{E2E87C3C-75B2-4A02-ACE8-BC33CF139052}"/>
                </a:ext>
              </a:extLst>
            </xdr:cNvPr>
            <xdr:cNvSpPr/>
          </xdr:nvSpPr>
          <xdr:spPr>
            <a:xfrm>
              <a:off x="12596549" y="2687785"/>
              <a:ext cx="11124933" cy="6790800"/>
            </a:xfrm>
            <a:prstGeom prst="round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94" name="TextBox 93">
              <a:extLst>
                <a:ext uri="{FF2B5EF4-FFF2-40B4-BE49-F238E27FC236}">
                  <a16:creationId xmlns:a16="http://schemas.microsoft.com/office/drawing/2014/main" id="{0E5A7606-C0AB-42DC-BA91-1553D3B16C80}"/>
                </a:ext>
              </a:extLst>
            </xdr:cNvPr>
            <xdr:cNvSpPr txBox="1"/>
          </xdr:nvSpPr>
          <xdr:spPr>
            <a:xfrm>
              <a:off x="12898582" y="2576002"/>
              <a:ext cx="9628908" cy="13956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marR="0" lvl="0" indent="0" algn="ctr" defTabSz="914400" rtl="0" eaLnBrk="1" fontAlgn="auto" latinLnBrk="0" hangingPunct="1">
                <a:lnSpc>
                  <a:spcPct val="100000"/>
                </a:lnSpc>
                <a:spcBef>
                  <a:spcPts val="0"/>
                </a:spcBef>
                <a:spcAft>
                  <a:spcPts val="0"/>
                </a:spcAft>
                <a:buClrTx/>
                <a:buSzTx/>
                <a:buFontTx/>
                <a:buNone/>
                <a:tabLst/>
                <a:defRPr/>
              </a:pPr>
              <a:r>
                <a:rPr lang="en-IN" sz="2100" b="1" i="0" baseline="0">
                  <a:solidFill>
                    <a:srgbClr val="0070C0"/>
                  </a:solidFill>
                  <a:effectLst>
                    <a:outerShdw blurRad="50800" dist="38100" dir="5400000" algn="t" rotWithShape="0">
                      <a:srgbClr val="000000">
                        <a:alpha val="40000"/>
                      </a:srgbClr>
                    </a:outerShdw>
                  </a:effectLst>
                  <a:latin typeface="+mn-lt"/>
                  <a:ea typeface="+mn-ea"/>
                  <a:cs typeface="+mn-cs"/>
                </a:rPr>
                <a:t>Monthly Wise Revenue</a:t>
              </a:r>
              <a:endParaRPr lang="en-IN" sz="2100">
                <a:solidFill>
                  <a:srgbClr val="0070C0"/>
                </a:solidFill>
                <a:effectLst/>
              </a:endParaRPr>
            </a:p>
          </xdr:txBody>
        </xdr:sp>
      </xdr:grpSp>
      <xdr:graphicFrame macro="">
        <xdr:nvGraphicFramePr>
          <xdr:cNvPr id="20" name="Chart 19">
            <a:extLst>
              <a:ext uri="{FF2B5EF4-FFF2-40B4-BE49-F238E27FC236}">
                <a16:creationId xmlns:a16="http://schemas.microsoft.com/office/drawing/2014/main" id="{D0BD390A-43D2-48A2-8BDC-C6ABCC2636FF}"/>
              </a:ext>
            </a:extLst>
          </xdr:cNvPr>
          <xdr:cNvGraphicFramePr>
            <a:graphicFrameLocks/>
          </xdr:cNvGraphicFramePr>
        </xdr:nvGraphicFramePr>
        <xdr:xfrm>
          <a:off x="6690805" y="4305201"/>
          <a:ext cx="4171878" cy="1636047"/>
        </xdr:xfrm>
        <a:graphic>
          <a:graphicData uri="http://schemas.openxmlformats.org/drawingml/2006/chart">
            <c:chart xmlns:c="http://schemas.openxmlformats.org/drawingml/2006/chart" xmlns:r="http://schemas.openxmlformats.org/officeDocument/2006/relationships" r:id="rId11"/>
          </a:graphicData>
        </a:graphic>
      </xdr:graphicFrame>
    </xdr:grpSp>
    <xdr:clientData/>
  </xdr:twoCellAnchor>
  <xdr:twoCellAnchor editAs="oneCell">
    <xdr:from>
      <xdr:col>0</xdr:col>
      <xdr:colOff>220980</xdr:colOff>
      <xdr:row>19</xdr:row>
      <xdr:rowOff>167641</xdr:rowOff>
    </xdr:from>
    <xdr:to>
      <xdr:col>3</xdr:col>
      <xdr:colOff>487680</xdr:colOff>
      <xdr:row>26</xdr:row>
      <xdr:rowOff>144780</xdr:rowOff>
    </xdr:to>
    <mc:AlternateContent xmlns:mc="http://schemas.openxmlformats.org/markup-compatibility/2006" xmlns:a14="http://schemas.microsoft.com/office/drawing/2010/main">
      <mc:Choice Requires="a14">
        <xdr:graphicFrame macro="">
          <xdr:nvGraphicFramePr>
            <xdr:cNvPr id="47" name="Months (Date)">
              <a:extLst>
                <a:ext uri="{FF2B5EF4-FFF2-40B4-BE49-F238E27FC236}">
                  <a16:creationId xmlns:a16="http://schemas.microsoft.com/office/drawing/2014/main" id="{C32C46A1-CBE8-4494-97CD-E8ADC1535E99}"/>
                </a:ext>
              </a:extLst>
            </xdr:cNvPr>
            <xdr:cNvGraphicFramePr/>
          </xdr:nvGraphicFramePr>
          <xdr:xfrm>
            <a:off x="0" y="0"/>
            <a:ext cx="0" cy="0"/>
          </xdr:xfrm>
          <a:graphic>
            <a:graphicData uri="http://schemas.microsoft.com/office/drawing/2010/slicer">
              <sle:slicer xmlns:sle="http://schemas.microsoft.com/office/drawing/2010/slicer" name="Months (Date)"/>
            </a:graphicData>
          </a:graphic>
        </xdr:graphicFrame>
      </mc:Choice>
      <mc:Fallback xmlns="">
        <xdr:sp macro="" textlink="">
          <xdr:nvSpPr>
            <xdr:cNvPr id="0" name=""/>
            <xdr:cNvSpPr>
              <a:spLocks noTextEdit="1"/>
            </xdr:cNvSpPr>
          </xdr:nvSpPr>
          <xdr:spPr>
            <a:xfrm>
              <a:off x="220980" y="3642361"/>
              <a:ext cx="2095500" cy="125729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ulkit" refreshedDate="45593.514415277779" createdVersion="7" refreshedVersion="8" minRefreshableVersion="3" recordCount="88" xr:uid="{5CCD3033-BA4C-40CD-B328-8F625E3350BF}">
  <cacheSource type="worksheet">
    <worksheetSource name="Bikes_salesData"/>
  </cacheSource>
  <cacheFields count="20">
    <cacheField name="Sales_Order" numFmtId="49">
      <sharedItems/>
    </cacheField>
    <cacheField name="Date" numFmtId="14">
      <sharedItems containsSemiMixedTypes="0" containsNonDate="0" containsDate="1" containsString="0" minDate="2023-01-01T00:00:00" maxDate="2023-12-20T00:00:00" count="78">
        <d v="2023-02-06T00:00:00"/>
        <d v="2023-02-18T00:00:00"/>
        <d v="2023-06-28T00:00:00"/>
        <d v="2023-06-09T00:00:00"/>
        <d v="2023-05-15T00:00:00"/>
        <d v="2023-12-05T00:00:00"/>
        <d v="2023-02-26T00:00:00"/>
        <d v="2023-02-08T00:00:00"/>
        <d v="2023-11-27T00:00:00"/>
        <d v="2023-01-24T00:00:00"/>
        <d v="2023-07-02T00:00:00"/>
        <d v="2023-08-08T00:00:00"/>
        <d v="2023-09-02T00:00:00"/>
        <d v="2023-09-08T00:00:00"/>
        <d v="2023-10-23T00:00:00"/>
        <d v="2023-04-18T00:00:00"/>
        <d v="2023-09-25T00:00:00"/>
        <d v="2023-01-15T00:00:00"/>
        <d v="2023-09-17T00:00:00"/>
        <d v="2023-09-10T00:00:00"/>
        <d v="2023-12-15T00:00:00"/>
        <d v="2023-10-20T00:00:00"/>
        <d v="2023-11-06T00:00:00"/>
        <d v="2023-06-11T00:00:00"/>
        <d v="2023-12-01T00:00:00"/>
        <d v="2023-02-09T00:00:00"/>
        <d v="2023-06-18T00:00:00"/>
        <d v="2023-10-12T00:00:00"/>
        <d v="2023-05-10T00:00:00"/>
        <d v="2023-11-13T00:00:00"/>
        <d v="2023-12-13T00:00:00"/>
        <d v="2023-06-05T00:00:00"/>
        <d v="2023-11-08T00:00:00"/>
        <d v="2023-01-06T00:00:00"/>
        <d v="2023-01-07T00:00:00"/>
        <d v="2023-01-28T00:00:00"/>
        <d v="2023-05-04T00:00:00"/>
        <d v="2023-07-30T00:00:00"/>
        <d v="2023-06-03T00:00:00"/>
        <d v="2023-08-14T00:00:00"/>
        <d v="2023-09-03T00:00:00"/>
        <d v="2023-10-29T00:00:00"/>
        <d v="2023-07-04T00:00:00"/>
        <d v="2023-01-04T00:00:00"/>
        <d v="2023-03-22T00:00:00"/>
        <d v="2023-03-27T00:00:00"/>
        <d v="2023-09-11T00:00:00"/>
        <d v="2023-11-18T00:00:00"/>
        <d v="2023-10-17T00:00:00"/>
        <d v="2023-03-16T00:00:00"/>
        <d v="2023-01-01T00:00:00"/>
        <d v="2023-01-13T00:00:00"/>
        <d v="2023-02-17T00:00:00"/>
        <d v="2023-10-09T00:00:00"/>
        <d v="2023-08-18T00:00:00"/>
        <d v="2023-10-13T00:00:00"/>
        <d v="2023-02-27T00:00:00"/>
        <d v="2023-08-30T00:00:00"/>
        <d v="2023-02-02T00:00:00"/>
        <d v="2023-06-21T00:00:00"/>
        <d v="2023-05-03T00:00:00"/>
        <d v="2023-02-10T00:00:00"/>
        <d v="2023-12-19T00:00:00"/>
        <d v="2023-08-07T00:00:00"/>
        <d v="2023-08-13T00:00:00"/>
        <d v="2023-12-17T00:00:00"/>
        <d v="2023-11-30T00:00:00"/>
        <d v="2023-12-10T00:00:00"/>
        <d v="2023-01-11T00:00:00"/>
        <d v="2023-07-15T00:00:00"/>
        <d v="2023-06-27T00:00:00"/>
        <d v="2023-09-23T00:00:00"/>
        <d v="2023-11-10T00:00:00"/>
        <d v="2023-01-10T00:00:00"/>
        <d v="2023-04-24T00:00:00"/>
        <d v="2023-01-02T00:00:00"/>
        <d v="2023-05-30T00:00:00"/>
        <d v="2023-10-04T00:00:00"/>
      </sharedItems>
      <fieldGroup par="19"/>
    </cacheField>
    <cacheField name="Customer_Age" numFmtId="0">
      <sharedItems containsSemiMixedTypes="0" containsString="0" containsNumber="1" containsInteger="1" minValue="17" maxValue="63"/>
    </cacheField>
    <cacheField name="Age_Group" numFmtId="0">
      <sharedItems count="6">
        <s v="Adults (18-60)"/>
        <s v="Senior Citizens(&gt;60)"/>
        <s v="Youth (&lt;18)"/>
        <s v="Adults (35-64)" u="1"/>
        <s v="Young Adults (25-34)" u="1"/>
        <s v="Youth (&lt;25)" u="1"/>
      </sharedItems>
    </cacheField>
    <cacheField name="Customer_Gender" numFmtId="0">
      <sharedItems count="2">
        <s v="Female"/>
        <s v="Male"/>
      </sharedItems>
    </cacheField>
    <cacheField name="Country" numFmtId="0">
      <sharedItems count="6">
        <s v="United States"/>
        <s v="United Kingdom"/>
        <s v="Australia"/>
        <s v="Germany"/>
        <s v="Canada"/>
        <s v="France"/>
      </sharedItems>
    </cacheField>
    <cacheField name="State" numFmtId="0">
      <sharedItems count="16">
        <s v="California"/>
        <s v="England"/>
        <s v="South Wales"/>
        <s v="Washington"/>
        <s v="Nordrhein-Westfalen"/>
        <s v="Queensland"/>
        <s v="British Columbia"/>
        <s v="Oregon"/>
        <s v="Victoria"/>
        <s v="Hamburg"/>
        <s v="Seine (Paris)"/>
        <s v="Nord"/>
        <s v="South Australia"/>
        <s v="Hessen"/>
        <s v="Somme"/>
        <s v="New South Wales" u="1"/>
      </sharedItems>
    </cacheField>
    <cacheField name="Product_Category" numFmtId="0">
      <sharedItems/>
    </cacheField>
    <cacheField name="Sub_Category" numFmtId="0">
      <sharedItems/>
    </cacheField>
    <cacheField name="Product_Description" numFmtId="0">
      <sharedItems/>
    </cacheField>
    <cacheField name="Column1" numFmtId="0">
      <sharedItems count="4">
        <s v="Mountain-200"/>
        <s v="Mountain-400"/>
        <s v="Mountain-500"/>
        <s v="Mountain-100"/>
      </sharedItems>
    </cacheField>
    <cacheField name="Order_Quantity" numFmtId="0">
      <sharedItems containsSemiMixedTypes="0" containsString="0" containsNumber="1" containsInteger="1" minValue="1" maxValue="4"/>
    </cacheField>
    <cacheField name=" Unit_Cost " numFmtId="164">
      <sharedItems containsSemiMixedTypes="0" containsString="0" containsNumber="1" containsInteger="1" minValue="295" maxValue="1912"/>
    </cacheField>
    <cacheField name=" Unit_Price " numFmtId="164">
      <sharedItems containsSemiMixedTypes="0" containsString="0" containsNumber="1" containsInteger="1" minValue="540" maxValue="3400"/>
    </cacheField>
    <cacheField name=" Profit " numFmtId="164">
      <sharedItems containsSemiMixedTypes="0" containsString="0" containsNumber="1" containsInteger="1" minValue="245" maxValue="5908"/>
    </cacheField>
    <cacheField name=" Cost " numFmtId="164">
      <sharedItems containsSemiMixedTypes="0" containsString="0" containsNumber="1" containsInteger="1" minValue="295" maxValue="7592"/>
    </cacheField>
    <cacheField name="Revenue" numFmtId="164">
      <sharedItems containsSemiMixedTypes="0" containsString="0" containsNumber="1" containsInteger="1" minValue="540" maxValue="13500"/>
    </cacheField>
    <cacheField name="Profit%" numFmtId="0" formula="' Profit '/Revenue" databaseField="0"/>
    <cacheField name="Days (Date)" numFmtId="0" databaseField="0">
      <fieldGroup base="1">
        <rangePr groupBy="days" startDate="2023-01-01T00:00:00" endDate="2023-12-20T00:00:00"/>
        <groupItems count="368">
          <s v="&lt;01-01-2023"/>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20-12-2023"/>
        </groupItems>
      </fieldGroup>
    </cacheField>
    <cacheField name="Months (Date)" numFmtId="0" databaseField="0">
      <fieldGroup base="1">
        <rangePr groupBy="months" startDate="2023-01-01T00:00:00" endDate="2023-12-20T00:00:00"/>
        <groupItems count="14">
          <s v="&lt;01-01-2023"/>
          <s v="Jan"/>
          <s v="Feb"/>
          <s v="Mar"/>
          <s v="Apr"/>
          <s v="May"/>
          <s v="Jun"/>
          <s v="Jul"/>
          <s v="Aug"/>
          <s v="Sep"/>
          <s v="Oct"/>
          <s v="Nov"/>
          <s v="Dec"/>
          <s v="&gt;20-12-2023"/>
        </groupItems>
      </fieldGroup>
    </cacheField>
  </cacheFields>
  <extLst>
    <ext xmlns:x14="http://schemas.microsoft.com/office/spreadsheetml/2009/9/main" uri="{725AE2AE-9491-48be-B2B4-4EB974FC3084}">
      <x14:pivotCacheDefinition pivotCacheId="102602399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8">
  <r>
    <s v="000261695"/>
    <x v="0"/>
    <n v="39"/>
    <x v="0"/>
    <x v="0"/>
    <x v="0"/>
    <x v="0"/>
    <s v="Bikes"/>
    <s v="Mountain Bikes"/>
    <s v="Mountain-200 Black, 46"/>
    <x v="0"/>
    <n v="4"/>
    <n v="1252"/>
    <n v="2295"/>
    <n v="4172"/>
    <n v="5008"/>
    <n v="9180"/>
  </r>
  <r>
    <s v="000261695"/>
    <x v="1"/>
    <n v="44"/>
    <x v="0"/>
    <x v="1"/>
    <x v="1"/>
    <x v="1"/>
    <s v="Bikes"/>
    <s v="Mountain Bikes"/>
    <s v="Mountain-200 Silver, 42"/>
    <x v="0"/>
    <n v="1"/>
    <n v="1266"/>
    <n v="2320"/>
    <n v="1054"/>
    <n v="1266"/>
    <n v="2320"/>
  </r>
  <r>
    <s v="000261697"/>
    <x v="2"/>
    <n v="37"/>
    <x v="0"/>
    <x v="1"/>
    <x v="0"/>
    <x v="0"/>
    <s v="Bikes"/>
    <s v="Mountain Bikes"/>
    <s v="Mountain-400-W Silver, 46"/>
    <x v="1"/>
    <n v="2"/>
    <n v="420"/>
    <n v="769"/>
    <n v="698"/>
    <n v="840"/>
    <n v="1538"/>
  </r>
  <r>
    <s v="000261698"/>
    <x v="3"/>
    <n v="31"/>
    <x v="1"/>
    <x v="0"/>
    <x v="2"/>
    <x v="2"/>
    <s v="Bikes"/>
    <s v="Mountain Bikes"/>
    <s v="Mountain-400-W Silver, 42"/>
    <x v="1"/>
    <n v="1"/>
    <n v="420"/>
    <n v="769"/>
    <n v="349"/>
    <n v="420"/>
    <n v="769"/>
  </r>
  <r>
    <s v="000261699"/>
    <x v="4"/>
    <n v="37"/>
    <x v="0"/>
    <x v="0"/>
    <x v="0"/>
    <x v="0"/>
    <s v="Bikes"/>
    <s v="Mountain Bikes"/>
    <s v="Mountain-200 Black, 46"/>
    <x v="0"/>
    <n v="2"/>
    <n v="1252"/>
    <n v="2295"/>
    <n v="2086"/>
    <n v="2504"/>
    <n v="4590"/>
  </r>
  <r>
    <s v="000261700"/>
    <x v="5"/>
    <n v="24"/>
    <x v="2"/>
    <x v="0"/>
    <x v="1"/>
    <x v="1"/>
    <s v="Bikes"/>
    <s v="Mountain Bikes"/>
    <s v="Mountain-200 Black, 38"/>
    <x v="0"/>
    <n v="1"/>
    <n v="1252"/>
    <n v="2295"/>
    <n v="1043"/>
    <n v="1252"/>
    <n v="2295"/>
  </r>
  <r>
    <s v="000261701"/>
    <x v="6"/>
    <n v="37"/>
    <x v="0"/>
    <x v="1"/>
    <x v="0"/>
    <x v="3"/>
    <s v="Bikes"/>
    <s v="Mountain Bikes"/>
    <s v="Mountain-200 Black, 46"/>
    <x v="0"/>
    <n v="1"/>
    <n v="1252"/>
    <n v="2295"/>
    <n v="1043"/>
    <n v="1252"/>
    <n v="2295"/>
  </r>
  <r>
    <s v="000261702"/>
    <x v="7"/>
    <n v="31"/>
    <x v="1"/>
    <x v="0"/>
    <x v="2"/>
    <x v="2"/>
    <s v="Bikes"/>
    <s v="Mountain Bikes"/>
    <s v="Mountain-400-W Silver, 42"/>
    <x v="1"/>
    <n v="4"/>
    <n v="420"/>
    <n v="769"/>
    <n v="1396"/>
    <n v="1680"/>
    <n v="3076"/>
  </r>
  <r>
    <s v="000261703"/>
    <x v="8"/>
    <n v="39"/>
    <x v="0"/>
    <x v="0"/>
    <x v="0"/>
    <x v="0"/>
    <s v="Bikes"/>
    <s v="Mountain Bikes"/>
    <s v="Mountain-200 Black, 46"/>
    <x v="0"/>
    <n v="4"/>
    <n v="1252"/>
    <n v="2295"/>
    <n v="4172"/>
    <n v="5008"/>
    <n v="9180"/>
  </r>
  <r>
    <s v="000261704"/>
    <x v="9"/>
    <n v="42"/>
    <x v="0"/>
    <x v="1"/>
    <x v="3"/>
    <x v="4"/>
    <s v="Bikes"/>
    <s v="Mountain Bikes"/>
    <s v="Mountain-200 Black, 38"/>
    <x v="0"/>
    <n v="4"/>
    <n v="1252"/>
    <n v="2295"/>
    <n v="4172"/>
    <n v="5008"/>
    <n v="9180"/>
  </r>
  <r>
    <s v="000261705"/>
    <x v="10"/>
    <n v="35"/>
    <x v="0"/>
    <x v="0"/>
    <x v="2"/>
    <x v="5"/>
    <s v="Bikes"/>
    <s v="Mountain Bikes"/>
    <s v="Mountain-200 Silver, 38"/>
    <x v="0"/>
    <n v="1"/>
    <n v="1266"/>
    <n v="2320"/>
    <n v="1054"/>
    <n v="1266"/>
    <n v="2320"/>
  </r>
  <r>
    <s v="000261706"/>
    <x v="11"/>
    <n v="37"/>
    <x v="0"/>
    <x v="0"/>
    <x v="0"/>
    <x v="0"/>
    <s v="Bikes"/>
    <s v="Mountain Bikes"/>
    <s v="Mountain-200 Black, 46"/>
    <x v="0"/>
    <n v="1"/>
    <n v="1252"/>
    <n v="2295"/>
    <n v="1043"/>
    <n v="1252"/>
    <n v="2295"/>
  </r>
  <r>
    <s v="000261707"/>
    <x v="12"/>
    <n v="23"/>
    <x v="2"/>
    <x v="1"/>
    <x v="1"/>
    <x v="1"/>
    <s v="Bikes"/>
    <s v="Mountain Bikes"/>
    <s v="Mountain-400-W Silver, 46"/>
    <x v="1"/>
    <n v="3"/>
    <n v="420"/>
    <n v="769"/>
    <n v="1047"/>
    <n v="1260"/>
    <n v="2307"/>
  </r>
  <r>
    <s v="000261708"/>
    <x v="13"/>
    <n v="27"/>
    <x v="1"/>
    <x v="1"/>
    <x v="4"/>
    <x v="6"/>
    <s v="Bikes"/>
    <s v="Mountain Bikes"/>
    <s v="Mountain-200 Black, 46"/>
    <x v="0"/>
    <n v="1"/>
    <n v="1252"/>
    <n v="2295"/>
    <n v="1043"/>
    <n v="1252"/>
    <n v="2295"/>
  </r>
  <r>
    <s v="000261709"/>
    <x v="14"/>
    <n v="36"/>
    <x v="0"/>
    <x v="1"/>
    <x v="2"/>
    <x v="2"/>
    <s v="Bikes"/>
    <s v="Mountain Bikes"/>
    <s v="Mountain-200 Black, 42"/>
    <x v="0"/>
    <n v="1"/>
    <n v="1252"/>
    <n v="2295"/>
    <n v="1043"/>
    <n v="1252"/>
    <n v="2295"/>
  </r>
  <r>
    <s v="000261710"/>
    <x v="15"/>
    <n v="47"/>
    <x v="0"/>
    <x v="1"/>
    <x v="1"/>
    <x v="1"/>
    <s v="Bikes"/>
    <s v="Mountain Bikes"/>
    <s v="Mountain-200 Silver, 38"/>
    <x v="0"/>
    <n v="1"/>
    <n v="1266"/>
    <n v="2320"/>
    <n v="1054"/>
    <n v="1266"/>
    <n v="2320"/>
  </r>
  <r>
    <s v="000261711"/>
    <x v="16"/>
    <n v="30"/>
    <x v="1"/>
    <x v="1"/>
    <x v="0"/>
    <x v="0"/>
    <s v="Bikes"/>
    <s v="Mountain Bikes"/>
    <s v="Mountain-400-W Silver, 38"/>
    <x v="1"/>
    <n v="4"/>
    <n v="420"/>
    <n v="769"/>
    <n v="1396"/>
    <n v="1680"/>
    <n v="3076"/>
  </r>
  <r>
    <s v="000261712"/>
    <x v="17"/>
    <n v="38"/>
    <x v="0"/>
    <x v="1"/>
    <x v="0"/>
    <x v="0"/>
    <s v="Bikes"/>
    <s v="Mountain Bikes"/>
    <s v="Mountain-200 Silver, 42"/>
    <x v="0"/>
    <n v="2"/>
    <n v="1266"/>
    <n v="2320"/>
    <n v="2108"/>
    <n v="2532"/>
    <n v="4640"/>
  </r>
  <r>
    <s v="000261713"/>
    <x v="18"/>
    <n v="19"/>
    <x v="2"/>
    <x v="0"/>
    <x v="2"/>
    <x v="2"/>
    <s v="Bikes"/>
    <s v="Mountain Bikes"/>
    <s v="Mountain-500 Silver, 42"/>
    <x v="2"/>
    <n v="4"/>
    <n v="308"/>
    <n v="565"/>
    <n v="1028"/>
    <n v="1232"/>
    <n v="2260"/>
  </r>
  <r>
    <s v="000261714"/>
    <x v="19"/>
    <n v="30"/>
    <x v="1"/>
    <x v="0"/>
    <x v="4"/>
    <x v="6"/>
    <s v="Bikes"/>
    <s v="Mountain Bikes"/>
    <s v="Mountain-200 Silver, 38"/>
    <x v="0"/>
    <n v="4"/>
    <n v="1266"/>
    <n v="2320"/>
    <n v="4216"/>
    <n v="5064"/>
    <n v="9280"/>
  </r>
  <r>
    <s v="000261715"/>
    <x v="20"/>
    <n v="39"/>
    <x v="0"/>
    <x v="0"/>
    <x v="0"/>
    <x v="7"/>
    <s v="Bikes"/>
    <s v="Mountain Bikes"/>
    <s v="Mountain-100 Black, 48"/>
    <x v="3"/>
    <n v="2"/>
    <n v="1252"/>
    <n v="2295"/>
    <n v="2086"/>
    <n v="2504"/>
    <n v="4590"/>
  </r>
  <r>
    <s v="000261716"/>
    <x v="21"/>
    <n v="35"/>
    <x v="0"/>
    <x v="0"/>
    <x v="0"/>
    <x v="0"/>
    <s v="Bikes"/>
    <s v="Mountain Bikes"/>
    <s v="Mountain-500 Black, 42"/>
    <x v="2"/>
    <n v="1"/>
    <n v="295"/>
    <n v="540"/>
    <n v="245"/>
    <n v="295"/>
    <n v="540"/>
  </r>
  <r>
    <s v="000261717"/>
    <x v="22"/>
    <n v="33"/>
    <x v="1"/>
    <x v="0"/>
    <x v="2"/>
    <x v="8"/>
    <s v="Bikes"/>
    <s v="Mountain Bikes"/>
    <s v="Mountain-100 Black, 38"/>
    <x v="3"/>
    <n v="2"/>
    <n v="1898"/>
    <n v="3375"/>
    <n v="2954"/>
    <n v="3796"/>
    <n v="6750"/>
  </r>
  <r>
    <s v="000261718"/>
    <x v="23"/>
    <n v="41"/>
    <x v="0"/>
    <x v="0"/>
    <x v="3"/>
    <x v="9"/>
    <s v="Bikes"/>
    <s v="Mountain Bikes"/>
    <s v="Mountain-200 Silver, 42"/>
    <x v="0"/>
    <n v="1"/>
    <n v="1266"/>
    <n v="2320"/>
    <n v="1054"/>
    <n v="1266"/>
    <n v="2320"/>
  </r>
  <r>
    <s v="000261719"/>
    <x v="5"/>
    <n v="34"/>
    <x v="1"/>
    <x v="0"/>
    <x v="0"/>
    <x v="0"/>
    <s v="Bikes"/>
    <s v="Mountain Bikes"/>
    <s v="Mountain-200 Black, 42"/>
    <x v="0"/>
    <n v="2"/>
    <n v="1252"/>
    <n v="2295"/>
    <n v="2086"/>
    <n v="2504"/>
    <n v="4590"/>
  </r>
  <r>
    <s v="000261720"/>
    <x v="24"/>
    <n v="40"/>
    <x v="0"/>
    <x v="1"/>
    <x v="2"/>
    <x v="2"/>
    <s v="Bikes"/>
    <s v="Mountain Bikes"/>
    <s v="Mountain-200 Black, 42"/>
    <x v="0"/>
    <n v="2"/>
    <n v="1252"/>
    <n v="2295"/>
    <n v="2086"/>
    <n v="2504"/>
    <n v="4590"/>
  </r>
  <r>
    <s v="000261721"/>
    <x v="25"/>
    <n v="26"/>
    <x v="1"/>
    <x v="1"/>
    <x v="1"/>
    <x v="1"/>
    <s v="Bikes"/>
    <s v="Mountain Bikes"/>
    <s v="Mountain-200 Black, 38"/>
    <x v="0"/>
    <n v="1"/>
    <n v="1252"/>
    <n v="2295"/>
    <n v="1043"/>
    <n v="1252"/>
    <n v="2295"/>
  </r>
  <r>
    <s v="000261722"/>
    <x v="26"/>
    <n v="34"/>
    <x v="1"/>
    <x v="1"/>
    <x v="0"/>
    <x v="0"/>
    <s v="Bikes"/>
    <s v="Mountain Bikes"/>
    <s v="Mountain-500 Black, 40"/>
    <x v="2"/>
    <n v="1"/>
    <n v="295"/>
    <n v="540"/>
    <n v="245"/>
    <n v="295"/>
    <n v="540"/>
  </r>
  <r>
    <s v="000261723"/>
    <x v="27"/>
    <n v="34"/>
    <x v="1"/>
    <x v="0"/>
    <x v="0"/>
    <x v="3"/>
    <s v="Bikes"/>
    <s v="Mountain Bikes"/>
    <s v="Mountain-100 Silver, 44"/>
    <x v="3"/>
    <n v="1"/>
    <n v="1912"/>
    <n v="3400"/>
    <n v="1488"/>
    <n v="1912"/>
    <n v="3400"/>
  </r>
  <r>
    <s v="000261724"/>
    <x v="28"/>
    <n v="38"/>
    <x v="0"/>
    <x v="1"/>
    <x v="2"/>
    <x v="2"/>
    <s v="Bikes"/>
    <s v="Mountain Bikes"/>
    <s v="Mountain-200 Black, 38"/>
    <x v="0"/>
    <n v="1"/>
    <n v="1252"/>
    <n v="2295"/>
    <n v="1043"/>
    <n v="1252"/>
    <n v="2295"/>
  </r>
  <r>
    <s v="000261725"/>
    <x v="25"/>
    <n v="24"/>
    <x v="2"/>
    <x v="0"/>
    <x v="5"/>
    <x v="10"/>
    <s v="Bikes"/>
    <s v="Mountain Bikes"/>
    <s v="Mountain-200 Black, 38"/>
    <x v="0"/>
    <n v="3"/>
    <n v="1252"/>
    <n v="2295"/>
    <n v="3129"/>
    <n v="3756"/>
    <n v="6885"/>
  </r>
  <r>
    <s v="000261726"/>
    <x v="29"/>
    <n v="41"/>
    <x v="0"/>
    <x v="0"/>
    <x v="2"/>
    <x v="2"/>
    <s v="Bikes"/>
    <s v="Mountain Bikes"/>
    <s v="Mountain-400-W Silver, 38"/>
    <x v="1"/>
    <n v="2"/>
    <n v="420"/>
    <n v="769"/>
    <n v="698"/>
    <n v="840"/>
    <n v="1538"/>
  </r>
  <r>
    <s v="000261727"/>
    <x v="30"/>
    <n v="27"/>
    <x v="1"/>
    <x v="1"/>
    <x v="4"/>
    <x v="6"/>
    <s v="Bikes"/>
    <s v="Mountain Bikes"/>
    <s v="Mountain-200 Black, 46"/>
    <x v="0"/>
    <n v="1"/>
    <n v="1252"/>
    <n v="2295"/>
    <n v="1043"/>
    <n v="1252"/>
    <n v="2295"/>
  </r>
  <r>
    <s v="000261728"/>
    <x v="31"/>
    <n v="37"/>
    <x v="0"/>
    <x v="1"/>
    <x v="0"/>
    <x v="0"/>
    <s v="Bikes"/>
    <s v="Mountain Bikes"/>
    <s v="Mountain-400-W Silver, 46"/>
    <x v="1"/>
    <n v="1"/>
    <n v="420"/>
    <n v="769"/>
    <n v="349"/>
    <n v="420"/>
    <n v="769"/>
  </r>
  <r>
    <s v="000261729"/>
    <x v="32"/>
    <n v="38"/>
    <x v="0"/>
    <x v="0"/>
    <x v="0"/>
    <x v="0"/>
    <s v="Bikes"/>
    <s v="Mountain Bikes"/>
    <s v="Mountain-200 Silver, 38"/>
    <x v="0"/>
    <n v="1"/>
    <n v="1266"/>
    <n v="2320"/>
    <n v="1054"/>
    <n v="1266"/>
    <n v="2320"/>
  </r>
  <r>
    <s v="000261730"/>
    <x v="33"/>
    <n v="36"/>
    <x v="0"/>
    <x v="0"/>
    <x v="2"/>
    <x v="2"/>
    <s v="Bikes"/>
    <s v="Mountain Bikes"/>
    <s v="Mountain-200 Silver, 42"/>
    <x v="0"/>
    <n v="4"/>
    <n v="1266"/>
    <n v="2320"/>
    <n v="4216"/>
    <n v="5064"/>
    <n v="9280"/>
  </r>
  <r>
    <s v="000261731"/>
    <x v="34"/>
    <n v="37"/>
    <x v="0"/>
    <x v="1"/>
    <x v="0"/>
    <x v="0"/>
    <s v="Bikes"/>
    <s v="Mountain Bikes"/>
    <s v="Mountain-400-W Silver, 46"/>
    <x v="1"/>
    <n v="4"/>
    <n v="420"/>
    <n v="769"/>
    <n v="1396"/>
    <n v="1680"/>
    <n v="3076"/>
  </r>
  <r>
    <s v="000261732"/>
    <x v="35"/>
    <n v="34"/>
    <x v="1"/>
    <x v="1"/>
    <x v="2"/>
    <x v="2"/>
    <s v="Bikes"/>
    <s v="Mountain Bikes"/>
    <s v="Mountain-200 Black, 38"/>
    <x v="0"/>
    <n v="2"/>
    <n v="1252"/>
    <n v="2295"/>
    <n v="2086"/>
    <n v="2504"/>
    <n v="4590"/>
  </r>
  <r>
    <s v="000261733"/>
    <x v="36"/>
    <n v="35"/>
    <x v="0"/>
    <x v="0"/>
    <x v="2"/>
    <x v="8"/>
    <s v="Bikes"/>
    <s v="Mountain Bikes"/>
    <s v="Mountain-200 Silver, 42"/>
    <x v="0"/>
    <n v="1"/>
    <n v="1266"/>
    <n v="2320"/>
    <n v="1054"/>
    <n v="1266"/>
    <n v="2320"/>
  </r>
  <r>
    <s v="000261734"/>
    <x v="37"/>
    <n v="38"/>
    <x v="0"/>
    <x v="0"/>
    <x v="0"/>
    <x v="3"/>
    <s v="Bikes"/>
    <s v="Mountain Bikes"/>
    <s v="Mountain-200 Silver, 42"/>
    <x v="0"/>
    <n v="1"/>
    <n v="1266"/>
    <n v="2320"/>
    <n v="1054"/>
    <n v="1266"/>
    <n v="2320"/>
  </r>
  <r>
    <s v="000261735"/>
    <x v="38"/>
    <n v="32"/>
    <x v="1"/>
    <x v="0"/>
    <x v="2"/>
    <x v="5"/>
    <s v="Bikes"/>
    <s v="Mountain Bikes"/>
    <s v="Mountain-200 Silver, 42"/>
    <x v="0"/>
    <n v="3"/>
    <n v="1266"/>
    <n v="2320"/>
    <n v="3162"/>
    <n v="3798"/>
    <n v="6960"/>
  </r>
  <r>
    <s v="000261736"/>
    <x v="27"/>
    <n v="40"/>
    <x v="0"/>
    <x v="0"/>
    <x v="0"/>
    <x v="0"/>
    <s v="Bikes"/>
    <s v="Mountain Bikes"/>
    <s v="Mountain-500 Silver, 40"/>
    <x v="2"/>
    <n v="1"/>
    <n v="308"/>
    <n v="565"/>
    <n v="257"/>
    <n v="308"/>
    <n v="565"/>
  </r>
  <r>
    <s v="000261737"/>
    <x v="39"/>
    <n v="44"/>
    <x v="0"/>
    <x v="0"/>
    <x v="1"/>
    <x v="1"/>
    <s v="Bikes"/>
    <s v="Mountain Bikes"/>
    <s v="Mountain-200 Black, 38"/>
    <x v="0"/>
    <n v="1"/>
    <n v="1252"/>
    <n v="2295"/>
    <n v="1043"/>
    <n v="1252"/>
    <n v="2295"/>
  </r>
  <r>
    <s v="000261738"/>
    <x v="40"/>
    <n v="49"/>
    <x v="0"/>
    <x v="1"/>
    <x v="1"/>
    <x v="1"/>
    <s v="Bikes"/>
    <s v="Mountain Bikes"/>
    <s v="Mountain-200 Black, 38"/>
    <x v="0"/>
    <n v="1"/>
    <n v="1252"/>
    <n v="2295"/>
    <n v="1043"/>
    <n v="1252"/>
    <n v="2295"/>
  </r>
  <r>
    <s v="000261739"/>
    <x v="41"/>
    <n v="30"/>
    <x v="1"/>
    <x v="0"/>
    <x v="0"/>
    <x v="3"/>
    <s v="Bikes"/>
    <s v="Mountain Bikes"/>
    <s v="Mountain-200 Silver, 38"/>
    <x v="0"/>
    <n v="2"/>
    <n v="1266"/>
    <n v="2320"/>
    <n v="2108"/>
    <n v="2532"/>
    <n v="4640"/>
  </r>
  <r>
    <s v="000261740"/>
    <x v="42"/>
    <n v="32"/>
    <x v="1"/>
    <x v="1"/>
    <x v="0"/>
    <x v="0"/>
    <s v="Bikes"/>
    <s v="Mountain Bikes"/>
    <s v="Mountain-200 Black, 46"/>
    <x v="0"/>
    <n v="1"/>
    <n v="1252"/>
    <n v="2295"/>
    <n v="1043"/>
    <n v="1252"/>
    <n v="2295"/>
  </r>
  <r>
    <s v="000261741"/>
    <x v="43"/>
    <n v="32"/>
    <x v="1"/>
    <x v="0"/>
    <x v="2"/>
    <x v="8"/>
    <s v="Bikes"/>
    <s v="Mountain Bikes"/>
    <s v="Mountain-400-W Silver, 46"/>
    <x v="1"/>
    <n v="1"/>
    <n v="420"/>
    <n v="769"/>
    <n v="349"/>
    <n v="420"/>
    <n v="769"/>
  </r>
  <r>
    <s v="000261742"/>
    <x v="4"/>
    <n v="29"/>
    <x v="1"/>
    <x v="0"/>
    <x v="0"/>
    <x v="0"/>
    <s v="Bikes"/>
    <s v="Mountain Bikes"/>
    <s v="Mountain-200 Silver, 42"/>
    <x v="0"/>
    <n v="1"/>
    <n v="1266"/>
    <n v="2320"/>
    <n v="1054"/>
    <n v="1266"/>
    <n v="2320"/>
  </r>
  <r>
    <s v="000261743"/>
    <x v="44"/>
    <n v="33"/>
    <x v="1"/>
    <x v="0"/>
    <x v="2"/>
    <x v="2"/>
    <s v="Bikes"/>
    <s v="Mountain Bikes"/>
    <s v="Mountain-200 Black, 38"/>
    <x v="0"/>
    <n v="2"/>
    <n v="1252"/>
    <n v="2295"/>
    <n v="2086"/>
    <n v="2504"/>
    <n v="4590"/>
  </r>
  <r>
    <s v="000261744"/>
    <x v="45"/>
    <n v="38"/>
    <x v="0"/>
    <x v="1"/>
    <x v="2"/>
    <x v="2"/>
    <s v="Bikes"/>
    <s v="Mountain Bikes"/>
    <s v="Mountain-200 Black, 38"/>
    <x v="0"/>
    <n v="2"/>
    <n v="1252"/>
    <n v="2295"/>
    <n v="2086"/>
    <n v="2504"/>
    <n v="4590"/>
  </r>
  <r>
    <s v="000261745"/>
    <x v="41"/>
    <n v="27"/>
    <x v="1"/>
    <x v="0"/>
    <x v="5"/>
    <x v="10"/>
    <s v="Bikes"/>
    <s v="Mountain Bikes"/>
    <s v="Mountain-200 Silver, 46"/>
    <x v="0"/>
    <n v="1"/>
    <n v="1266"/>
    <n v="2320"/>
    <n v="1054"/>
    <n v="1266"/>
    <n v="2320"/>
  </r>
  <r>
    <s v="000261746"/>
    <x v="46"/>
    <n v="37"/>
    <x v="0"/>
    <x v="0"/>
    <x v="0"/>
    <x v="3"/>
    <s v="Bikes"/>
    <s v="Mountain Bikes"/>
    <s v="Mountain-200 Silver, 38"/>
    <x v="0"/>
    <n v="2"/>
    <n v="1266"/>
    <n v="2320"/>
    <n v="2108"/>
    <n v="2532"/>
    <n v="4640"/>
  </r>
  <r>
    <s v="000261747"/>
    <x v="47"/>
    <n v="31"/>
    <x v="1"/>
    <x v="1"/>
    <x v="2"/>
    <x v="2"/>
    <s v="Bikes"/>
    <s v="Mountain Bikes"/>
    <s v="Mountain-400-W Silver, 42"/>
    <x v="1"/>
    <n v="1"/>
    <n v="420"/>
    <n v="769"/>
    <n v="349"/>
    <n v="420"/>
    <n v="769"/>
  </r>
  <r>
    <s v="000261748"/>
    <x v="48"/>
    <n v="42"/>
    <x v="0"/>
    <x v="0"/>
    <x v="3"/>
    <x v="4"/>
    <s v="Bikes"/>
    <s v="Mountain Bikes"/>
    <s v="Mountain-200 Silver, 46"/>
    <x v="0"/>
    <n v="1"/>
    <n v="1266"/>
    <n v="2320"/>
    <n v="1054"/>
    <n v="1266"/>
    <n v="2320"/>
  </r>
  <r>
    <s v="000261749"/>
    <x v="49"/>
    <n v="35"/>
    <x v="0"/>
    <x v="0"/>
    <x v="2"/>
    <x v="2"/>
    <s v="Bikes"/>
    <s v="Mountain Bikes"/>
    <s v="Mountain-500 Silver, 42"/>
    <x v="2"/>
    <n v="4"/>
    <n v="308"/>
    <n v="565"/>
    <n v="1028"/>
    <n v="1232"/>
    <n v="2260"/>
  </r>
  <r>
    <s v="000261750"/>
    <x v="50"/>
    <n v="38"/>
    <x v="0"/>
    <x v="0"/>
    <x v="3"/>
    <x v="4"/>
    <s v="Bikes"/>
    <s v="Mountain Bikes"/>
    <s v="Mountain-200 Silver, 46"/>
    <x v="0"/>
    <n v="4"/>
    <n v="1266"/>
    <n v="2320"/>
    <n v="4216"/>
    <n v="5064"/>
    <n v="9280"/>
  </r>
  <r>
    <s v="000261751"/>
    <x v="51"/>
    <n v="24"/>
    <x v="2"/>
    <x v="0"/>
    <x v="5"/>
    <x v="10"/>
    <s v="Bikes"/>
    <s v="Mountain Bikes"/>
    <s v="Mountain-200 Silver, 38"/>
    <x v="0"/>
    <n v="3"/>
    <n v="1266"/>
    <n v="2320"/>
    <n v="3162"/>
    <n v="3798"/>
    <n v="6960"/>
  </r>
  <r>
    <s v="000261752"/>
    <x v="52"/>
    <n v="26"/>
    <x v="1"/>
    <x v="0"/>
    <x v="1"/>
    <x v="1"/>
    <s v="Bikes"/>
    <s v="Mountain Bikes"/>
    <s v="Mountain-400-W Silver, 42"/>
    <x v="1"/>
    <n v="3"/>
    <n v="420"/>
    <n v="769"/>
    <n v="1047"/>
    <n v="1260"/>
    <n v="2307"/>
  </r>
  <r>
    <s v="000261753"/>
    <x v="53"/>
    <n v="39"/>
    <x v="0"/>
    <x v="1"/>
    <x v="0"/>
    <x v="0"/>
    <s v="Bikes"/>
    <s v="Mountain Bikes"/>
    <s v="Mountain-200 Black, 42"/>
    <x v="0"/>
    <n v="3"/>
    <n v="1252"/>
    <n v="2295"/>
    <n v="3129"/>
    <n v="3756"/>
    <n v="6885"/>
  </r>
  <r>
    <s v="000261754"/>
    <x v="54"/>
    <n v="26"/>
    <x v="1"/>
    <x v="1"/>
    <x v="5"/>
    <x v="10"/>
    <s v="Bikes"/>
    <s v="Mountain Bikes"/>
    <s v="Mountain-200 Black, 46"/>
    <x v="0"/>
    <n v="1"/>
    <n v="1252"/>
    <n v="2295"/>
    <n v="1043"/>
    <n v="1252"/>
    <n v="2295"/>
  </r>
  <r>
    <s v="000261755"/>
    <x v="55"/>
    <n v="36"/>
    <x v="0"/>
    <x v="1"/>
    <x v="0"/>
    <x v="3"/>
    <s v="Bikes"/>
    <s v="Mountain Bikes"/>
    <s v="Mountain-200 Silver, 38"/>
    <x v="0"/>
    <n v="1"/>
    <n v="1266"/>
    <n v="2320"/>
    <n v="1054"/>
    <n v="1266"/>
    <n v="2320"/>
  </r>
  <r>
    <s v="000261756"/>
    <x v="56"/>
    <n v="17"/>
    <x v="2"/>
    <x v="1"/>
    <x v="5"/>
    <x v="11"/>
    <s v="Bikes"/>
    <s v="Mountain Bikes"/>
    <s v="Mountain-200 Silver, 46"/>
    <x v="0"/>
    <n v="4"/>
    <n v="1266"/>
    <n v="2320"/>
    <n v="4216"/>
    <n v="5064"/>
    <n v="9280"/>
  </r>
  <r>
    <s v="000261757"/>
    <x v="57"/>
    <n v="19"/>
    <x v="2"/>
    <x v="0"/>
    <x v="2"/>
    <x v="8"/>
    <s v="Bikes"/>
    <s v="Mountain Bikes"/>
    <s v="Mountain-500 Black, 44"/>
    <x v="2"/>
    <n v="4"/>
    <n v="295"/>
    <n v="540"/>
    <n v="980"/>
    <n v="1180"/>
    <n v="2160"/>
  </r>
  <r>
    <s v="000261758"/>
    <x v="58"/>
    <n v="25"/>
    <x v="1"/>
    <x v="1"/>
    <x v="5"/>
    <x v="10"/>
    <s v="Bikes"/>
    <s v="Mountain Bikes"/>
    <s v="Mountain-200 Black, 38"/>
    <x v="0"/>
    <n v="4"/>
    <n v="1252"/>
    <n v="2295"/>
    <n v="4172"/>
    <n v="5008"/>
    <n v="9180"/>
  </r>
  <r>
    <s v="000261759"/>
    <x v="59"/>
    <n v="35"/>
    <x v="0"/>
    <x v="0"/>
    <x v="0"/>
    <x v="7"/>
    <s v="Bikes"/>
    <s v="Mountain Bikes"/>
    <s v="Mountain-100 Black, 48"/>
    <x v="3"/>
    <n v="4"/>
    <n v="1898"/>
    <n v="3375"/>
    <n v="5908"/>
    <n v="7592"/>
    <n v="13500"/>
  </r>
  <r>
    <s v="000261760"/>
    <x v="60"/>
    <n v="37"/>
    <x v="0"/>
    <x v="1"/>
    <x v="0"/>
    <x v="7"/>
    <s v="Bikes"/>
    <s v="Mountain Bikes"/>
    <s v="Mountain-200 Black, 38"/>
    <x v="0"/>
    <n v="4"/>
    <n v="1252"/>
    <n v="2295"/>
    <n v="4172"/>
    <n v="5008"/>
    <n v="9180"/>
  </r>
  <r>
    <s v="000261761"/>
    <x v="61"/>
    <n v="39"/>
    <x v="0"/>
    <x v="0"/>
    <x v="0"/>
    <x v="0"/>
    <s v="Bikes"/>
    <s v="Mountain Bikes"/>
    <s v="Mountain-200 Black, 46"/>
    <x v="0"/>
    <n v="4"/>
    <n v="1252"/>
    <n v="2295"/>
    <n v="4172"/>
    <n v="5008"/>
    <n v="9180"/>
  </r>
  <r>
    <s v="000261762"/>
    <x v="1"/>
    <n v="63"/>
    <x v="0"/>
    <x v="0"/>
    <x v="2"/>
    <x v="5"/>
    <s v="Bikes"/>
    <s v="Mountain Bikes"/>
    <s v="Mountain-200 Black, 46"/>
    <x v="0"/>
    <n v="4"/>
    <n v="1252"/>
    <n v="2295"/>
    <n v="4172"/>
    <n v="5008"/>
    <n v="9180"/>
  </r>
  <r>
    <s v="000261763"/>
    <x v="62"/>
    <n v="18"/>
    <x v="2"/>
    <x v="1"/>
    <x v="2"/>
    <x v="12"/>
    <s v="Bikes"/>
    <s v="Mountain Bikes"/>
    <s v="Mountain-500 Black, 40"/>
    <x v="2"/>
    <n v="2"/>
    <n v="295"/>
    <n v="540"/>
    <n v="490"/>
    <n v="590"/>
    <n v="1080"/>
  </r>
  <r>
    <s v="000261764"/>
    <x v="35"/>
    <n v="56"/>
    <x v="0"/>
    <x v="0"/>
    <x v="3"/>
    <x v="13"/>
    <s v="Bikes"/>
    <s v="Mountain Bikes"/>
    <s v="Mountain-200 Black, 46"/>
    <x v="0"/>
    <n v="2"/>
    <n v="1252"/>
    <n v="2295"/>
    <n v="2086"/>
    <n v="2504"/>
    <n v="4590"/>
  </r>
  <r>
    <s v="000261765"/>
    <x v="63"/>
    <n v="39"/>
    <x v="0"/>
    <x v="0"/>
    <x v="0"/>
    <x v="3"/>
    <s v="Bikes"/>
    <s v="Mountain Bikes"/>
    <s v="Mountain-200 Silver, 38"/>
    <x v="0"/>
    <n v="1"/>
    <n v="1266"/>
    <n v="2320"/>
    <n v="1054"/>
    <n v="1266"/>
    <n v="2320"/>
  </r>
  <r>
    <s v="000261766"/>
    <x v="64"/>
    <n v="33"/>
    <x v="1"/>
    <x v="0"/>
    <x v="2"/>
    <x v="8"/>
    <s v="Bikes"/>
    <s v="Mountain Bikes"/>
    <s v="Mountain-100 Black, 38"/>
    <x v="3"/>
    <n v="4"/>
    <n v="1898"/>
    <n v="3375"/>
    <n v="5908"/>
    <n v="7592"/>
    <n v="13500"/>
  </r>
  <r>
    <s v="000261767"/>
    <x v="31"/>
    <n v="57"/>
    <x v="0"/>
    <x v="1"/>
    <x v="2"/>
    <x v="5"/>
    <s v="Bikes"/>
    <s v="Mountain Bikes"/>
    <s v="Mountain-200 Black, 46"/>
    <x v="0"/>
    <n v="4"/>
    <n v="1252"/>
    <n v="2295"/>
    <n v="4172"/>
    <n v="5008"/>
    <n v="9180"/>
  </r>
  <r>
    <s v="000261768"/>
    <x v="65"/>
    <n v="29"/>
    <x v="1"/>
    <x v="1"/>
    <x v="4"/>
    <x v="6"/>
    <s v="Bikes"/>
    <s v="Mountain Bikes"/>
    <s v="Mountain-500 Black, 52"/>
    <x v="2"/>
    <n v="3"/>
    <n v="295"/>
    <n v="540"/>
    <n v="735"/>
    <n v="885"/>
    <n v="1620"/>
  </r>
  <r>
    <s v="000261769"/>
    <x v="66"/>
    <n v="35"/>
    <x v="0"/>
    <x v="0"/>
    <x v="2"/>
    <x v="5"/>
    <s v="Bikes"/>
    <s v="Mountain Bikes"/>
    <s v="Mountain-200 Silver, 38"/>
    <x v="0"/>
    <n v="1"/>
    <n v="1266"/>
    <n v="2320"/>
    <n v="1054"/>
    <n v="1266"/>
    <n v="2320"/>
  </r>
  <r>
    <s v="000261770"/>
    <x v="67"/>
    <n v="35"/>
    <x v="0"/>
    <x v="1"/>
    <x v="2"/>
    <x v="8"/>
    <s v="Bikes"/>
    <s v="Mountain Bikes"/>
    <s v="Mountain-200 Silver, 38"/>
    <x v="0"/>
    <n v="1"/>
    <n v="1266"/>
    <n v="2320"/>
    <n v="1054"/>
    <n v="1266"/>
    <n v="2320"/>
  </r>
  <r>
    <s v="000261771"/>
    <x v="68"/>
    <n v="26"/>
    <x v="1"/>
    <x v="1"/>
    <x v="5"/>
    <x v="14"/>
    <s v="Bikes"/>
    <s v="Mountain Bikes"/>
    <s v="Mountain-200 Silver, 38"/>
    <x v="0"/>
    <n v="3"/>
    <n v="1266"/>
    <n v="2320"/>
    <n v="3162"/>
    <n v="3798"/>
    <n v="6960"/>
  </r>
  <r>
    <s v="000261772"/>
    <x v="69"/>
    <n v="23"/>
    <x v="2"/>
    <x v="1"/>
    <x v="1"/>
    <x v="1"/>
    <s v="Bikes"/>
    <s v="Mountain Bikes"/>
    <s v="Mountain-400-W Silver, 46"/>
    <x v="1"/>
    <n v="2"/>
    <n v="420"/>
    <n v="769"/>
    <n v="698"/>
    <n v="840"/>
    <n v="1538"/>
  </r>
  <r>
    <s v="000261773"/>
    <x v="70"/>
    <n v="30"/>
    <x v="1"/>
    <x v="0"/>
    <x v="0"/>
    <x v="3"/>
    <s v="Bikes"/>
    <s v="Mountain Bikes"/>
    <s v="Mountain-200 Silver, 38"/>
    <x v="0"/>
    <n v="3"/>
    <n v="1266"/>
    <n v="2320"/>
    <n v="3162"/>
    <n v="3798"/>
    <n v="6960"/>
  </r>
  <r>
    <s v="000261774"/>
    <x v="71"/>
    <n v="41"/>
    <x v="0"/>
    <x v="1"/>
    <x v="0"/>
    <x v="0"/>
    <s v="Bikes"/>
    <s v="Mountain Bikes"/>
    <s v="Mountain-200 Black, 42"/>
    <x v="0"/>
    <n v="3"/>
    <n v="1252"/>
    <n v="2295"/>
    <n v="3129"/>
    <n v="3756"/>
    <n v="6885"/>
  </r>
  <r>
    <s v="000261775"/>
    <x v="72"/>
    <n v="19"/>
    <x v="2"/>
    <x v="0"/>
    <x v="2"/>
    <x v="2"/>
    <s v="Bikes"/>
    <s v="Mountain Bikes"/>
    <s v="Mountain-500 Silver, 42"/>
    <x v="2"/>
    <n v="1"/>
    <n v="308"/>
    <n v="565"/>
    <n v="257"/>
    <n v="308"/>
    <n v="565"/>
  </r>
  <r>
    <s v="000261776"/>
    <x v="73"/>
    <n v="25"/>
    <x v="1"/>
    <x v="1"/>
    <x v="5"/>
    <x v="10"/>
    <s v="Bikes"/>
    <s v="Mountain Bikes"/>
    <s v="Mountain-200 Black, 38"/>
    <x v="0"/>
    <n v="1"/>
    <n v="1252"/>
    <n v="2295"/>
    <n v="1043"/>
    <n v="1252"/>
    <n v="2295"/>
  </r>
  <r>
    <s v="000261777"/>
    <x v="74"/>
    <n v="27"/>
    <x v="1"/>
    <x v="0"/>
    <x v="4"/>
    <x v="6"/>
    <s v="Bikes"/>
    <s v="Mountain Bikes"/>
    <s v="Mountain-200 Black, 46"/>
    <x v="0"/>
    <n v="1"/>
    <n v="1252"/>
    <n v="2295"/>
    <n v="1043"/>
    <n v="1252"/>
    <n v="2295"/>
  </r>
  <r>
    <s v="000261778"/>
    <x v="75"/>
    <n v="41"/>
    <x v="0"/>
    <x v="1"/>
    <x v="3"/>
    <x v="13"/>
    <s v="Bikes"/>
    <s v="Mountain Bikes"/>
    <s v="Mountain-200 Silver, 38"/>
    <x v="0"/>
    <n v="1"/>
    <n v="1266"/>
    <n v="2320"/>
    <n v="1054"/>
    <n v="1266"/>
    <n v="2320"/>
  </r>
  <r>
    <s v="000261779"/>
    <x v="61"/>
    <n v="30"/>
    <x v="1"/>
    <x v="0"/>
    <x v="0"/>
    <x v="7"/>
    <s v="Bikes"/>
    <s v="Mountain Bikes"/>
    <s v="Mountain-200 Silver, 42"/>
    <x v="0"/>
    <n v="1"/>
    <n v="1266"/>
    <n v="2320"/>
    <n v="1054"/>
    <n v="1266"/>
    <n v="2320"/>
  </r>
  <r>
    <s v="000261780"/>
    <x v="76"/>
    <n v="31"/>
    <x v="1"/>
    <x v="0"/>
    <x v="4"/>
    <x v="6"/>
    <s v="Bikes"/>
    <s v="Mountain Bikes"/>
    <s v="Mountain-200 Black, 42"/>
    <x v="0"/>
    <n v="1"/>
    <n v="1252"/>
    <n v="2295"/>
    <n v="1043"/>
    <n v="1252"/>
    <n v="2295"/>
  </r>
  <r>
    <s v="000261781"/>
    <x v="77"/>
    <n v="35"/>
    <x v="0"/>
    <x v="0"/>
    <x v="0"/>
    <x v="0"/>
    <s v="Bikes"/>
    <s v="Mountain Bikes"/>
    <s v="Mountain-500 Black, 42"/>
    <x v="2"/>
    <n v="1"/>
    <n v="295"/>
    <n v="540"/>
    <n v="245"/>
    <n v="295"/>
    <n v="540"/>
  </r>
  <r>
    <s v="000261782"/>
    <x v="47"/>
    <n v="38"/>
    <x v="0"/>
    <x v="1"/>
    <x v="2"/>
    <x v="5"/>
    <s v="Bikes"/>
    <s v="Mountain Bikes"/>
    <s v="Mountain-200 Black, 42"/>
    <x v="0"/>
    <n v="4"/>
    <n v="1252"/>
    <n v="2295"/>
    <n v="4172"/>
    <n v="5008"/>
    <n v="918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B6BE56F-5D94-43B9-BA5F-B704AACF7345}" name="PivotTable1" cacheId="0" applyNumberFormats="0" applyBorderFormats="0" applyFontFormats="0" applyPatternFormats="0" applyAlignmentFormats="0" applyWidthHeightFormats="1" dataCaption="Values" updatedVersion="8" minRefreshableVersion="3" useAutoFormatting="1" rowGrandTotals="0" colGrandTotals="0" itemPrintTitles="1" createdVersion="7" indent="0" outline="1" outlineData="1" multipleFieldFilters="0">
  <location ref="B2:B3" firstHeaderRow="1" firstDataRow="1" firstDataCol="0"/>
  <pivotFields count="20">
    <pivotField showAll="0"/>
    <pivotField numFmtId="14" showAll="0">
      <items count="79">
        <item x="50"/>
        <item x="75"/>
        <item x="43"/>
        <item x="33"/>
        <item x="34"/>
        <item x="73"/>
        <item x="68"/>
        <item x="51"/>
        <item x="17"/>
        <item x="9"/>
        <item x="35"/>
        <item x="58"/>
        <item x="0"/>
        <item x="7"/>
        <item x="25"/>
        <item x="61"/>
        <item x="52"/>
        <item x="1"/>
        <item x="6"/>
        <item x="56"/>
        <item x="49"/>
        <item x="44"/>
        <item x="45"/>
        <item x="15"/>
        <item x="74"/>
        <item x="60"/>
        <item x="36"/>
        <item x="28"/>
        <item x="4"/>
        <item x="76"/>
        <item x="38"/>
        <item x="31"/>
        <item x="3"/>
        <item x="23"/>
        <item x="26"/>
        <item x="59"/>
        <item x="70"/>
        <item x="2"/>
        <item x="10"/>
        <item x="42"/>
        <item x="69"/>
        <item x="37"/>
        <item x="63"/>
        <item x="11"/>
        <item x="64"/>
        <item x="39"/>
        <item x="54"/>
        <item x="57"/>
        <item x="12"/>
        <item x="40"/>
        <item x="13"/>
        <item x="19"/>
        <item x="46"/>
        <item x="18"/>
        <item x="71"/>
        <item x="16"/>
        <item x="77"/>
        <item x="53"/>
        <item x="27"/>
        <item x="55"/>
        <item x="48"/>
        <item x="21"/>
        <item x="14"/>
        <item x="41"/>
        <item x="22"/>
        <item x="32"/>
        <item x="72"/>
        <item x="29"/>
        <item x="47"/>
        <item x="8"/>
        <item x="66"/>
        <item x="24"/>
        <item x="5"/>
        <item x="67"/>
        <item x="30"/>
        <item x="20"/>
        <item x="65"/>
        <item x="62"/>
        <item t="default"/>
      </items>
    </pivotField>
    <pivotField showAll="0"/>
    <pivotField showAll="0">
      <items count="7">
        <item x="0"/>
        <item m="1" x="3"/>
        <item x="1"/>
        <item m="1" x="4"/>
        <item x="2"/>
        <item m="1" x="5"/>
        <item t="default"/>
      </items>
    </pivotField>
    <pivotField showAll="0">
      <items count="3">
        <item x="0"/>
        <item x="1"/>
        <item t="default"/>
      </items>
    </pivotField>
    <pivotField showAll="0"/>
    <pivotField showAll="0"/>
    <pivotField showAll="0"/>
    <pivotField showAll="0"/>
    <pivotField showAll="0"/>
    <pivotField showAll="0"/>
    <pivotField showAll="0"/>
    <pivotField numFmtId="164" showAll="0"/>
    <pivotField numFmtId="164" showAll="0"/>
    <pivotField numFmtId="164" showAll="0"/>
    <pivotField numFmtId="164" showAll="0"/>
    <pivotField dataField="1" numFmtId="164" showAll="0"/>
    <pivotField dragToRow="0" dragToCol="0" dragToPage="0" showAll="0" defaultSubtota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Items count="1">
    <i/>
  </rowItems>
  <colItems count="1">
    <i/>
  </colItems>
  <dataFields count="1">
    <dataField name="Total Revenue" fld="16" baseField="0" baseItem="9" numFmtId="166"/>
  </dataFields>
  <formats count="1">
    <format dxfId="426">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CA4D784-F649-44F5-88F6-697B5C446E1B}" name="Month wise" cacheId="0" applyNumberFormats="0" applyBorderFormats="0" applyFontFormats="0" applyPatternFormats="0" applyAlignmentFormats="0" applyWidthHeightFormats="1" dataCaption="Values" updatedVersion="8" minRefreshableVersion="3" useAutoFormatting="1" rowGrandTotals="0" colGrandTotals="0" itemPrintTitles="1" createdVersion="7" indent="0" outline="1" outlineData="1" multipleFieldFilters="0" chartFormat="11">
  <location ref="B44:C56" firstHeaderRow="1" firstDataRow="1" firstDataCol="1"/>
  <pivotFields count="20">
    <pivotField showAll="0"/>
    <pivotField numFmtId="14" showAll="0">
      <items count="79">
        <item x="50"/>
        <item x="75"/>
        <item x="43"/>
        <item x="33"/>
        <item x="34"/>
        <item x="73"/>
        <item x="68"/>
        <item x="51"/>
        <item x="17"/>
        <item x="9"/>
        <item x="35"/>
        <item x="58"/>
        <item x="0"/>
        <item x="7"/>
        <item x="25"/>
        <item x="61"/>
        <item x="52"/>
        <item x="1"/>
        <item x="6"/>
        <item x="56"/>
        <item x="49"/>
        <item x="44"/>
        <item x="45"/>
        <item x="15"/>
        <item x="74"/>
        <item x="60"/>
        <item x="36"/>
        <item x="28"/>
        <item x="4"/>
        <item x="76"/>
        <item x="38"/>
        <item x="31"/>
        <item x="3"/>
        <item x="23"/>
        <item x="26"/>
        <item x="59"/>
        <item x="70"/>
        <item x="2"/>
        <item x="10"/>
        <item x="42"/>
        <item x="69"/>
        <item x="37"/>
        <item x="63"/>
        <item x="11"/>
        <item x="64"/>
        <item x="39"/>
        <item x="54"/>
        <item x="57"/>
        <item x="12"/>
        <item x="40"/>
        <item x="13"/>
        <item x="19"/>
        <item x="46"/>
        <item x="18"/>
        <item x="71"/>
        <item x="16"/>
        <item x="77"/>
        <item x="53"/>
        <item x="27"/>
        <item x="55"/>
        <item x="48"/>
        <item x="21"/>
        <item x="14"/>
        <item x="41"/>
        <item x="22"/>
        <item x="32"/>
        <item x="72"/>
        <item x="29"/>
        <item x="47"/>
        <item x="8"/>
        <item x="66"/>
        <item x="24"/>
        <item x="5"/>
        <item x="67"/>
        <item x="30"/>
        <item x="20"/>
        <item x="65"/>
        <item x="62"/>
        <item t="default"/>
      </items>
    </pivotField>
    <pivotField showAll="0"/>
    <pivotField showAll="0">
      <items count="7">
        <item x="0"/>
        <item m="1" x="3"/>
        <item x="1"/>
        <item m="1" x="4"/>
        <item x="2"/>
        <item m="1" x="5"/>
        <item t="default"/>
      </items>
    </pivotField>
    <pivotField showAll="0">
      <items count="3">
        <item x="0"/>
        <item x="1"/>
        <item t="default"/>
      </items>
    </pivotField>
    <pivotField showAll="0"/>
    <pivotField showAll="0"/>
    <pivotField showAll="0"/>
    <pivotField showAll="0"/>
    <pivotField showAll="0"/>
    <pivotField showAll="0"/>
    <pivotField showAll="0"/>
    <pivotField numFmtId="164" showAll="0"/>
    <pivotField numFmtId="164" showAll="0"/>
    <pivotField numFmtId="164" showAll="0"/>
    <pivotField numFmtId="164" showAll="0"/>
    <pivotField dataField="1" numFmtId="164" showAll="0"/>
    <pivotField dragToRow="0" dragToCol="0" dragToPage="0" showAll="0" defaultSubtotal="0"/>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axis="axisRow" showAll="0">
      <items count="15">
        <item sd="0" x="0"/>
        <item sd="0" x="1"/>
        <item sd="0" x="2"/>
        <item sd="0" x="3"/>
        <item sd="0" x="4"/>
        <item sd="0" x="5"/>
        <item sd="0" x="6"/>
        <item sd="0" x="7"/>
        <item sd="0" x="8"/>
        <item sd="0" x="9"/>
        <item sd="0" x="10"/>
        <item sd="0" x="11"/>
        <item sd="0" x="12"/>
        <item sd="0" x="13"/>
        <item t="default"/>
      </items>
    </pivotField>
  </pivotFields>
  <rowFields count="1">
    <field x="19"/>
  </rowFields>
  <rowItems count="12">
    <i>
      <x v="1"/>
    </i>
    <i>
      <x v="2"/>
    </i>
    <i>
      <x v="3"/>
    </i>
    <i>
      <x v="4"/>
    </i>
    <i>
      <x v="5"/>
    </i>
    <i>
      <x v="6"/>
    </i>
    <i>
      <x v="7"/>
    </i>
    <i>
      <x v="8"/>
    </i>
    <i>
      <x v="9"/>
    </i>
    <i>
      <x v="10"/>
    </i>
    <i>
      <x v="11"/>
    </i>
    <i>
      <x v="12"/>
    </i>
  </rowItems>
  <colItems count="1">
    <i/>
  </colItems>
  <dataFields count="1">
    <dataField name="Sum of Revenue" fld="16" baseField="0" baseItem="0" numFmtId="167"/>
  </dataFields>
  <formats count="2">
    <format dxfId="428">
      <pivotArea dataOnly="0" labelOnly="1" outline="0" axis="axisValues" fieldPosition="0"/>
    </format>
    <format dxfId="427">
      <pivotArea outline="0" collapsedLevelsAreSubtotals="1" fieldPosition="0"/>
    </format>
  </formats>
  <chartFormats count="15">
    <chartFormat chart="0" format="0" series="1">
      <pivotArea type="data" outline="0" fieldPosition="0">
        <references count="1">
          <reference field="4294967294" count="1" selected="0">
            <x v="0"/>
          </reference>
        </references>
      </pivotArea>
    </chartFormat>
    <chartFormat chart="6" format="0" series="1">
      <pivotArea type="data" outline="0" fieldPosition="0">
        <references count="1">
          <reference field="4294967294" count="1" selected="0">
            <x v="0"/>
          </reference>
        </references>
      </pivotArea>
    </chartFormat>
    <chartFormat chart="9" format="22" series="1">
      <pivotArea type="data" outline="0" fieldPosition="0">
        <references count="1">
          <reference field="4294967294" count="1" selected="0">
            <x v="0"/>
          </reference>
        </references>
      </pivotArea>
    </chartFormat>
    <chartFormat chart="9" format="23">
      <pivotArea type="data" outline="0" fieldPosition="0">
        <references count="2">
          <reference field="4294967294" count="1" selected="0">
            <x v="0"/>
          </reference>
          <reference field="19" count="1" selected="0">
            <x v="2"/>
          </reference>
        </references>
      </pivotArea>
    </chartFormat>
    <chartFormat chart="9" format="24">
      <pivotArea type="data" outline="0" fieldPosition="0">
        <references count="2">
          <reference field="4294967294" count="1" selected="0">
            <x v="0"/>
          </reference>
          <reference field="19" count="1" selected="0">
            <x v="3"/>
          </reference>
        </references>
      </pivotArea>
    </chartFormat>
    <chartFormat chart="9" format="25">
      <pivotArea type="data" outline="0" fieldPosition="0">
        <references count="2">
          <reference field="4294967294" count="1" selected="0">
            <x v="0"/>
          </reference>
          <reference field="19" count="1" selected="0">
            <x v="4"/>
          </reference>
        </references>
      </pivotArea>
    </chartFormat>
    <chartFormat chart="9" format="26">
      <pivotArea type="data" outline="0" fieldPosition="0">
        <references count="2">
          <reference field="4294967294" count="1" selected="0">
            <x v="0"/>
          </reference>
          <reference field="19" count="1" selected="0">
            <x v="5"/>
          </reference>
        </references>
      </pivotArea>
    </chartFormat>
    <chartFormat chart="9" format="27">
      <pivotArea type="data" outline="0" fieldPosition="0">
        <references count="2">
          <reference field="4294967294" count="1" selected="0">
            <x v="0"/>
          </reference>
          <reference field="19" count="1" selected="0">
            <x v="6"/>
          </reference>
        </references>
      </pivotArea>
    </chartFormat>
    <chartFormat chart="9" format="28">
      <pivotArea type="data" outline="0" fieldPosition="0">
        <references count="2">
          <reference field="4294967294" count="1" selected="0">
            <x v="0"/>
          </reference>
          <reference field="19" count="1" selected="0">
            <x v="7"/>
          </reference>
        </references>
      </pivotArea>
    </chartFormat>
    <chartFormat chart="9" format="29">
      <pivotArea type="data" outline="0" fieldPosition="0">
        <references count="2">
          <reference field="4294967294" count="1" selected="0">
            <x v="0"/>
          </reference>
          <reference field="19" count="1" selected="0">
            <x v="8"/>
          </reference>
        </references>
      </pivotArea>
    </chartFormat>
    <chartFormat chart="9" format="30">
      <pivotArea type="data" outline="0" fieldPosition="0">
        <references count="2">
          <reference field="4294967294" count="1" selected="0">
            <x v="0"/>
          </reference>
          <reference field="19" count="1" selected="0">
            <x v="10"/>
          </reference>
        </references>
      </pivotArea>
    </chartFormat>
    <chartFormat chart="9" format="31">
      <pivotArea type="data" outline="0" fieldPosition="0">
        <references count="2">
          <reference field="4294967294" count="1" selected="0">
            <x v="0"/>
          </reference>
          <reference field="19" count="1" selected="0">
            <x v="11"/>
          </reference>
        </references>
      </pivotArea>
    </chartFormat>
    <chartFormat chart="9" format="32">
      <pivotArea type="data" outline="0" fieldPosition="0">
        <references count="2">
          <reference field="4294967294" count="1" selected="0">
            <x v="0"/>
          </reference>
          <reference field="19" count="1" selected="0">
            <x v="12"/>
          </reference>
        </references>
      </pivotArea>
    </chartFormat>
    <chartFormat chart="9" format="33">
      <pivotArea type="data" outline="0" fieldPosition="0">
        <references count="2">
          <reference field="4294967294" count="1" selected="0">
            <x v="0"/>
          </reference>
          <reference field="19" count="1" selected="0">
            <x v="1"/>
          </reference>
        </references>
      </pivotArea>
    </chartFormat>
    <chartFormat chart="9" format="34">
      <pivotArea type="data" outline="0" fieldPosition="0">
        <references count="2">
          <reference field="4294967294" count="1" selected="0">
            <x v="0"/>
          </reference>
          <reference field="19" count="1" selected="0">
            <x v="9"/>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8CE6EE7-B079-4EF1-9AB7-DAD5633A133F}" name="PivotTable4" cacheId="0" applyNumberFormats="0" applyBorderFormats="0" applyFontFormats="0" applyPatternFormats="0" applyAlignmentFormats="0" applyWidthHeightFormats="1" dataCaption="Values" updatedVersion="8" minRefreshableVersion="3" useAutoFormatting="1" rowGrandTotals="0" colGrandTotals="0" itemPrintTitles="1" createdVersion="7" indent="0" outline="1" outlineData="1" multipleFieldFilters="0">
  <location ref="H2:H3" firstHeaderRow="1" firstDataRow="1" firstDataCol="0"/>
  <pivotFields count="20">
    <pivotField showAll="0"/>
    <pivotField numFmtId="14" showAll="0">
      <items count="79">
        <item x="50"/>
        <item x="75"/>
        <item x="43"/>
        <item x="33"/>
        <item x="34"/>
        <item x="73"/>
        <item x="68"/>
        <item x="51"/>
        <item x="17"/>
        <item x="9"/>
        <item x="35"/>
        <item x="58"/>
        <item x="0"/>
        <item x="7"/>
        <item x="25"/>
        <item x="61"/>
        <item x="52"/>
        <item x="1"/>
        <item x="6"/>
        <item x="56"/>
        <item x="49"/>
        <item x="44"/>
        <item x="45"/>
        <item x="15"/>
        <item x="74"/>
        <item x="60"/>
        <item x="36"/>
        <item x="28"/>
        <item x="4"/>
        <item x="76"/>
        <item x="38"/>
        <item x="31"/>
        <item x="3"/>
        <item x="23"/>
        <item x="26"/>
        <item x="59"/>
        <item x="70"/>
        <item x="2"/>
        <item x="10"/>
        <item x="42"/>
        <item x="69"/>
        <item x="37"/>
        <item x="63"/>
        <item x="11"/>
        <item x="64"/>
        <item x="39"/>
        <item x="54"/>
        <item x="57"/>
        <item x="12"/>
        <item x="40"/>
        <item x="13"/>
        <item x="19"/>
        <item x="46"/>
        <item x="18"/>
        <item x="71"/>
        <item x="16"/>
        <item x="77"/>
        <item x="53"/>
        <item x="27"/>
        <item x="55"/>
        <item x="48"/>
        <item x="21"/>
        <item x="14"/>
        <item x="41"/>
        <item x="22"/>
        <item x="32"/>
        <item x="72"/>
        <item x="29"/>
        <item x="47"/>
        <item x="8"/>
        <item x="66"/>
        <item x="24"/>
        <item x="5"/>
        <item x="67"/>
        <item x="30"/>
        <item x="20"/>
        <item x="65"/>
        <item x="62"/>
        <item t="default"/>
      </items>
    </pivotField>
    <pivotField showAll="0"/>
    <pivotField showAll="0">
      <items count="7">
        <item x="0"/>
        <item m="1" x="3"/>
        <item x="1"/>
        <item m="1" x="4"/>
        <item x="2"/>
        <item m="1" x="5"/>
        <item t="default"/>
      </items>
    </pivotField>
    <pivotField showAll="0">
      <items count="3">
        <item x="0"/>
        <item x="1"/>
        <item t="default"/>
      </items>
    </pivotField>
    <pivotField showAll="0"/>
    <pivotField showAll="0"/>
    <pivotField showAll="0"/>
    <pivotField showAll="0"/>
    <pivotField showAll="0"/>
    <pivotField showAll="0"/>
    <pivotField dataField="1" showAll="0"/>
    <pivotField numFmtId="164" showAll="0"/>
    <pivotField numFmtId="164" showAll="0"/>
    <pivotField numFmtId="164" showAll="0"/>
    <pivotField numFmtId="164" showAll="0"/>
    <pivotField numFmtId="164" showAll="0"/>
    <pivotField dragToRow="0" dragToCol="0" dragToPage="0" showAll="0" defaultSubtota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Items count="1">
    <i/>
  </rowItems>
  <colItems count="1">
    <i/>
  </colItems>
  <dataFields count="1">
    <dataField name="Total Qty" fld="11" baseField="0" baseItem="9" numFmtId="166"/>
  </dataFields>
  <formats count="1">
    <format dxfId="429">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F37EE67-5472-4E6E-9219-04716365BAF4}" name="Top Country" cacheId="0" applyNumberFormats="0" applyBorderFormats="0" applyFontFormats="0" applyPatternFormats="0" applyAlignmentFormats="0" applyWidthHeightFormats="1" dataCaption="Values" updatedVersion="8" minRefreshableVersion="3" useAutoFormatting="1" rowGrandTotals="0" colGrandTotals="0" itemPrintTitles="1" createdVersion="7" indent="0" outline="1" outlineData="1" multipleFieldFilters="0" chartFormat="15">
  <location ref="H13:I14" firstHeaderRow="1" firstDataRow="1" firstDataCol="1"/>
  <pivotFields count="20">
    <pivotField showAll="0"/>
    <pivotField numFmtId="14" showAll="0">
      <items count="79">
        <item x="50"/>
        <item x="75"/>
        <item x="43"/>
        <item x="33"/>
        <item x="34"/>
        <item x="73"/>
        <item x="68"/>
        <item x="51"/>
        <item x="17"/>
        <item x="9"/>
        <item x="35"/>
        <item x="58"/>
        <item x="0"/>
        <item x="7"/>
        <item x="25"/>
        <item x="61"/>
        <item x="52"/>
        <item x="1"/>
        <item x="6"/>
        <item x="56"/>
        <item x="49"/>
        <item x="44"/>
        <item x="45"/>
        <item x="15"/>
        <item x="74"/>
        <item x="60"/>
        <item x="36"/>
        <item x="28"/>
        <item x="4"/>
        <item x="76"/>
        <item x="38"/>
        <item x="31"/>
        <item x="3"/>
        <item x="23"/>
        <item x="26"/>
        <item x="59"/>
        <item x="70"/>
        <item x="2"/>
        <item x="10"/>
        <item x="42"/>
        <item x="69"/>
        <item x="37"/>
        <item x="63"/>
        <item x="11"/>
        <item x="64"/>
        <item x="39"/>
        <item x="54"/>
        <item x="57"/>
        <item x="12"/>
        <item x="40"/>
        <item x="13"/>
        <item x="19"/>
        <item x="46"/>
        <item x="18"/>
        <item x="71"/>
        <item x="16"/>
        <item x="77"/>
        <item x="53"/>
        <item x="27"/>
        <item x="55"/>
        <item x="48"/>
        <item x="21"/>
        <item x="14"/>
        <item x="41"/>
        <item x="22"/>
        <item x="32"/>
        <item x="72"/>
        <item x="29"/>
        <item x="47"/>
        <item x="8"/>
        <item x="66"/>
        <item x="24"/>
        <item x="5"/>
        <item x="67"/>
        <item x="30"/>
        <item x="20"/>
        <item x="65"/>
        <item x="62"/>
        <item t="default"/>
      </items>
    </pivotField>
    <pivotField showAll="0"/>
    <pivotField showAll="0">
      <items count="7">
        <item x="0"/>
        <item m="1" x="3"/>
        <item x="1"/>
        <item m="1" x="4"/>
        <item x="2"/>
        <item m="1" x="5"/>
        <item t="default"/>
      </items>
    </pivotField>
    <pivotField showAll="0">
      <items count="3">
        <item x="0"/>
        <item x="1"/>
        <item t="default"/>
      </items>
    </pivotField>
    <pivotField axis="axisRow" showAll="0" measureFilter="1">
      <items count="7">
        <item x="2"/>
        <item x="4"/>
        <item x="5"/>
        <item x="3"/>
        <item x="1"/>
        <item x="0"/>
        <item t="default"/>
      </items>
    </pivotField>
    <pivotField showAll="0"/>
    <pivotField showAll="0"/>
    <pivotField showAll="0"/>
    <pivotField showAll="0"/>
    <pivotField showAll="0"/>
    <pivotField showAll="0"/>
    <pivotField numFmtId="164" showAll="0"/>
    <pivotField numFmtId="164" showAll="0"/>
    <pivotField numFmtId="164" showAll="0"/>
    <pivotField numFmtId="164" showAll="0"/>
    <pivotField dataField="1" numFmtId="164" showAll="0"/>
    <pivotField dragToRow="0" dragToCol="0" dragToPage="0" showAll="0" defaultSubtota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5"/>
  </rowFields>
  <rowItems count="1">
    <i>
      <x v="5"/>
    </i>
  </rowItems>
  <colItems count="1">
    <i/>
  </colItems>
  <dataFields count="1">
    <dataField name="Sum of Revenue" fld="16" baseField="0" baseItem="0" numFmtId="166"/>
  </dataFields>
  <formats count="5">
    <format dxfId="434">
      <pivotArea type="all" dataOnly="0" outline="0" fieldPosition="0"/>
    </format>
    <format dxfId="433">
      <pivotArea outline="0" collapsedLevelsAreSubtotals="1" fieldPosition="0"/>
    </format>
    <format dxfId="432">
      <pivotArea field="5" type="button" dataOnly="0" labelOnly="1" outline="0" axis="axisRow" fieldPosition="0"/>
    </format>
    <format dxfId="431">
      <pivotArea dataOnly="0" labelOnly="1" fieldPosition="0">
        <references count="1">
          <reference field="5" count="1">
            <x v="5"/>
          </reference>
        </references>
      </pivotArea>
    </format>
    <format dxfId="430">
      <pivotArea dataOnly="0" labelOnly="1" outline="0" axis="axisValues" fieldPosition="0"/>
    </format>
  </formats>
  <chartFormats count="19">
    <chartFormat chart="4" format="0" series="1">
      <pivotArea type="data" outline="0" fieldPosition="0">
        <references count="1">
          <reference field="4294967294" count="1" selected="0">
            <x v="0"/>
          </reference>
        </references>
      </pivotArea>
    </chartFormat>
    <chartFormat chart="5" format="0" series="1">
      <pivotArea type="data" outline="0" fieldPosition="0">
        <references count="1">
          <reference field="4294967294" count="1" selected="0">
            <x v="0"/>
          </reference>
        </references>
      </pivotArea>
    </chartFormat>
    <chartFormat chart="6" format="0" series="1">
      <pivotArea type="data" outline="0" fieldPosition="0">
        <references count="1">
          <reference field="4294967294" count="1" selected="0">
            <x v="0"/>
          </reference>
        </references>
      </pivotArea>
    </chartFormat>
    <chartFormat chart="7" format="0" series="1">
      <pivotArea type="data" outline="0" fieldPosition="0">
        <references count="1">
          <reference field="4294967294" count="1" selected="0">
            <x v="0"/>
          </reference>
        </references>
      </pivotArea>
    </chartFormat>
    <chartFormat chart="8" format="0" series="1">
      <pivotArea type="data" outline="0" fieldPosition="0">
        <references count="1">
          <reference field="4294967294" count="1" selected="0">
            <x v="0"/>
          </reference>
        </references>
      </pivotArea>
    </chartFormat>
    <chartFormat chart="9" format="0" series="1">
      <pivotArea type="data" outline="0" fieldPosition="0">
        <references count="1">
          <reference field="4294967294" count="1" selected="0">
            <x v="0"/>
          </reference>
        </references>
      </pivotArea>
    </chartFormat>
    <chartFormat chart="10" format="0" series="1">
      <pivotArea type="data" outline="0" fieldPosition="0">
        <references count="1">
          <reference field="4294967294" count="1" selected="0">
            <x v="0"/>
          </reference>
        </references>
      </pivotArea>
    </chartFormat>
    <chartFormat chart="11" format="0" series="1">
      <pivotArea type="data" outline="0" fieldPosition="0">
        <references count="1">
          <reference field="4294967294" count="1" selected="0">
            <x v="0"/>
          </reference>
        </references>
      </pivotArea>
    </chartFormat>
    <chartFormat chart="12" format="0" series="1">
      <pivotArea type="data" outline="0" fieldPosition="0">
        <references count="1">
          <reference field="4294967294" count="1" selected="0">
            <x v="0"/>
          </reference>
        </references>
      </pivotArea>
    </chartFormat>
    <chartFormat chart="12" format="1">
      <pivotArea type="data" outline="0" fieldPosition="0">
        <references count="2">
          <reference field="4294967294" count="1" selected="0">
            <x v="0"/>
          </reference>
          <reference field="5" count="1" selected="0">
            <x v="4"/>
          </reference>
        </references>
      </pivotArea>
    </chartFormat>
    <chartFormat chart="13" format="0" series="1">
      <pivotArea type="data" outline="0" fieldPosition="0">
        <references count="1">
          <reference field="4294967294" count="1" selected="0">
            <x v="0"/>
          </reference>
        </references>
      </pivotArea>
    </chartFormat>
    <chartFormat chart="13" format="1">
      <pivotArea type="data" outline="0" fieldPosition="0">
        <references count="2">
          <reference field="4294967294" count="1" selected="0">
            <x v="0"/>
          </reference>
          <reference field="5" count="1" selected="0">
            <x v="4"/>
          </reference>
        </references>
      </pivotArea>
    </chartFormat>
    <chartFormat chart="14" format="0" series="1">
      <pivotArea type="data" outline="0" fieldPosition="0">
        <references count="1">
          <reference field="4294967294" count="1" selected="0">
            <x v="0"/>
          </reference>
        </references>
      </pivotArea>
    </chartFormat>
    <chartFormat chart="14" format="1">
      <pivotArea type="data" outline="0" fieldPosition="0">
        <references count="2">
          <reference field="4294967294" count="1" selected="0">
            <x v="0"/>
          </reference>
          <reference field="5" count="1" selected="0">
            <x v="4"/>
          </reference>
        </references>
      </pivotArea>
    </chartFormat>
    <chartFormat chart="14" format="2">
      <pivotArea type="data" outline="0" fieldPosition="0">
        <references count="2">
          <reference field="4294967294" count="1" selected="0">
            <x v="0"/>
          </reference>
          <reference field="5" count="1" selected="0">
            <x v="0"/>
          </reference>
        </references>
      </pivotArea>
    </chartFormat>
    <chartFormat chart="14" format="3">
      <pivotArea type="data" outline="0" fieldPosition="0">
        <references count="2">
          <reference field="4294967294" count="1" selected="0">
            <x v="0"/>
          </reference>
          <reference field="5" count="1" selected="0">
            <x v="2"/>
          </reference>
        </references>
      </pivotArea>
    </chartFormat>
    <chartFormat chart="14" format="4">
      <pivotArea type="data" outline="0" fieldPosition="0">
        <references count="2">
          <reference field="4294967294" count="1" selected="0">
            <x v="0"/>
          </reference>
          <reference field="5" count="1" selected="0">
            <x v="5"/>
          </reference>
        </references>
      </pivotArea>
    </chartFormat>
    <chartFormat chart="14" format="5">
      <pivotArea type="data" outline="0" fieldPosition="0">
        <references count="2">
          <reference field="4294967294" count="1" selected="0">
            <x v="0"/>
          </reference>
          <reference field="5" count="1" selected="0">
            <x v="3"/>
          </reference>
        </references>
      </pivotArea>
    </chartFormat>
    <chartFormat chart="14" format="6">
      <pivotArea type="data" outline="0" fieldPosition="0">
        <references count="2">
          <reference field="4294967294" count="1" selected="0">
            <x v="0"/>
          </reference>
          <reference field="5" count="1" selected="0">
            <x v="1"/>
          </reference>
        </references>
      </pivotArea>
    </chartFormat>
  </chartFormats>
  <pivotTableStyleInfo name="PivotStyleLight16" showRowHeaders="1" showColHeaders="1" showRowStripes="0" showColStripes="0" showLastColumn="1"/>
  <filters count="1">
    <filter fld="5" type="count" evalOrder="-1" id="1" iMeasureFld="0">
      <autoFilter ref="A1">
        <filterColumn colId="0">
          <top10 val="1" filterVal="1"/>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085F336-284E-42B4-89F7-95BDC205FECB}" name="Top State" cacheId="0" applyNumberFormats="0" applyBorderFormats="0" applyFontFormats="0" applyPatternFormats="0" applyAlignmentFormats="0" applyWidthHeightFormats="1" dataCaption="Values" updatedVersion="8" minRefreshableVersion="3" useAutoFormatting="1" rowGrandTotals="0" colGrandTotals="0" itemPrintTitles="1" createdVersion="7" indent="0" outline="1" outlineData="1" multipleFieldFilters="0" chartFormat="15">
  <location ref="K13:L14" firstHeaderRow="1" firstDataRow="1" firstDataCol="1"/>
  <pivotFields count="20">
    <pivotField showAll="0"/>
    <pivotField numFmtId="14" showAll="0">
      <items count="79">
        <item x="50"/>
        <item x="75"/>
        <item x="43"/>
        <item x="33"/>
        <item x="34"/>
        <item x="73"/>
        <item x="68"/>
        <item x="51"/>
        <item x="17"/>
        <item x="9"/>
        <item x="35"/>
        <item x="58"/>
        <item x="0"/>
        <item x="7"/>
        <item x="25"/>
        <item x="61"/>
        <item x="52"/>
        <item x="1"/>
        <item x="6"/>
        <item x="56"/>
        <item x="49"/>
        <item x="44"/>
        <item x="45"/>
        <item x="15"/>
        <item x="74"/>
        <item x="60"/>
        <item x="36"/>
        <item x="28"/>
        <item x="4"/>
        <item x="76"/>
        <item x="38"/>
        <item x="31"/>
        <item x="3"/>
        <item x="23"/>
        <item x="26"/>
        <item x="59"/>
        <item x="70"/>
        <item x="2"/>
        <item x="10"/>
        <item x="42"/>
        <item x="69"/>
        <item x="37"/>
        <item x="63"/>
        <item x="11"/>
        <item x="64"/>
        <item x="39"/>
        <item x="54"/>
        <item x="57"/>
        <item x="12"/>
        <item x="40"/>
        <item x="13"/>
        <item x="19"/>
        <item x="46"/>
        <item x="18"/>
        <item x="71"/>
        <item x="16"/>
        <item x="77"/>
        <item x="53"/>
        <item x="27"/>
        <item x="55"/>
        <item x="48"/>
        <item x="21"/>
        <item x="14"/>
        <item x="41"/>
        <item x="22"/>
        <item x="32"/>
        <item x="72"/>
        <item x="29"/>
        <item x="47"/>
        <item x="8"/>
        <item x="66"/>
        <item x="24"/>
        <item x="5"/>
        <item x="67"/>
        <item x="30"/>
        <item x="20"/>
        <item x="65"/>
        <item x="62"/>
        <item t="default"/>
      </items>
    </pivotField>
    <pivotField showAll="0"/>
    <pivotField showAll="0">
      <items count="7">
        <item x="0"/>
        <item m="1" x="3"/>
        <item x="1"/>
        <item m="1" x="4"/>
        <item x="2"/>
        <item m="1" x="5"/>
        <item t="default"/>
      </items>
    </pivotField>
    <pivotField showAll="0">
      <items count="3">
        <item x="0"/>
        <item x="1"/>
        <item t="default"/>
      </items>
    </pivotField>
    <pivotField showAll="0"/>
    <pivotField axis="axisRow" showAll="0" measureFilter="1">
      <items count="17">
        <item x="6"/>
        <item x="0"/>
        <item x="1"/>
        <item x="9"/>
        <item x="13"/>
        <item m="1" x="15"/>
        <item x="11"/>
        <item x="4"/>
        <item x="7"/>
        <item x="5"/>
        <item x="10"/>
        <item x="14"/>
        <item x="12"/>
        <item x="2"/>
        <item x="8"/>
        <item x="3"/>
        <item t="default"/>
      </items>
    </pivotField>
    <pivotField showAll="0"/>
    <pivotField showAll="0"/>
    <pivotField showAll="0"/>
    <pivotField showAll="0"/>
    <pivotField showAll="0"/>
    <pivotField numFmtId="164" showAll="0"/>
    <pivotField numFmtId="164" showAll="0"/>
    <pivotField numFmtId="164" showAll="0"/>
    <pivotField numFmtId="164" showAll="0"/>
    <pivotField dataField="1" numFmtId="164" showAll="0"/>
    <pivotField dragToRow="0" dragToCol="0" dragToPage="0" showAll="0" defaultSubtota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6"/>
  </rowFields>
  <rowItems count="1">
    <i>
      <x v="1"/>
    </i>
  </rowItems>
  <colItems count="1">
    <i/>
  </colItems>
  <dataFields count="1">
    <dataField name="Sum of Revenue" fld="16" baseField="0" baseItem="0" numFmtId="166"/>
  </dataFields>
  <formats count="5">
    <format dxfId="439">
      <pivotArea type="all" dataOnly="0" outline="0" fieldPosition="0"/>
    </format>
    <format dxfId="438">
      <pivotArea outline="0" collapsedLevelsAreSubtotals="1" fieldPosition="0"/>
    </format>
    <format dxfId="437">
      <pivotArea field="6" type="button" dataOnly="0" labelOnly="1" outline="0" axis="axisRow" fieldPosition="0"/>
    </format>
    <format dxfId="436">
      <pivotArea dataOnly="0" labelOnly="1" fieldPosition="0">
        <references count="1">
          <reference field="6" count="1">
            <x v="1"/>
          </reference>
        </references>
      </pivotArea>
    </format>
    <format dxfId="435">
      <pivotArea dataOnly="0" labelOnly="1" outline="0" axis="axisValues" fieldPosition="0"/>
    </format>
  </formats>
  <chartFormats count="11">
    <chartFormat chart="4" format="0" series="1">
      <pivotArea type="data" outline="0" fieldPosition="0">
        <references count="1">
          <reference field="4294967294" count="1" selected="0">
            <x v="0"/>
          </reference>
        </references>
      </pivotArea>
    </chartFormat>
    <chartFormat chart="5" format="0" series="1">
      <pivotArea type="data" outline="0" fieldPosition="0">
        <references count="1">
          <reference field="4294967294" count="1" selected="0">
            <x v="0"/>
          </reference>
        </references>
      </pivotArea>
    </chartFormat>
    <chartFormat chart="6" format="0" series="1">
      <pivotArea type="data" outline="0" fieldPosition="0">
        <references count="1">
          <reference field="4294967294" count="1" selected="0">
            <x v="0"/>
          </reference>
        </references>
      </pivotArea>
    </chartFormat>
    <chartFormat chart="7" format="0" series="1">
      <pivotArea type="data" outline="0" fieldPosition="0">
        <references count="1">
          <reference field="4294967294" count="1" selected="0">
            <x v="0"/>
          </reference>
        </references>
      </pivotArea>
    </chartFormat>
    <chartFormat chart="8" format="0" series="1">
      <pivotArea type="data" outline="0" fieldPosition="0">
        <references count="1">
          <reference field="4294967294" count="1" selected="0">
            <x v="0"/>
          </reference>
        </references>
      </pivotArea>
    </chartFormat>
    <chartFormat chart="9" format="0" series="1">
      <pivotArea type="data" outline="0" fieldPosition="0">
        <references count="1">
          <reference field="4294967294" count="1" selected="0">
            <x v="0"/>
          </reference>
        </references>
      </pivotArea>
    </chartFormat>
    <chartFormat chart="10" format="0" series="1">
      <pivotArea type="data" outline="0" fieldPosition="0">
        <references count="1">
          <reference field="4294967294" count="1" selected="0">
            <x v="0"/>
          </reference>
        </references>
      </pivotArea>
    </chartFormat>
    <chartFormat chart="11" format="0" series="1">
      <pivotArea type="data" outline="0" fieldPosition="0">
        <references count="1">
          <reference field="4294967294" count="1" selected="0">
            <x v="0"/>
          </reference>
        </references>
      </pivotArea>
    </chartFormat>
    <chartFormat chart="12" format="0" series="1">
      <pivotArea type="data" outline="0" fieldPosition="0">
        <references count="1">
          <reference field="4294967294" count="1" selected="0">
            <x v="0"/>
          </reference>
        </references>
      </pivotArea>
    </chartFormat>
    <chartFormat chart="13" format="0" series="1">
      <pivotArea type="data" outline="0" fieldPosition="0">
        <references count="1">
          <reference field="4294967294" count="1" selected="0">
            <x v="0"/>
          </reference>
        </references>
      </pivotArea>
    </chartFormat>
    <chartFormat chart="14"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6" type="count" evalOrder="-1" id="1" iMeasureFld="0">
      <autoFilter ref="A1">
        <filterColumn colId="0">
          <top10 val="1" filterVal="1"/>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A8D4953-4D2E-4EA5-9C14-4E8089933F2B}" name="profit percent" cacheId="0" applyNumberFormats="0" applyBorderFormats="0" applyFontFormats="0" applyPatternFormats="0" applyAlignmentFormats="0" applyWidthHeightFormats="1" dataCaption="Values" updatedVersion="8" minRefreshableVersion="3" useAutoFormatting="1" rowGrandTotals="0" colGrandTotals="0" itemPrintTitles="1" createdVersion="7" indent="0" outline="1" outlineData="1" multipleFieldFilters="0">
  <location ref="J2:J3" firstHeaderRow="1" firstDataRow="1" firstDataCol="0"/>
  <pivotFields count="20">
    <pivotField showAll="0"/>
    <pivotField numFmtId="14" showAll="0">
      <items count="79">
        <item x="50"/>
        <item x="75"/>
        <item x="43"/>
        <item x="33"/>
        <item x="34"/>
        <item x="73"/>
        <item x="68"/>
        <item x="51"/>
        <item x="17"/>
        <item x="9"/>
        <item x="35"/>
        <item x="58"/>
        <item x="0"/>
        <item x="7"/>
        <item x="25"/>
        <item x="61"/>
        <item x="52"/>
        <item x="1"/>
        <item x="6"/>
        <item x="56"/>
        <item x="49"/>
        <item x="44"/>
        <item x="45"/>
        <item x="15"/>
        <item x="74"/>
        <item x="60"/>
        <item x="36"/>
        <item x="28"/>
        <item x="4"/>
        <item x="76"/>
        <item x="38"/>
        <item x="31"/>
        <item x="3"/>
        <item x="23"/>
        <item x="26"/>
        <item x="59"/>
        <item x="70"/>
        <item x="2"/>
        <item x="10"/>
        <item x="42"/>
        <item x="69"/>
        <item x="37"/>
        <item x="63"/>
        <item x="11"/>
        <item x="64"/>
        <item x="39"/>
        <item x="54"/>
        <item x="57"/>
        <item x="12"/>
        <item x="40"/>
        <item x="13"/>
        <item x="19"/>
        <item x="46"/>
        <item x="18"/>
        <item x="71"/>
        <item x="16"/>
        <item x="77"/>
        <item x="53"/>
        <item x="27"/>
        <item x="55"/>
        <item x="48"/>
        <item x="21"/>
        <item x="14"/>
        <item x="41"/>
        <item x="22"/>
        <item x="32"/>
        <item x="72"/>
        <item x="29"/>
        <item x="47"/>
        <item x="8"/>
        <item x="66"/>
        <item x="24"/>
        <item x="5"/>
        <item x="67"/>
        <item x="30"/>
        <item x="20"/>
        <item x="65"/>
        <item x="62"/>
        <item t="default"/>
      </items>
    </pivotField>
    <pivotField showAll="0"/>
    <pivotField showAll="0">
      <items count="7">
        <item x="0"/>
        <item m="1" x="3"/>
        <item x="1"/>
        <item m="1" x="4"/>
        <item x="2"/>
        <item m="1" x="5"/>
        <item t="default"/>
      </items>
    </pivotField>
    <pivotField showAll="0">
      <items count="3">
        <item x="0"/>
        <item x="1"/>
        <item t="default"/>
      </items>
    </pivotField>
    <pivotField showAll="0"/>
    <pivotField showAll="0"/>
    <pivotField showAll="0"/>
    <pivotField showAll="0"/>
    <pivotField showAll="0"/>
    <pivotField showAll="0"/>
    <pivotField showAll="0"/>
    <pivotField numFmtId="164" showAll="0"/>
    <pivotField numFmtId="164" showAll="0"/>
    <pivotField numFmtId="164" showAll="0"/>
    <pivotField numFmtId="164" showAll="0"/>
    <pivotField numFmtId="164" showAll="0"/>
    <pivotField dataField="1" dragToRow="0" dragToCol="0" dragToPage="0" showAll="0" defaultSubtota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Items count="1">
    <i/>
  </rowItems>
  <colItems count="1">
    <i/>
  </colItems>
  <dataFields count="1">
    <dataField name="Sum of Profit%" fld="17" baseField="0" baseItem="0" numFmtId="9"/>
  </dataFields>
  <formats count="2">
    <format dxfId="441">
      <pivotArea outline="0" collapsedLevelsAreSubtotals="1" fieldPosition="0"/>
    </format>
    <format dxfId="440">
      <pivotArea outline="0" collapsedLevelsAreSubtotals="1" fieldPosition="0">
        <references count="1">
          <reference field="4294967294" count="1" selected="0">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FF664FA-0513-4EDA-AFA1-9E173FEB47B0}" name="Customer Gender" cacheId="0" applyNumberFormats="0" applyBorderFormats="0" applyFontFormats="0" applyPatternFormats="0" applyAlignmentFormats="0" applyWidthHeightFormats="1" dataCaption="Values" updatedVersion="8" minRefreshableVersion="3" useAutoFormatting="1" rowGrandTotals="0" colGrandTotals="0" itemPrintTitles="1" createdVersion="7" indent="0" outline="1" outlineData="1" multipleFieldFilters="0" chartFormat="19">
  <location ref="H16:I18" firstHeaderRow="1" firstDataRow="1" firstDataCol="1"/>
  <pivotFields count="20">
    <pivotField showAll="0"/>
    <pivotField numFmtId="14" showAll="0">
      <items count="79">
        <item x="50"/>
        <item x="75"/>
        <item x="43"/>
        <item x="33"/>
        <item x="34"/>
        <item x="73"/>
        <item x="68"/>
        <item x="51"/>
        <item x="17"/>
        <item x="9"/>
        <item x="35"/>
        <item x="58"/>
        <item x="0"/>
        <item x="7"/>
        <item x="25"/>
        <item x="61"/>
        <item x="52"/>
        <item x="1"/>
        <item x="6"/>
        <item x="56"/>
        <item x="49"/>
        <item x="44"/>
        <item x="45"/>
        <item x="15"/>
        <item x="74"/>
        <item x="60"/>
        <item x="36"/>
        <item x="28"/>
        <item x="4"/>
        <item x="76"/>
        <item x="38"/>
        <item x="31"/>
        <item x="3"/>
        <item x="23"/>
        <item x="26"/>
        <item x="59"/>
        <item x="70"/>
        <item x="2"/>
        <item x="10"/>
        <item x="42"/>
        <item x="69"/>
        <item x="37"/>
        <item x="63"/>
        <item x="11"/>
        <item x="64"/>
        <item x="39"/>
        <item x="54"/>
        <item x="57"/>
        <item x="12"/>
        <item x="40"/>
        <item x="13"/>
        <item x="19"/>
        <item x="46"/>
        <item x="18"/>
        <item x="71"/>
        <item x="16"/>
        <item x="77"/>
        <item x="53"/>
        <item x="27"/>
        <item x="55"/>
        <item x="48"/>
        <item x="21"/>
        <item x="14"/>
        <item x="41"/>
        <item x="22"/>
        <item x="32"/>
        <item x="72"/>
        <item x="29"/>
        <item x="47"/>
        <item x="8"/>
        <item x="66"/>
        <item x="24"/>
        <item x="5"/>
        <item x="67"/>
        <item x="30"/>
        <item x="20"/>
        <item x="65"/>
        <item x="62"/>
        <item t="default"/>
      </items>
    </pivotField>
    <pivotField showAll="0"/>
    <pivotField showAll="0">
      <items count="7">
        <item x="0"/>
        <item m="1" x="3"/>
        <item x="1"/>
        <item m="1" x="4"/>
        <item x="2"/>
        <item m="1" x="5"/>
        <item t="default"/>
      </items>
    </pivotField>
    <pivotField axis="axisRow" showAll="0">
      <items count="3">
        <item x="0"/>
        <item x="1"/>
        <item t="default"/>
      </items>
    </pivotField>
    <pivotField showAll="0"/>
    <pivotField showAll="0"/>
    <pivotField showAll="0"/>
    <pivotField showAll="0"/>
    <pivotField showAll="0"/>
    <pivotField showAll="0"/>
    <pivotField showAll="0"/>
    <pivotField numFmtId="164" showAll="0"/>
    <pivotField numFmtId="164" showAll="0"/>
    <pivotField numFmtId="164" showAll="0"/>
    <pivotField numFmtId="164" showAll="0"/>
    <pivotField dataField="1" numFmtId="164" showAll="0"/>
    <pivotField dragToRow="0" dragToCol="0" dragToPage="0" showAll="0" defaultSubtota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4"/>
  </rowFields>
  <rowItems count="2">
    <i>
      <x/>
    </i>
    <i>
      <x v="1"/>
    </i>
  </rowItems>
  <colItems count="1">
    <i/>
  </colItems>
  <dataFields count="1">
    <dataField name="Sum of Revenue" fld="16" baseField="0" baseItem="0" numFmtId="166"/>
  </dataFields>
  <formats count="5">
    <format dxfId="446">
      <pivotArea type="all" dataOnly="0" outline="0" fieldPosition="0"/>
    </format>
    <format dxfId="445">
      <pivotArea outline="0" collapsedLevelsAreSubtotals="1" fieldPosition="0"/>
    </format>
    <format dxfId="444">
      <pivotArea field="4" type="button" dataOnly="0" labelOnly="1" outline="0" axis="axisRow" fieldPosition="0"/>
    </format>
    <format dxfId="443">
      <pivotArea dataOnly="0" labelOnly="1" fieldPosition="0">
        <references count="1">
          <reference field="4" count="0"/>
        </references>
      </pivotArea>
    </format>
    <format dxfId="442">
      <pivotArea dataOnly="0" labelOnly="1" outline="0" axis="axisValues" fieldPosition="0"/>
    </format>
  </formats>
  <chartFormats count="14">
    <chartFormat chart="4" format="0" series="1">
      <pivotArea type="data" outline="0" fieldPosition="0">
        <references count="1">
          <reference field="4294967294" count="1" selected="0">
            <x v="0"/>
          </reference>
        </references>
      </pivotArea>
    </chartFormat>
    <chartFormat chart="5" format="0" series="1">
      <pivotArea type="data" outline="0" fieldPosition="0">
        <references count="1">
          <reference field="4294967294" count="1" selected="0">
            <x v="0"/>
          </reference>
        </references>
      </pivotArea>
    </chartFormat>
    <chartFormat chart="6" format="0" series="1">
      <pivotArea type="data" outline="0" fieldPosition="0">
        <references count="1">
          <reference field="4294967294" count="1" selected="0">
            <x v="0"/>
          </reference>
        </references>
      </pivotArea>
    </chartFormat>
    <chartFormat chart="7" format="0" series="1">
      <pivotArea type="data" outline="0" fieldPosition="0">
        <references count="1">
          <reference field="4294967294" count="1" selected="0">
            <x v="0"/>
          </reference>
        </references>
      </pivotArea>
    </chartFormat>
    <chartFormat chart="8" format="0" series="1">
      <pivotArea type="data" outline="0" fieldPosition="0">
        <references count="1">
          <reference field="4294967294" count="1" selected="0">
            <x v="0"/>
          </reference>
        </references>
      </pivotArea>
    </chartFormat>
    <chartFormat chart="9" format="0" series="1">
      <pivotArea type="data" outline="0" fieldPosition="0">
        <references count="1">
          <reference field="4294967294" count="1" selected="0">
            <x v="0"/>
          </reference>
        </references>
      </pivotArea>
    </chartFormat>
    <chartFormat chart="10" format="0" series="1">
      <pivotArea type="data" outline="0" fieldPosition="0">
        <references count="1">
          <reference field="4294967294" count="1" selected="0">
            <x v="0"/>
          </reference>
        </references>
      </pivotArea>
    </chartFormat>
    <chartFormat chart="11" format="0" series="1">
      <pivotArea type="data" outline="0" fieldPosition="0">
        <references count="1">
          <reference field="4294967294" count="1" selected="0">
            <x v="0"/>
          </reference>
        </references>
      </pivotArea>
    </chartFormat>
    <chartFormat chart="12" format="0" series="1">
      <pivotArea type="data" outline="0" fieldPosition="0">
        <references count="1">
          <reference field="4294967294" count="1" selected="0">
            <x v="0"/>
          </reference>
        </references>
      </pivotArea>
    </chartFormat>
    <chartFormat chart="13" format="0" series="1">
      <pivotArea type="data" outline="0" fieldPosition="0">
        <references count="1">
          <reference field="4294967294" count="1" selected="0">
            <x v="0"/>
          </reference>
        </references>
      </pivotArea>
    </chartFormat>
    <chartFormat chart="14" format="0" series="1">
      <pivotArea type="data" outline="0" fieldPosition="0">
        <references count="1">
          <reference field="4294967294" count="1" selected="0">
            <x v="0"/>
          </reference>
        </references>
      </pivotArea>
    </chartFormat>
    <chartFormat chart="18" format="6" series="1">
      <pivotArea type="data" outline="0" fieldPosition="0">
        <references count="1">
          <reference field="4294967294" count="1" selected="0">
            <x v="0"/>
          </reference>
        </references>
      </pivotArea>
    </chartFormat>
    <chartFormat chart="18" format="7">
      <pivotArea type="data" outline="0" fieldPosition="0">
        <references count="2">
          <reference field="4294967294" count="1" selected="0">
            <x v="0"/>
          </reference>
          <reference field="4" count="1" selected="0">
            <x v="0"/>
          </reference>
        </references>
      </pivotArea>
    </chartFormat>
    <chartFormat chart="18" format="8">
      <pivotArea type="data" outline="0" fieldPosition="0">
        <references count="2">
          <reference field="4294967294" count="1" selected="0">
            <x v="0"/>
          </reference>
          <reference field="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45B596F-D1EF-4C56-957A-3E83294F559D}" name="PivotTable2" cacheId="0" applyNumberFormats="0" applyBorderFormats="0" applyFontFormats="0" applyPatternFormats="0" applyAlignmentFormats="0" applyWidthHeightFormats="1" dataCaption="Values" updatedVersion="8" minRefreshableVersion="3" useAutoFormatting="1" rowGrandTotals="0" colGrandTotals="0" itemPrintTitles="1" createdVersion="7" indent="0" outline="1" outlineData="1" multipleFieldFilters="0">
  <location ref="D2:D3" firstHeaderRow="1" firstDataRow="1" firstDataCol="0"/>
  <pivotFields count="20">
    <pivotField showAll="0"/>
    <pivotField numFmtId="14" showAll="0">
      <items count="79">
        <item x="50"/>
        <item x="75"/>
        <item x="43"/>
        <item x="33"/>
        <item x="34"/>
        <item x="73"/>
        <item x="68"/>
        <item x="51"/>
        <item x="17"/>
        <item x="9"/>
        <item x="35"/>
        <item x="58"/>
        <item x="0"/>
        <item x="7"/>
        <item x="25"/>
        <item x="61"/>
        <item x="52"/>
        <item x="1"/>
        <item x="6"/>
        <item x="56"/>
        <item x="49"/>
        <item x="44"/>
        <item x="45"/>
        <item x="15"/>
        <item x="74"/>
        <item x="60"/>
        <item x="36"/>
        <item x="28"/>
        <item x="4"/>
        <item x="76"/>
        <item x="38"/>
        <item x="31"/>
        <item x="3"/>
        <item x="23"/>
        <item x="26"/>
        <item x="59"/>
        <item x="70"/>
        <item x="2"/>
        <item x="10"/>
        <item x="42"/>
        <item x="69"/>
        <item x="37"/>
        <item x="63"/>
        <item x="11"/>
        <item x="64"/>
        <item x="39"/>
        <item x="54"/>
        <item x="57"/>
        <item x="12"/>
        <item x="40"/>
        <item x="13"/>
        <item x="19"/>
        <item x="46"/>
        <item x="18"/>
        <item x="71"/>
        <item x="16"/>
        <item x="77"/>
        <item x="53"/>
        <item x="27"/>
        <item x="55"/>
        <item x="48"/>
        <item x="21"/>
        <item x="14"/>
        <item x="41"/>
        <item x="22"/>
        <item x="32"/>
        <item x="72"/>
        <item x="29"/>
        <item x="47"/>
        <item x="8"/>
        <item x="66"/>
        <item x="24"/>
        <item x="5"/>
        <item x="67"/>
        <item x="30"/>
        <item x="20"/>
        <item x="65"/>
        <item x="62"/>
        <item t="default"/>
      </items>
    </pivotField>
    <pivotField showAll="0"/>
    <pivotField showAll="0">
      <items count="7">
        <item x="0"/>
        <item m="1" x="3"/>
        <item x="1"/>
        <item m="1" x="4"/>
        <item x="2"/>
        <item m="1" x="5"/>
        <item t="default"/>
      </items>
    </pivotField>
    <pivotField showAll="0">
      <items count="3">
        <item x="0"/>
        <item x="1"/>
        <item t="default"/>
      </items>
    </pivotField>
    <pivotField showAll="0"/>
    <pivotField showAll="0"/>
    <pivotField showAll="0"/>
    <pivotField showAll="0"/>
    <pivotField showAll="0"/>
    <pivotField showAll="0"/>
    <pivotField showAll="0"/>
    <pivotField numFmtId="164" showAll="0"/>
    <pivotField numFmtId="164" showAll="0"/>
    <pivotField numFmtId="164" showAll="0"/>
    <pivotField dataField="1" numFmtId="164" showAll="0"/>
    <pivotField numFmtId="164" showAll="0"/>
    <pivotField dragToRow="0" dragToCol="0" dragToPage="0" showAll="0" defaultSubtota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Items count="1">
    <i/>
  </rowItems>
  <colItems count="1">
    <i/>
  </colItems>
  <dataFields count="1">
    <dataField name="Total Cost " fld="15" baseField="0" baseItem="9" numFmtId="166"/>
  </dataFields>
  <formats count="1">
    <format dxfId="447">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155121C-4F88-4207-ACDF-89BB01C3CCE1}" name="Age Wise" cacheId="0" applyNumberFormats="0" applyBorderFormats="0" applyFontFormats="0" applyPatternFormats="0" applyAlignmentFormats="0" applyWidthHeightFormats="1" dataCaption="Values" updatedVersion="8" minRefreshableVersion="3" useAutoFormatting="1" rowGrandTotals="0" colGrandTotals="0" itemPrintTitles="1" createdVersion="7" indent="0" outline="1" outlineData="1" multipleFieldFilters="0" chartFormat="7">
  <location ref="B36:C39" firstHeaderRow="1" firstDataRow="1" firstDataCol="1"/>
  <pivotFields count="20">
    <pivotField showAll="0"/>
    <pivotField numFmtId="14" showAll="0">
      <items count="79">
        <item x="50"/>
        <item x="75"/>
        <item x="43"/>
        <item x="33"/>
        <item x="34"/>
        <item x="73"/>
        <item x="68"/>
        <item x="51"/>
        <item x="17"/>
        <item x="9"/>
        <item x="35"/>
        <item x="58"/>
        <item x="0"/>
        <item x="7"/>
        <item x="25"/>
        <item x="61"/>
        <item x="52"/>
        <item x="1"/>
        <item x="6"/>
        <item x="56"/>
        <item x="49"/>
        <item x="44"/>
        <item x="45"/>
        <item x="15"/>
        <item x="74"/>
        <item x="60"/>
        <item x="36"/>
        <item x="28"/>
        <item x="4"/>
        <item x="76"/>
        <item x="38"/>
        <item x="31"/>
        <item x="3"/>
        <item x="23"/>
        <item x="26"/>
        <item x="59"/>
        <item x="70"/>
        <item x="2"/>
        <item x="10"/>
        <item x="42"/>
        <item x="69"/>
        <item x="37"/>
        <item x="63"/>
        <item x="11"/>
        <item x="64"/>
        <item x="39"/>
        <item x="54"/>
        <item x="57"/>
        <item x="12"/>
        <item x="40"/>
        <item x="13"/>
        <item x="19"/>
        <item x="46"/>
        <item x="18"/>
        <item x="71"/>
        <item x="16"/>
        <item x="77"/>
        <item x="53"/>
        <item x="27"/>
        <item x="55"/>
        <item x="48"/>
        <item x="21"/>
        <item x="14"/>
        <item x="41"/>
        <item x="22"/>
        <item x="32"/>
        <item x="72"/>
        <item x="29"/>
        <item x="47"/>
        <item x="8"/>
        <item x="66"/>
        <item x="24"/>
        <item x="5"/>
        <item x="67"/>
        <item x="30"/>
        <item x="20"/>
        <item x="65"/>
        <item x="62"/>
        <item t="default"/>
      </items>
    </pivotField>
    <pivotField showAll="0"/>
    <pivotField axis="axisRow" showAll="0">
      <items count="7">
        <item m="1" x="3"/>
        <item m="1" x="4"/>
        <item m="1" x="5"/>
        <item x="0"/>
        <item x="1"/>
        <item x="2"/>
        <item t="default"/>
      </items>
    </pivotField>
    <pivotField showAll="0">
      <items count="3">
        <item x="0"/>
        <item x="1"/>
        <item t="default"/>
      </items>
    </pivotField>
    <pivotField showAll="0"/>
    <pivotField showAll="0"/>
    <pivotField showAll="0"/>
    <pivotField showAll="0"/>
    <pivotField showAll="0"/>
    <pivotField showAll="0"/>
    <pivotField showAll="0"/>
    <pivotField numFmtId="164" showAll="0"/>
    <pivotField numFmtId="164" showAll="0"/>
    <pivotField numFmtId="164" showAll="0"/>
    <pivotField numFmtId="164" showAll="0"/>
    <pivotField dataField="1" numFmtId="164" showAll="0"/>
    <pivotField dragToRow="0" dragToCol="0" dragToPage="0" showAll="0" defaultSubtota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3"/>
  </rowFields>
  <rowItems count="3">
    <i>
      <x v="3"/>
    </i>
    <i>
      <x v="4"/>
    </i>
    <i>
      <x v="5"/>
    </i>
  </rowItems>
  <colItems count="1">
    <i/>
  </colItems>
  <dataFields count="1">
    <dataField name="Sum of Revenue" fld="16" baseField="0" baseItem="0" numFmtId="166"/>
  </dataFields>
  <formats count="2">
    <format dxfId="449">
      <pivotArea outline="0" collapsedLevelsAreSubtotals="1" fieldPosition="0"/>
    </format>
    <format dxfId="448">
      <pivotArea dataOnly="0" labelOnly="1" outline="0" axis="axisValues" fieldPosition="0"/>
    </format>
  </formats>
  <chartFormats count="8">
    <chartFormat chart="0" format="0" series="1">
      <pivotArea type="data" outline="0" fieldPosition="0">
        <references count="1">
          <reference field="4294967294" count="1" selected="0">
            <x v="0"/>
          </reference>
        </references>
      </pivotArea>
    </chartFormat>
    <chartFormat chart="6" format="0" series="1">
      <pivotArea type="data" outline="0" fieldPosition="0">
        <references count="1">
          <reference field="4294967294" count="1" selected="0">
            <x v="0"/>
          </reference>
        </references>
      </pivotArea>
    </chartFormat>
    <chartFormat chart="6" format="1">
      <pivotArea type="data" outline="0" fieldPosition="0">
        <references count="2">
          <reference field="4294967294" count="1" selected="0">
            <x v="0"/>
          </reference>
          <reference field="3" count="1" selected="0">
            <x v="0"/>
          </reference>
        </references>
      </pivotArea>
    </chartFormat>
    <chartFormat chart="6" format="2">
      <pivotArea type="data" outline="0" fieldPosition="0">
        <references count="2">
          <reference field="4294967294" count="1" selected="0">
            <x v="0"/>
          </reference>
          <reference field="3" count="1" selected="0">
            <x v="1"/>
          </reference>
        </references>
      </pivotArea>
    </chartFormat>
    <chartFormat chart="6" format="3">
      <pivotArea type="data" outline="0" fieldPosition="0">
        <references count="2">
          <reference field="4294967294" count="1" selected="0">
            <x v="0"/>
          </reference>
          <reference field="3" count="1" selected="0">
            <x v="2"/>
          </reference>
        </references>
      </pivotArea>
    </chartFormat>
    <chartFormat chart="6" format="4">
      <pivotArea type="data" outline="0" fieldPosition="0">
        <references count="2">
          <reference field="4294967294" count="1" selected="0">
            <x v="0"/>
          </reference>
          <reference field="3" count="1" selected="0">
            <x v="5"/>
          </reference>
        </references>
      </pivotArea>
    </chartFormat>
    <chartFormat chart="6" format="5">
      <pivotArea type="data" outline="0" fieldPosition="0">
        <references count="2">
          <reference field="4294967294" count="1" selected="0">
            <x v="0"/>
          </reference>
          <reference field="3" count="1" selected="0">
            <x v="4"/>
          </reference>
        </references>
      </pivotArea>
    </chartFormat>
    <chartFormat chart="6" format="6">
      <pivotArea type="data" outline="0" fieldPosition="0">
        <references count="2">
          <reference field="4294967294" count="1" selected="0">
            <x v="0"/>
          </reference>
          <reference field="3"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0FD2240-5F1B-4761-AE87-C1EF7B712270}" name="Least 5 states" cacheId="0" applyNumberFormats="0" applyBorderFormats="0" applyFontFormats="0" applyPatternFormats="0" applyAlignmentFormats="0" applyWidthHeightFormats="1" dataCaption="Values" updatedVersion="8" minRefreshableVersion="3" useAutoFormatting="1" rowGrandTotals="0" colGrandTotals="0" itemPrintTitles="1" createdVersion="7" indent="0" outline="1" outlineData="1" multipleFieldFilters="0" chartFormat="9">
  <location ref="B29:C34" firstHeaderRow="1" firstDataRow="1" firstDataCol="1"/>
  <pivotFields count="20">
    <pivotField showAll="0"/>
    <pivotField numFmtId="14" showAll="0">
      <items count="79">
        <item x="50"/>
        <item x="75"/>
        <item x="43"/>
        <item x="33"/>
        <item x="34"/>
        <item x="73"/>
        <item x="68"/>
        <item x="51"/>
        <item x="17"/>
        <item x="9"/>
        <item x="35"/>
        <item x="58"/>
        <item x="0"/>
        <item x="7"/>
        <item x="25"/>
        <item x="61"/>
        <item x="52"/>
        <item x="1"/>
        <item x="6"/>
        <item x="56"/>
        <item x="49"/>
        <item x="44"/>
        <item x="45"/>
        <item x="15"/>
        <item x="74"/>
        <item x="60"/>
        <item x="36"/>
        <item x="28"/>
        <item x="4"/>
        <item x="76"/>
        <item x="38"/>
        <item x="31"/>
        <item x="3"/>
        <item x="23"/>
        <item x="26"/>
        <item x="59"/>
        <item x="70"/>
        <item x="2"/>
        <item x="10"/>
        <item x="42"/>
        <item x="69"/>
        <item x="37"/>
        <item x="63"/>
        <item x="11"/>
        <item x="64"/>
        <item x="39"/>
        <item x="54"/>
        <item x="57"/>
        <item x="12"/>
        <item x="40"/>
        <item x="13"/>
        <item x="19"/>
        <item x="46"/>
        <item x="18"/>
        <item x="71"/>
        <item x="16"/>
        <item x="77"/>
        <item x="53"/>
        <item x="27"/>
        <item x="55"/>
        <item x="48"/>
        <item x="21"/>
        <item x="14"/>
        <item x="41"/>
        <item x="22"/>
        <item x="32"/>
        <item x="72"/>
        <item x="29"/>
        <item x="47"/>
        <item x="8"/>
        <item x="66"/>
        <item x="24"/>
        <item x="5"/>
        <item x="67"/>
        <item x="30"/>
        <item x="20"/>
        <item x="65"/>
        <item x="62"/>
        <item t="default"/>
      </items>
    </pivotField>
    <pivotField showAll="0"/>
    <pivotField showAll="0">
      <items count="7">
        <item x="0"/>
        <item m="1" x="3"/>
        <item x="1"/>
        <item m="1" x="4"/>
        <item x="2"/>
        <item m="1" x="5"/>
        <item t="default"/>
      </items>
    </pivotField>
    <pivotField showAll="0">
      <items count="3">
        <item x="0"/>
        <item x="1"/>
        <item t="default"/>
      </items>
    </pivotField>
    <pivotField showAll="0"/>
    <pivotField axis="axisRow" showAll="0" measureFilter="1">
      <items count="17">
        <item x="6"/>
        <item x="0"/>
        <item x="1"/>
        <item x="9"/>
        <item x="13"/>
        <item m="1" x="15"/>
        <item x="11"/>
        <item x="4"/>
        <item x="7"/>
        <item x="5"/>
        <item x="10"/>
        <item x="14"/>
        <item x="12"/>
        <item x="8"/>
        <item x="3"/>
        <item x="2"/>
        <item t="default"/>
      </items>
    </pivotField>
    <pivotField showAll="0"/>
    <pivotField showAll="0"/>
    <pivotField showAll="0"/>
    <pivotField showAll="0"/>
    <pivotField showAll="0"/>
    <pivotField numFmtId="164" showAll="0"/>
    <pivotField numFmtId="164" showAll="0"/>
    <pivotField numFmtId="164" showAll="0"/>
    <pivotField numFmtId="164" showAll="0"/>
    <pivotField dataField="1" numFmtId="164" showAll="0"/>
    <pivotField dragToRow="0" dragToCol="0" dragToPage="0" showAll="0" defaultSubtota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6"/>
  </rowFields>
  <rowItems count="5">
    <i>
      <x v="3"/>
    </i>
    <i>
      <x v="4"/>
    </i>
    <i>
      <x v="6"/>
    </i>
    <i>
      <x v="11"/>
    </i>
    <i>
      <x v="12"/>
    </i>
  </rowItems>
  <colItems count="1">
    <i/>
  </colItems>
  <dataFields count="1">
    <dataField name="Sum of Revenue" fld="16" baseField="0" baseItem="0" numFmtId="166"/>
  </dataFields>
  <formats count="3">
    <format dxfId="452">
      <pivotArea collapsedLevelsAreSubtotals="1" fieldPosition="0">
        <references count="1">
          <reference field="6" count="1">
            <x v="3"/>
          </reference>
        </references>
      </pivotArea>
    </format>
    <format dxfId="451">
      <pivotArea outline="0" collapsedLevelsAreSubtotals="1" fieldPosition="0"/>
    </format>
    <format dxfId="450">
      <pivotArea dataOnly="0" labelOnly="1" outline="0" axis="axisValues" fieldPosition="0"/>
    </format>
  </formats>
  <chartFormats count="1">
    <chartFormat chart="5"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6" type="count" evalOrder="-1" id="2" iMeasureFld="0">
      <autoFilter ref="A1">
        <filterColumn colId="0">
          <top10 top="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29B58B48-6F0D-4FB6-8F18-7DA3630ABC31}" name="Top_5_States_Revenue" cacheId="0" applyNumberFormats="0" applyBorderFormats="0" applyFontFormats="0" applyPatternFormats="0" applyAlignmentFormats="0" applyWidthHeightFormats="1" dataCaption="Values" updatedVersion="8" minRefreshableVersion="3" useAutoFormatting="1" rowGrandTotals="0" colGrandTotals="0" itemPrintTitles="1" createdVersion="7" indent="0" outline="1" outlineData="1" multipleFieldFilters="0" chartFormat="8">
  <location ref="B21:C26" firstHeaderRow="1" firstDataRow="1" firstDataCol="1"/>
  <pivotFields count="20">
    <pivotField showAll="0"/>
    <pivotField numFmtId="14" showAll="0">
      <items count="79">
        <item x="50"/>
        <item x="75"/>
        <item x="43"/>
        <item x="33"/>
        <item x="34"/>
        <item x="73"/>
        <item x="68"/>
        <item x="51"/>
        <item x="17"/>
        <item x="9"/>
        <item x="35"/>
        <item x="58"/>
        <item x="0"/>
        <item x="7"/>
        <item x="25"/>
        <item x="61"/>
        <item x="52"/>
        <item x="1"/>
        <item x="6"/>
        <item x="56"/>
        <item x="49"/>
        <item x="44"/>
        <item x="45"/>
        <item x="15"/>
        <item x="74"/>
        <item x="60"/>
        <item x="36"/>
        <item x="28"/>
        <item x="4"/>
        <item x="76"/>
        <item x="38"/>
        <item x="31"/>
        <item x="3"/>
        <item x="23"/>
        <item x="26"/>
        <item x="59"/>
        <item x="70"/>
        <item x="2"/>
        <item x="10"/>
        <item x="42"/>
        <item x="69"/>
        <item x="37"/>
        <item x="63"/>
        <item x="11"/>
        <item x="64"/>
        <item x="39"/>
        <item x="54"/>
        <item x="57"/>
        <item x="12"/>
        <item x="40"/>
        <item x="13"/>
        <item x="19"/>
        <item x="46"/>
        <item x="18"/>
        <item x="71"/>
        <item x="16"/>
        <item x="77"/>
        <item x="53"/>
        <item x="27"/>
        <item x="55"/>
        <item x="48"/>
        <item x="21"/>
        <item x="14"/>
        <item x="41"/>
        <item x="22"/>
        <item x="32"/>
        <item x="72"/>
        <item x="29"/>
        <item x="47"/>
        <item x="8"/>
        <item x="66"/>
        <item x="24"/>
        <item x="5"/>
        <item x="67"/>
        <item x="30"/>
        <item x="20"/>
        <item x="65"/>
        <item x="62"/>
        <item t="default"/>
      </items>
    </pivotField>
    <pivotField showAll="0"/>
    <pivotField showAll="0">
      <items count="7">
        <item x="0"/>
        <item m="1" x="3"/>
        <item x="1"/>
        <item m="1" x="4"/>
        <item x="2"/>
        <item m="1" x="5"/>
        <item t="default"/>
      </items>
    </pivotField>
    <pivotField showAll="0">
      <items count="3">
        <item x="0"/>
        <item x="1"/>
        <item t="default"/>
      </items>
    </pivotField>
    <pivotField showAll="0"/>
    <pivotField axis="axisRow" showAll="0" measureFilter="1">
      <items count="17">
        <item x="6"/>
        <item x="0"/>
        <item x="1"/>
        <item x="9"/>
        <item x="13"/>
        <item m="1" x="15"/>
        <item x="11"/>
        <item x="4"/>
        <item x="7"/>
        <item x="5"/>
        <item x="10"/>
        <item x="14"/>
        <item x="12"/>
        <item x="8"/>
        <item x="3"/>
        <item x="2"/>
        <item t="default"/>
      </items>
    </pivotField>
    <pivotField showAll="0"/>
    <pivotField showAll="0"/>
    <pivotField showAll="0"/>
    <pivotField showAll="0"/>
    <pivotField showAll="0"/>
    <pivotField numFmtId="164" showAll="0"/>
    <pivotField numFmtId="164" showAll="0"/>
    <pivotField numFmtId="164" showAll="0"/>
    <pivotField numFmtId="164" showAll="0"/>
    <pivotField dataField="1" numFmtId="164" showAll="0"/>
    <pivotField dragToRow="0" dragToCol="0" dragToPage="0" showAll="0" defaultSubtota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6"/>
  </rowFields>
  <rowItems count="5">
    <i>
      <x v="1"/>
    </i>
    <i>
      <x v="8"/>
    </i>
    <i>
      <x v="9"/>
    </i>
    <i>
      <x v="10"/>
    </i>
    <i>
      <x v="15"/>
    </i>
  </rowItems>
  <colItems count="1">
    <i/>
  </colItems>
  <dataFields count="1">
    <dataField name="Sum of Revenue" fld="16" showDataAs="percentOfTotal" baseField="6" baseItem="1" numFmtId="10"/>
  </dataFields>
  <formats count="3">
    <format dxfId="455">
      <pivotArea outline="0" collapsedLevelsAreSubtotals="1" fieldPosition="0"/>
    </format>
    <format dxfId="454">
      <pivotArea dataOnly="0" labelOnly="1" outline="0" axis="axisValues" fieldPosition="0"/>
    </format>
    <format dxfId="453">
      <pivotArea outline="0" fieldPosition="0">
        <references count="1">
          <reference field="4294967294" count="1">
            <x v="0"/>
          </reference>
        </references>
      </pivotArea>
    </format>
  </formats>
  <chartFormats count="1">
    <chartFormat chart="3"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6"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9E8326A-59E5-4AE7-9E78-D21BEA95E151}" name="Country_Wise_Revenue" cacheId="0" applyNumberFormats="0" applyBorderFormats="0" applyFontFormats="0" applyPatternFormats="0" applyAlignmentFormats="0" applyWidthHeightFormats="1" dataCaption="Values" updatedVersion="8" minRefreshableVersion="3" useAutoFormatting="1" rowGrandTotals="0" colGrandTotals="0" itemPrintTitles="1" createdVersion="7" indent="0" outline="1" outlineData="1" multipleFieldFilters="0" chartFormat="15">
  <location ref="B12:C18" firstHeaderRow="1" firstDataRow="1" firstDataCol="1"/>
  <pivotFields count="20">
    <pivotField showAll="0"/>
    <pivotField numFmtId="14" showAll="0">
      <items count="79">
        <item x="50"/>
        <item x="75"/>
        <item x="43"/>
        <item x="33"/>
        <item x="34"/>
        <item x="73"/>
        <item x="68"/>
        <item x="51"/>
        <item x="17"/>
        <item x="9"/>
        <item x="35"/>
        <item x="58"/>
        <item x="0"/>
        <item x="7"/>
        <item x="25"/>
        <item x="61"/>
        <item x="52"/>
        <item x="1"/>
        <item x="6"/>
        <item x="56"/>
        <item x="49"/>
        <item x="44"/>
        <item x="45"/>
        <item x="15"/>
        <item x="74"/>
        <item x="60"/>
        <item x="36"/>
        <item x="28"/>
        <item x="4"/>
        <item x="76"/>
        <item x="38"/>
        <item x="31"/>
        <item x="3"/>
        <item x="23"/>
        <item x="26"/>
        <item x="59"/>
        <item x="70"/>
        <item x="2"/>
        <item x="10"/>
        <item x="42"/>
        <item x="69"/>
        <item x="37"/>
        <item x="63"/>
        <item x="11"/>
        <item x="64"/>
        <item x="39"/>
        <item x="54"/>
        <item x="57"/>
        <item x="12"/>
        <item x="40"/>
        <item x="13"/>
        <item x="19"/>
        <item x="46"/>
        <item x="18"/>
        <item x="71"/>
        <item x="16"/>
        <item x="77"/>
        <item x="53"/>
        <item x="27"/>
        <item x="55"/>
        <item x="48"/>
        <item x="21"/>
        <item x="14"/>
        <item x="41"/>
        <item x="22"/>
        <item x="32"/>
        <item x="72"/>
        <item x="29"/>
        <item x="47"/>
        <item x="8"/>
        <item x="66"/>
        <item x="24"/>
        <item x="5"/>
        <item x="67"/>
        <item x="30"/>
        <item x="20"/>
        <item x="65"/>
        <item x="62"/>
        <item t="default"/>
      </items>
    </pivotField>
    <pivotField showAll="0"/>
    <pivotField showAll="0">
      <items count="7">
        <item x="0"/>
        <item m="1" x="3"/>
        <item x="1"/>
        <item m="1" x="4"/>
        <item x="2"/>
        <item m="1" x="5"/>
        <item t="default"/>
      </items>
    </pivotField>
    <pivotField showAll="0">
      <items count="3">
        <item x="0"/>
        <item x="1"/>
        <item t="default"/>
      </items>
    </pivotField>
    <pivotField axis="axisRow" showAll="0">
      <items count="7">
        <item x="2"/>
        <item x="4"/>
        <item x="5"/>
        <item x="3"/>
        <item x="1"/>
        <item x="0"/>
        <item t="default"/>
      </items>
    </pivotField>
    <pivotField showAll="0"/>
    <pivotField showAll="0"/>
    <pivotField showAll="0"/>
    <pivotField showAll="0"/>
    <pivotField showAll="0"/>
    <pivotField showAll="0"/>
    <pivotField numFmtId="164" showAll="0"/>
    <pivotField numFmtId="164" showAll="0"/>
    <pivotField numFmtId="164" showAll="0"/>
    <pivotField numFmtId="164" showAll="0"/>
    <pivotField dataField="1" numFmtId="164" showAll="0"/>
    <pivotField dragToRow="0" dragToCol="0" dragToPage="0" showAll="0" defaultSubtota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5"/>
  </rowFields>
  <rowItems count="6">
    <i>
      <x/>
    </i>
    <i>
      <x v="1"/>
    </i>
    <i>
      <x v="2"/>
    </i>
    <i>
      <x v="3"/>
    </i>
    <i>
      <x v="4"/>
    </i>
    <i>
      <x v="5"/>
    </i>
  </rowItems>
  <colItems count="1">
    <i/>
  </colItems>
  <dataFields count="1">
    <dataField name="Sum of Revenue" fld="16" showDataAs="percentOfTotal" baseField="5" baseItem="0" numFmtId="10"/>
  </dataFields>
  <formats count="3">
    <format dxfId="458">
      <pivotArea outline="0" collapsedLevelsAreSubtotals="1" fieldPosition="0"/>
    </format>
    <format dxfId="457">
      <pivotArea dataOnly="0" labelOnly="1" outline="0" axis="axisValues" fieldPosition="0"/>
    </format>
    <format dxfId="456">
      <pivotArea outline="0" fieldPosition="0">
        <references count="1">
          <reference field="4294967294" count="1">
            <x v="0"/>
          </reference>
        </references>
      </pivotArea>
    </format>
  </formats>
  <chartFormats count="19">
    <chartFormat chart="4" format="0" series="1">
      <pivotArea type="data" outline="0" fieldPosition="0">
        <references count="1">
          <reference field="4294967294" count="1" selected="0">
            <x v="0"/>
          </reference>
        </references>
      </pivotArea>
    </chartFormat>
    <chartFormat chart="5" format="0" series="1">
      <pivotArea type="data" outline="0" fieldPosition="0">
        <references count="1">
          <reference field="4294967294" count="1" selected="0">
            <x v="0"/>
          </reference>
        </references>
      </pivotArea>
    </chartFormat>
    <chartFormat chart="6" format="0" series="1">
      <pivotArea type="data" outline="0" fieldPosition="0">
        <references count="1">
          <reference field="4294967294" count="1" selected="0">
            <x v="0"/>
          </reference>
        </references>
      </pivotArea>
    </chartFormat>
    <chartFormat chart="7" format="0" series="1">
      <pivotArea type="data" outline="0" fieldPosition="0">
        <references count="1">
          <reference field="4294967294" count="1" selected="0">
            <x v="0"/>
          </reference>
        </references>
      </pivotArea>
    </chartFormat>
    <chartFormat chart="8" format="0" series="1">
      <pivotArea type="data" outline="0" fieldPosition="0">
        <references count="1">
          <reference field="4294967294" count="1" selected="0">
            <x v="0"/>
          </reference>
        </references>
      </pivotArea>
    </chartFormat>
    <chartFormat chart="9" format="0" series="1">
      <pivotArea type="data" outline="0" fieldPosition="0">
        <references count="1">
          <reference field="4294967294" count="1" selected="0">
            <x v="0"/>
          </reference>
        </references>
      </pivotArea>
    </chartFormat>
    <chartFormat chart="10" format="0" series="1">
      <pivotArea type="data" outline="0" fieldPosition="0">
        <references count="1">
          <reference field="4294967294" count="1" selected="0">
            <x v="0"/>
          </reference>
        </references>
      </pivotArea>
    </chartFormat>
    <chartFormat chart="11" format="0" series="1">
      <pivotArea type="data" outline="0" fieldPosition="0">
        <references count="1">
          <reference field="4294967294" count="1" selected="0">
            <x v="0"/>
          </reference>
        </references>
      </pivotArea>
    </chartFormat>
    <chartFormat chart="12" format="0" series="1">
      <pivotArea type="data" outline="0" fieldPosition="0">
        <references count="1">
          <reference field="4294967294" count="1" selected="0">
            <x v="0"/>
          </reference>
        </references>
      </pivotArea>
    </chartFormat>
    <chartFormat chart="12" format="1">
      <pivotArea type="data" outline="0" fieldPosition="0">
        <references count="2">
          <reference field="4294967294" count="1" selected="0">
            <x v="0"/>
          </reference>
          <reference field="5" count="1" selected="0">
            <x v="4"/>
          </reference>
        </references>
      </pivotArea>
    </chartFormat>
    <chartFormat chart="13" format="0" series="1">
      <pivotArea type="data" outline="0" fieldPosition="0">
        <references count="1">
          <reference field="4294967294" count="1" selected="0">
            <x v="0"/>
          </reference>
        </references>
      </pivotArea>
    </chartFormat>
    <chartFormat chart="13" format="1">
      <pivotArea type="data" outline="0" fieldPosition="0">
        <references count="2">
          <reference field="4294967294" count="1" selected="0">
            <x v="0"/>
          </reference>
          <reference field="5" count="1" selected="0">
            <x v="4"/>
          </reference>
        </references>
      </pivotArea>
    </chartFormat>
    <chartFormat chart="14" format="0" series="1">
      <pivotArea type="data" outline="0" fieldPosition="0">
        <references count="1">
          <reference field="4294967294" count="1" selected="0">
            <x v="0"/>
          </reference>
        </references>
      </pivotArea>
    </chartFormat>
    <chartFormat chart="14" format="1">
      <pivotArea type="data" outline="0" fieldPosition="0">
        <references count="2">
          <reference field="4294967294" count="1" selected="0">
            <x v="0"/>
          </reference>
          <reference field="5" count="1" selected="0">
            <x v="4"/>
          </reference>
        </references>
      </pivotArea>
    </chartFormat>
    <chartFormat chart="14" format="2">
      <pivotArea type="data" outline="0" fieldPosition="0">
        <references count="2">
          <reference field="4294967294" count="1" selected="0">
            <x v="0"/>
          </reference>
          <reference field="5" count="1" selected="0">
            <x v="0"/>
          </reference>
        </references>
      </pivotArea>
    </chartFormat>
    <chartFormat chart="14" format="3">
      <pivotArea type="data" outline="0" fieldPosition="0">
        <references count="2">
          <reference field="4294967294" count="1" selected="0">
            <x v="0"/>
          </reference>
          <reference field="5" count="1" selected="0">
            <x v="2"/>
          </reference>
        </references>
      </pivotArea>
    </chartFormat>
    <chartFormat chart="14" format="4">
      <pivotArea type="data" outline="0" fieldPosition="0">
        <references count="2">
          <reference field="4294967294" count="1" selected="0">
            <x v="0"/>
          </reference>
          <reference field="5" count="1" selected="0">
            <x v="5"/>
          </reference>
        </references>
      </pivotArea>
    </chartFormat>
    <chartFormat chart="14" format="5">
      <pivotArea type="data" outline="0" fieldPosition="0">
        <references count="2">
          <reference field="4294967294" count="1" selected="0">
            <x v="0"/>
          </reference>
          <reference field="5" count="1" selected="0">
            <x v="3"/>
          </reference>
        </references>
      </pivotArea>
    </chartFormat>
    <chartFormat chart="14" format="6">
      <pivotArea type="data" outline="0" fieldPosition="0">
        <references count="2">
          <reference field="4294967294" count="1" selected="0">
            <x v="0"/>
          </reference>
          <reference field="5"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6F87528D-3F94-4FB4-8010-1ED913B7E8E3}" name="PivotTable5" cacheId="0" applyNumberFormats="0" applyBorderFormats="0" applyFontFormats="0" applyPatternFormats="0" applyAlignmentFormats="0" applyWidthHeightFormats="1" dataCaption="Values" updatedVersion="8" minRefreshableVersion="3" useAutoFormatting="1" rowGrandTotals="0" colGrandTotals="0" itemPrintTitles="1" createdVersion="7" indent="0" outline="1" outlineData="1" multipleFieldFilters="0">
  <location ref="F2:F3" firstHeaderRow="1" firstDataRow="1" firstDataCol="0"/>
  <pivotFields count="20">
    <pivotField showAll="0"/>
    <pivotField numFmtId="14" showAll="0">
      <items count="79">
        <item x="50"/>
        <item x="75"/>
        <item x="43"/>
        <item x="33"/>
        <item x="34"/>
        <item x="73"/>
        <item x="68"/>
        <item x="51"/>
        <item x="17"/>
        <item x="9"/>
        <item x="35"/>
        <item x="58"/>
        <item x="0"/>
        <item x="7"/>
        <item x="25"/>
        <item x="61"/>
        <item x="52"/>
        <item x="1"/>
        <item x="6"/>
        <item x="56"/>
        <item x="49"/>
        <item x="44"/>
        <item x="45"/>
        <item x="15"/>
        <item x="74"/>
        <item x="60"/>
        <item x="36"/>
        <item x="28"/>
        <item x="4"/>
        <item x="76"/>
        <item x="38"/>
        <item x="31"/>
        <item x="3"/>
        <item x="23"/>
        <item x="26"/>
        <item x="59"/>
        <item x="70"/>
        <item x="2"/>
        <item x="10"/>
        <item x="42"/>
        <item x="69"/>
        <item x="37"/>
        <item x="63"/>
        <item x="11"/>
        <item x="64"/>
        <item x="39"/>
        <item x="54"/>
        <item x="57"/>
        <item x="12"/>
        <item x="40"/>
        <item x="13"/>
        <item x="19"/>
        <item x="46"/>
        <item x="18"/>
        <item x="71"/>
        <item x="16"/>
        <item x="77"/>
        <item x="53"/>
        <item x="27"/>
        <item x="55"/>
        <item x="48"/>
        <item x="21"/>
        <item x="14"/>
        <item x="41"/>
        <item x="22"/>
        <item x="32"/>
        <item x="72"/>
        <item x="29"/>
        <item x="47"/>
        <item x="8"/>
        <item x="66"/>
        <item x="24"/>
        <item x="5"/>
        <item x="67"/>
        <item x="30"/>
        <item x="20"/>
        <item x="65"/>
        <item x="62"/>
        <item t="default"/>
      </items>
    </pivotField>
    <pivotField showAll="0"/>
    <pivotField showAll="0">
      <items count="7">
        <item x="0"/>
        <item m="1" x="3"/>
        <item x="1"/>
        <item m="1" x="4"/>
        <item x="2"/>
        <item m="1" x="5"/>
        <item t="default"/>
      </items>
    </pivotField>
    <pivotField showAll="0">
      <items count="3">
        <item x="0"/>
        <item x="1"/>
        <item t="default"/>
      </items>
    </pivotField>
    <pivotField showAll="0"/>
    <pivotField showAll="0"/>
    <pivotField showAll="0"/>
    <pivotField showAll="0"/>
    <pivotField showAll="0"/>
    <pivotField showAll="0"/>
    <pivotField showAll="0"/>
    <pivotField numFmtId="164" showAll="0"/>
    <pivotField numFmtId="164" showAll="0"/>
    <pivotField dataField="1" numFmtId="164" showAll="0"/>
    <pivotField numFmtId="164" showAll="0"/>
    <pivotField numFmtId="164" showAll="0"/>
    <pivotField dragToRow="0" dragToCol="0" dragToPage="0" showAll="0" defaultSubtota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Items count="1">
    <i/>
  </rowItems>
  <colItems count="1">
    <i/>
  </colItems>
  <dataFields count="1">
    <dataField name="Total Profit " fld="14" baseField="0" baseItem="9" numFmtId="166"/>
  </dataFields>
  <formats count="1">
    <format dxfId="459">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5E38BF9-FE76-4873-9EE9-09AD03BD4F06}" name="Product Category" cacheId="0" applyNumberFormats="0" applyBorderFormats="0" applyFontFormats="0" applyPatternFormats="0" applyAlignmentFormats="0" applyWidthHeightFormats="1" dataCaption="Values" updatedVersion="8" minRefreshableVersion="3" useAutoFormatting="1" rowGrandTotals="0" colGrandTotals="0" itemPrintTitles="1" createdVersion="7" indent="0" outline="1" outlineData="1" multipleFieldFilters="0" chartFormat="4">
  <location ref="B6:C10" firstHeaderRow="1" firstDataRow="1" firstDataCol="1"/>
  <pivotFields count="20">
    <pivotField showAll="0"/>
    <pivotField numFmtId="14" showAll="0">
      <items count="79">
        <item x="50"/>
        <item x="75"/>
        <item x="43"/>
        <item x="33"/>
        <item x="34"/>
        <item x="73"/>
        <item x="68"/>
        <item x="51"/>
        <item x="17"/>
        <item x="9"/>
        <item x="35"/>
        <item x="58"/>
        <item x="0"/>
        <item x="7"/>
        <item x="25"/>
        <item x="61"/>
        <item x="52"/>
        <item x="1"/>
        <item x="6"/>
        <item x="56"/>
        <item x="49"/>
        <item x="44"/>
        <item x="45"/>
        <item x="15"/>
        <item x="74"/>
        <item x="60"/>
        <item x="36"/>
        <item x="28"/>
        <item x="4"/>
        <item x="76"/>
        <item x="38"/>
        <item x="31"/>
        <item x="3"/>
        <item x="23"/>
        <item x="26"/>
        <item x="59"/>
        <item x="70"/>
        <item x="2"/>
        <item x="10"/>
        <item x="42"/>
        <item x="69"/>
        <item x="37"/>
        <item x="63"/>
        <item x="11"/>
        <item x="64"/>
        <item x="39"/>
        <item x="54"/>
        <item x="57"/>
        <item x="12"/>
        <item x="40"/>
        <item x="13"/>
        <item x="19"/>
        <item x="46"/>
        <item x="18"/>
        <item x="71"/>
        <item x="16"/>
        <item x="77"/>
        <item x="53"/>
        <item x="27"/>
        <item x="55"/>
        <item x="48"/>
        <item x="21"/>
        <item x="14"/>
        <item x="41"/>
        <item x="22"/>
        <item x="32"/>
        <item x="72"/>
        <item x="29"/>
        <item x="47"/>
        <item x="8"/>
        <item x="66"/>
        <item x="24"/>
        <item x="5"/>
        <item x="67"/>
        <item x="30"/>
        <item x="20"/>
        <item x="65"/>
        <item x="62"/>
        <item t="default"/>
      </items>
    </pivotField>
    <pivotField showAll="0"/>
    <pivotField showAll="0">
      <items count="7">
        <item x="0"/>
        <item m="1" x="3"/>
        <item x="1"/>
        <item m="1" x="4"/>
        <item x="2"/>
        <item m="1" x="5"/>
        <item t="default"/>
      </items>
    </pivotField>
    <pivotField showAll="0">
      <items count="3">
        <item x="0"/>
        <item x="1"/>
        <item t="default"/>
      </items>
    </pivotField>
    <pivotField showAll="0"/>
    <pivotField showAll="0"/>
    <pivotField showAll="0"/>
    <pivotField showAll="0"/>
    <pivotField showAll="0"/>
    <pivotField axis="axisRow" showAll="0">
      <items count="5">
        <item x="3"/>
        <item x="0"/>
        <item x="1"/>
        <item x="2"/>
        <item t="default"/>
      </items>
    </pivotField>
    <pivotField showAll="0"/>
    <pivotField numFmtId="164" showAll="0"/>
    <pivotField numFmtId="164" showAll="0"/>
    <pivotField numFmtId="164" showAll="0"/>
    <pivotField numFmtId="164" showAll="0"/>
    <pivotField dataField="1" numFmtId="164" showAll="0"/>
    <pivotField dragToRow="0" dragToCol="0" dragToPage="0" showAll="0" defaultSubtota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10"/>
  </rowFields>
  <rowItems count="4">
    <i>
      <x/>
    </i>
    <i>
      <x v="1"/>
    </i>
    <i>
      <x v="2"/>
    </i>
    <i>
      <x v="3"/>
    </i>
  </rowItems>
  <colItems count="1">
    <i/>
  </colItems>
  <dataFields count="1">
    <dataField name="Sum of Revenue" fld="16" baseField="0" baseItem="0" numFmtId="166"/>
  </dataFields>
  <formats count="2">
    <format dxfId="461">
      <pivotArea collapsedLevelsAreSubtotals="1" fieldPosition="0">
        <references count="1">
          <reference field="10" count="1">
            <x v="0"/>
          </reference>
        </references>
      </pivotArea>
    </format>
    <format dxfId="460">
      <pivotArea outline="0" collapsedLevelsAreSubtotals="1" fieldPosition="0"/>
    </format>
  </formats>
  <chartFormats count="5">
    <chartFormat chart="2" format="10" series="1">
      <pivotArea type="data" outline="0" fieldPosition="0">
        <references count="1">
          <reference field="4294967294" count="1" selected="0">
            <x v="0"/>
          </reference>
        </references>
      </pivotArea>
    </chartFormat>
    <chartFormat chart="2" format="11">
      <pivotArea type="data" outline="0" fieldPosition="0">
        <references count="2">
          <reference field="4294967294" count="1" selected="0">
            <x v="0"/>
          </reference>
          <reference field="10" count="1" selected="0">
            <x v="0"/>
          </reference>
        </references>
      </pivotArea>
    </chartFormat>
    <chartFormat chart="2" format="12">
      <pivotArea type="data" outline="0" fieldPosition="0">
        <references count="2">
          <reference field="4294967294" count="1" selected="0">
            <x v="0"/>
          </reference>
          <reference field="10" count="1" selected="0">
            <x v="1"/>
          </reference>
        </references>
      </pivotArea>
    </chartFormat>
    <chartFormat chart="2" format="13">
      <pivotArea type="data" outline="0" fieldPosition="0">
        <references count="2">
          <reference field="4294967294" count="1" selected="0">
            <x v="0"/>
          </reference>
          <reference field="10" count="1" selected="0">
            <x v="2"/>
          </reference>
        </references>
      </pivotArea>
    </chartFormat>
    <chartFormat chart="2" format="14">
      <pivotArea type="data" outline="0" fieldPosition="0">
        <references count="2">
          <reference field="4294967294" count="1" selected="0">
            <x v="0"/>
          </reference>
          <reference field="10"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_Group" xr10:uid="{4BC4F7D1-51DB-4349-8888-D0753B5A8B15}" sourceName="Age_Group">
  <pivotTables>
    <pivotTable tabId="2" name="Country_Wise_Revenue"/>
    <pivotTable tabId="2" name="Least 5 states"/>
    <pivotTable tabId="2" name="PivotTable1"/>
    <pivotTable tabId="2" name="PivotTable2"/>
    <pivotTable tabId="2" name="PivotTable4"/>
    <pivotTable tabId="2" name="PivotTable5"/>
    <pivotTable tabId="2" name="Top_5_States_Revenue"/>
    <pivotTable tabId="2" name="Product Category"/>
    <pivotTable tabId="2" name="Top Country"/>
    <pivotTable tabId="2" name="Customer Gender"/>
    <pivotTable tabId="2" name="Top State"/>
    <pivotTable tabId="2" name="profit percent"/>
    <pivotTable tabId="2" name="Month wise"/>
  </pivotTables>
  <data>
    <tabular pivotCacheId="1026023996">
      <items count="6">
        <i x="0" s="1"/>
        <i x="1" s="1"/>
        <i x="2" s="1"/>
        <i x="3" s="1" nd="1"/>
        <i x="4" s="1" nd="1"/>
        <i x="5" s="1" nd="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stomer_Gender" xr10:uid="{671F5A58-B999-4AB6-ABE3-E79C95C69CE2}" sourceName="Customer_Gender">
  <pivotTables>
    <pivotTable tabId="2" name="Country_Wise_Revenue"/>
    <pivotTable tabId="2" name="Top Country"/>
    <pivotTable tabId="2" name="Top State"/>
    <pivotTable tabId="2" name="Age Wise"/>
    <pivotTable tabId="2" name="Least 5 states"/>
    <pivotTable tabId="2" name="PivotTable1"/>
    <pivotTable tabId="2" name="PivotTable2"/>
    <pivotTable tabId="2" name="PivotTable4"/>
    <pivotTable tabId="2" name="PivotTable5"/>
    <pivotTable tabId="2" name="profit percent"/>
    <pivotTable tabId="2" name="Product Category"/>
    <pivotTable tabId="2" name="Top_5_States_Revenue"/>
    <pivotTable tabId="2" name="Month wise"/>
  </pivotTables>
  <data>
    <tabular pivotCacheId="1026023996">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s__Date" xr10:uid="{FA77262A-86CE-418E-BC79-6EC00D3CB925}" sourceName="Months (Date)">
  <pivotTables>
    <pivotTable tabId="2" name="Age Wise"/>
    <pivotTable tabId="2" name="Country_Wise_Revenue"/>
    <pivotTable tabId="2" name="Customer Gender"/>
    <pivotTable tabId="2" name="PivotTable1"/>
    <pivotTable tabId="2" name="PivotTable2"/>
    <pivotTable tabId="2" name="PivotTable4"/>
    <pivotTable tabId="2" name="PivotTable5"/>
    <pivotTable tabId="2" name="Product Category"/>
    <pivotTable tabId="2" name="profit percent"/>
    <pivotTable tabId="2" name="Top Country"/>
    <pivotTable tabId="2" name="Top State"/>
    <pivotTable tabId="2" name="Top_5_States_Revenue"/>
  </pivotTables>
  <data>
    <tabular pivotCacheId="1026023996">
      <items count="14">
        <i x="1" s="1"/>
        <i x="2" s="1"/>
        <i x="3" s="1"/>
        <i x="4" s="1"/>
        <i x="5" s="1"/>
        <i x="6" s="1"/>
        <i x="7" s="1"/>
        <i x="8" s="1"/>
        <i x="9" s="1"/>
        <i x="10" s="1"/>
        <i x="11" s="1"/>
        <i x="12" s="1"/>
        <i x="0" s="1" nd="1"/>
        <i x="13"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ge_Group" xr10:uid="{342EDD5A-01CB-45F2-A5C8-D225E064BF1C}" cache="Slicer_Age_Group" caption="Age_Group" style="SlicerStyleDark1" rowHeight="324000"/>
  <slicer name="Customer_Gender" xr10:uid="{B6B16929-C914-424C-82B9-7A2EF99CECAF}" cache="Slicer_Customer_Gender" caption="Customer_Gender" columnCount="2" style="SlicerStyleDark1" rowHeight="324000"/>
  <slicer name="Months (Date)" xr10:uid="{79A80962-903B-41C2-8275-DC41AB9063A9}" cache="Slicer_Months__Date" caption="Months " columnCount="3" style="SlicerStyleDark1" rowHeight="1800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0874DDC-8B24-4935-9A4C-697218DF52B9}" name="Bikes_salesData" displayName="Bikes_salesData" ref="A1:Q89" totalsRowShown="0" headerRowDxfId="425">
  <autoFilter ref="A1:Q89" xr:uid="{60874DDC-8B24-4935-9A4C-697218DF52B9}"/>
  <sortState xmlns:xlrd2="http://schemas.microsoft.com/office/spreadsheetml/2017/richdata2" ref="A2:Q89">
    <sortCondition ref="H1:H89"/>
  </sortState>
  <tableColumns count="17">
    <tableColumn id="1" xr3:uid="{D85F6254-F0E4-4194-839D-304887D137DB}" name="Sales_Order" dataDxfId="424"/>
    <tableColumn id="2" xr3:uid="{33C5AEA1-845F-4B0A-99CA-1B81A50F1157}" name="Date" dataDxfId="423"/>
    <tableColumn id="6" xr3:uid="{21192F39-5DC7-4BCF-92CF-82F80F9A0683}" name="Customer_Age"/>
    <tableColumn id="7" xr3:uid="{B31CAB6E-DC9E-4BA2-87E1-EE5AF978FA4E}" name="Age_Group" dataDxfId="422"/>
    <tableColumn id="8" xr3:uid="{F7B0DB73-4D20-45EC-8B27-D5F694BB451F}" name="Customer_Gender"/>
    <tableColumn id="9" xr3:uid="{684874CE-40D0-46E6-BD97-CDDF2C4D5B44}" name="Country"/>
    <tableColumn id="10" xr3:uid="{D5D2BF3F-CC55-4A62-9FD3-DFB8C8E59CC1}" name="State"/>
    <tableColumn id="11" xr3:uid="{5656C900-CE50-497B-A44C-F88B284C452A}" name="Product_Category"/>
    <tableColumn id="12" xr3:uid="{629DE183-3038-44A2-9CAA-6BF59BE5C0A1}" name="Sub_Category"/>
    <tableColumn id="13" xr3:uid="{EC0182D9-2463-4537-9C89-000CEF745DEC}" name="Product_Description" dataDxfId="421"/>
    <tableColumn id="3" xr3:uid="{5330E877-328D-4E79-8593-ADFB247347F7}" name="Column1" dataDxfId="420"/>
    <tableColumn id="14" xr3:uid="{A302EA6A-8A5C-4D3D-92A4-BE531E9429F1}" name="Order_Quantity"/>
    <tableColumn id="15" xr3:uid="{F21B9A48-AA4D-4519-B4B9-AA59A1C00B50}" name=" Unit_Cost " dataDxfId="419"/>
    <tableColumn id="16" xr3:uid="{0A21BACD-16A9-40BB-BE3E-0C7AB53F6064}" name=" Unit_Price " dataDxfId="418"/>
    <tableColumn id="17" xr3:uid="{160523A4-246B-4F99-A519-3879783B0783}" name=" Profit " dataDxfId="417"/>
    <tableColumn id="18" xr3:uid="{82676F32-B9B6-4FF4-B564-21B05919EF29}" name=" Cost " dataDxfId="416"/>
    <tableColumn id="19" xr3:uid="{76A94534-A1C7-44C8-A0E5-83D2BB698C61}" name="Revenue" dataDxfId="415"/>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pivotTable" Target="../pivotTables/pivotTable12.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5" Type="http://schemas.openxmlformats.org/officeDocument/2006/relationships/printerSettings" Target="../printerSettings/printerSettings1.bin"/><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DE94BA-E2D0-4723-9481-631740360CE5}">
  <dimension ref="A1"/>
  <sheetViews>
    <sheetView showGridLines="0" tabSelected="1" zoomScaleNormal="100" workbookViewId="0">
      <selection activeCell="N35" sqref="N35"/>
    </sheetView>
  </sheetViews>
  <sheetFormatPr defaultRowHeight="14.4" x14ac:dyDescent="0.3"/>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F2B2F5-C1DC-4093-BD4F-24CE6F8A7FC4}">
  <dimension ref="B2:M58"/>
  <sheetViews>
    <sheetView zoomScale="85" zoomScaleNormal="85" workbookViewId="0">
      <selection activeCell="C34" sqref="C34"/>
    </sheetView>
  </sheetViews>
  <sheetFormatPr defaultRowHeight="14.4" x14ac:dyDescent="0.3"/>
  <cols>
    <col min="2" max="2" width="13.44140625" bestFit="1" customWidth="1"/>
    <col min="3" max="3" width="15.5546875" bestFit="1" customWidth="1"/>
    <col min="4" max="4" width="10.33203125" bestFit="1" customWidth="1"/>
    <col min="5" max="5" width="18.88671875" bestFit="1" customWidth="1"/>
    <col min="6" max="6" width="11.6640625" bestFit="1" customWidth="1"/>
    <col min="7" max="7" width="14" bestFit="1" customWidth="1"/>
    <col min="8" max="8" width="13.44140625" bestFit="1" customWidth="1"/>
    <col min="9" max="9" width="15.5546875" bestFit="1" customWidth="1"/>
    <col min="10" max="10" width="14.44140625" bestFit="1" customWidth="1"/>
    <col min="11" max="11" width="13.44140625" bestFit="1" customWidth="1"/>
    <col min="12" max="12" width="15.5546875" bestFit="1" customWidth="1"/>
    <col min="13" max="13" width="13.44140625" bestFit="1" customWidth="1"/>
    <col min="14" max="14" width="15.5546875" bestFit="1" customWidth="1"/>
    <col min="16" max="16" width="8.5546875" customWidth="1"/>
  </cols>
  <sheetData>
    <row r="2" spans="2:13" x14ac:dyDescent="0.3">
      <c r="B2" t="s">
        <v>146</v>
      </c>
      <c r="D2" t="s">
        <v>145</v>
      </c>
      <c r="F2" t="s">
        <v>147</v>
      </c>
      <c r="H2" t="s">
        <v>156</v>
      </c>
      <c r="J2" t="s">
        <v>157</v>
      </c>
    </row>
    <row r="3" spans="2:13" x14ac:dyDescent="0.3">
      <c r="B3" s="13">
        <v>361232</v>
      </c>
      <c r="C3" s="13"/>
      <c r="D3" s="13">
        <v>197724</v>
      </c>
      <c r="E3" s="13"/>
      <c r="F3" s="13">
        <v>163508</v>
      </c>
      <c r="G3" s="13"/>
      <c r="H3" s="13">
        <v>187</v>
      </c>
      <c r="J3" s="12">
        <v>0.45263985471940471</v>
      </c>
    </row>
    <row r="4" spans="2:13" x14ac:dyDescent="0.3">
      <c r="C4" s="11"/>
      <c r="D4" s="11"/>
    </row>
    <row r="5" spans="2:13" x14ac:dyDescent="0.3">
      <c r="C5" s="11"/>
      <c r="D5" s="11"/>
    </row>
    <row r="6" spans="2:13" x14ac:dyDescent="0.3">
      <c r="B6" s="9" t="s">
        <v>143</v>
      </c>
      <c r="C6" t="s">
        <v>144</v>
      </c>
      <c r="D6" s="11"/>
    </row>
    <row r="7" spans="2:13" x14ac:dyDescent="0.3">
      <c r="B7" s="10" t="s">
        <v>152</v>
      </c>
      <c r="C7" s="13">
        <v>41740</v>
      </c>
      <c r="D7" s="13"/>
      <c r="E7" s="13" t="str" cm="1">
        <f t="array" aca="1" ref="E7:F10" ca="1">OFFSET(B6,1,0,4,2)</f>
        <v>Mountain-100</v>
      </c>
      <c r="F7" s="14">
        <f ca="1"/>
        <v>41740</v>
      </c>
      <c r="G7" s="13"/>
      <c r="H7" s="13"/>
      <c r="I7" s="13"/>
      <c r="J7" s="13"/>
      <c r="K7" s="15"/>
      <c r="L7" s="13"/>
      <c r="M7" s="13"/>
    </row>
    <row r="8" spans="2:13" x14ac:dyDescent="0.3">
      <c r="B8" s="10" t="s">
        <v>149</v>
      </c>
      <c r="C8" s="13">
        <v>285830</v>
      </c>
      <c r="D8" s="13"/>
      <c r="E8" s="13" t="str">
        <f ca="1"/>
        <v>Mountain-200</v>
      </c>
      <c r="F8" s="14">
        <f ca="1"/>
        <v>285830</v>
      </c>
      <c r="G8" s="13"/>
      <c r="H8" s="13"/>
      <c r="I8" s="13"/>
      <c r="J8" s="13"/>
      <c r="K8" s="15"/>
      <c r="L8" s="13"/>
      <c r="M8" s="13"/>
    </row>
    <row r="9" spans="2:13" x14ac:dyDescent="0.3">
      <c r="B9" s="10" t="s">
        <v>150</v>
      </c>
      <c r="C9" s="13">
        <v>21532</v>
      </c>
      <c r="D9" s="13"/>
      <c r="E9" s="13" t="str">
        <f ca="1"/>
        <v>Mountain-400</v>
      </c>
      <c r="F9" s="14">
        <f ca="1"/>
        <v>21532</v>
      </c>
      <c r="G9" s="13"/>
      <c r="H9" s="13"/>
      <c r="I9" s="13"/>
      <c r="J9" s="13"/>
      <c r="K9" s="15"/>
      <c r="L9" s="13"/>
      <c r="M9" s="13"/>
    </row>
    <row r="10" spans="2:13" x14ac:dyDescent="0.3">
      <c r="B10" s="10" t="s">
        <v>151</v>
      </c>
      <c r="C10" s="13">
        <v>12130</v>
      </c>
      <c r="D10" s="13"/>
      <c r="E10" s="13" t="str">
        <f ca="1"/>
        <v>Mountain-500</v>
      </c>
      <c r="F10" s="14">
        <f ca="1"/>
        <v>12130</v>
      </c>
      <c r="G10" s="13"/>
      <c r="H10" s="13"/>
      <c r="I10" s="13"/>
      <c r="J10" s="13"/>
      <c r="K10" s="15"/>
      <c r="L10" s="13"/>
      <c r="M10" s="13"/>
    </row>
    <row r="11" spans="2:13" x14ac:dyDescent="0.3">
      <c r="C11" s="13"/>
      <c r="D11" s="13"/>
      <c r="E11" s="13"/>
      <c r="F11" s="14"/>
      <c r="G11" s="13"/>
      <c r="H11" s="13"/>
      <c r="I11" s="13"/>
      <c r="J11" s="13"/>
      <c r="K11" s="15"/>
      <c r="L11" s="13"/>
      <c r="M11" s="13"/>
    </row>
    <row r="12" spans="2:13" x14ac:dyDescent="0.3">
      <c r="B12" s="9" t="s">
        <v>143</v>
      </c>
      <c r="C12" s="13" t="s">
        <v>144</v>
      </c>
      <c r="D12" s="13"/>
      <c r="E12" s="13"/>
      <c r="F12" s="14"/>
      <c r="G12" s="13"/>
      <c r="H12" s="13"/>
      <c r="I12" s="13"/>
      <c r="J12" s="13"/>
      <c r="K12" s="13"/>
      <c r="L12" s="13"/>
      <c r="M12" s="13"/>
    </row>
    <row r="13" spans="2:13" x14ac:dyDescent="0.3">
      <c r="B13" s="10" t="s">
        <v>27</v>
      </c>
      <c r="C13" s="18">
        <v>0.3086825087478407</v>
      </c>
      <c r="D13" s="13"/>
      <c r="E13" s="13" t="str" cm="1">
        <f t="array" aca="1" ref="E13:F18" ca="1">OFFSET(B12,1,0,6,2)</f>
        <v>Australia</v>
      </c>
      <c r="F13" s="14">
        <f ca="1"/>
        <v>0.3086825087478407</v>
      </c>
      <c r="G13" s="13"/>
      <c r="H13" s="16" t="s">
        <v>143</v>
      </c>
      <c r="I13" s="13" t="s">
        <v>144</v>
      </c>
      <c r="J13" s="13"/>
      <c r="K13" s="16" t="s">
        <v>143</v>
      </c>
      <c r="L13" s="13" t="s">
        <v>144</v>
      </c>
      <c r="M13" s="13"/>
    </row>
    <row r="14" spans="2:13" x14ac:dyDescent="0.3">
      <c r="B14" s="10" t="s">
        <v>45</v>
      </c>
      <c r="C14" s="18">
        <v>5.5587544846525228E-2</v>
      </c>
      <c r="D14" s="13"/>
      <c r="E14" s="13" t="str">
        <f ca="1"/>
        <v>Canada</v>
      </c>
      <c r="F14" s="14">
        <f ca="1"/>
        <v>5.5587544846525228E-2</v>
      </c>
      <c r="G14" s="13"/>
      <c r="H14" s="15" t="s">
        <v>16</v>
      </c>
      <c r="I14" s="13">
        <v>133489</v>
      </c>
      <c r="J14" s="13"/>
      <c r="K14" s="15" t="s">
        <v>17</v>
      </c>
      <c r="L14" s="13">
        <v>75004</v>
      </c>
      <c r="M14" s="13"/>
    </row>
    <row r="15" spans="2:13" x14ac:dyDescent="0.3">
      <c r="B15" s="10" t="s">
        <v>74</v>
      </c>
      <c r="C15" s="18">
        <v>0.12782643841077201</v>
      </c>
      <c r="D15" s="13"/>
      <c r="E15" s="13" t="str">
        <f ca="1"/>
        <v>France</v>
      </c>
      <c r="F15" s="14">
        <f ca="1"/>
        <v>0.12782643841077201</v>
      </c>
      <c r="G15" s="13"/>
      <c r="H15" s="13"/>
      <c r="I15" s="13"/>
      <c r="J15" s="13"/>
      <c r="M15" s="13"/>
    </row>
    <row r="16" spans="2:13" x14ac:dyDescent="0.3">
      <c r="B16" s="10" t="s">
        <v>37</v>
      </c>
      <c r="C16" s="18">
        <v>8.3076803826903481E-2</v>
      </c>
      <c r="D16" s="13"/>
      <c r="E16" s="13" t="str">
        <f ca="1"/>
        <v>Germany</v>
      </c>
      <c r="F16" s="14">
        <f ca="1"/>
        <v>8.3076803826903481E-2</v>
      </c>
      <c r="G16" s="13"/>
      <c r="H16" s="16" t="s">
        <v>143</v>
      </c>
      <c r="I16" s="13" t="s">
        <v>144</v>
      </c>
      <c r="J16" s="13"/>
      <c r="M16" s="13"/>
    </row>
    <row r="17" spans="2:13" x14ac:dyDescent="0.3">
      <c r="B17" s="10" t="s">
        <v>21</v>
      </c>
      <c r="C17" s="18">
        <v>5.5288568011693316E-2</v>
      </c>
      <c r="D17" s="13"/>
      <c r="E17" s="13" t="str">
        <f ca="1"/>
        <v>United Kingdom</v>
      </c>
      <c r="F17" s="14">
        <f ca="1"/>
        <v>5.5288568011693316E-2</v>
      </c>
      <c r="G17" s="13"/>
      <c r="H17" s="15" t="s">
        <v>153</v>
      </c>
      <c r="I17" s="13">
        <v>216049</v>
      </c>
      <c r="J17" s="13"/>
      <c r="K17" s="13"/>
      <c r="L17" s="13"/>
      <c r="M17" s="13"/>
    </row>
    <row r="18" spans="2:13" x14ac:dyDescent="0.3">
      <c r="B18" s="10" t="s">
        <v>16</v>
      </c>
      <c r="C18" s="18">
        <v>0.36953813615626524</v>
      </c>
      <c r="D18" s="13"/>
      <c r="E18" s="13" t="str">
        <f ca="1"/>
        <v>United States</v>
      </c>
      <c r="F18" s="14">
        <f ca="1"/>
        <v>0.36953813615626524</v>
      </c>
      <c r="G18" s="13"/>
      <c r="H18" s="15" t="s">
        <v>154</v>
      </c>
      <c r="I18" s="13">
        <v>145183</v>
      </c>
      <c r="J18" s="13"/>
      <c r="K18" s="13"/>
      <c r="L18" s="13"/>
      <c r="M18" s="13"/>
    </row>
    <row r="19" spans="2:13" x14ac:dyDescent="0.3">
      <c r="B19" s="10"/>
      <c r="C19" s="13"/>
      <c r="D19" s="13"/>
      <c r="E19" s="13"/>
      <c r="F19" s="14"/>
      <c r="G19" s="13"/>
      <c r="H19" s="13"/>
      <c r="I19" s="13"/>
      <c r="J19" s="13"/>
      <c r="K19" s="13"/>
      <c r="L19" s="13"/>
      <c r="M19" s="13"/>
    </row>
    <row r="20" spans="2:13" x14ac:dyDescent="0.3">
      <c r="C20" s="13"/>
      <c r="D20" s="13"/>
      <c r="E20" s="13"/>
      <c r="F20" s="14"/>
      <c r="G20" s="13"/>
      <c r="H20" s="13" t="str" cm="1">
        <f t="array" aca="1" ref="H20:I21" ca="1">OFFSET(H16,1,0,2,2)</f>
        <v>Female</v>
      </c>
      <c r="I20" s="13">
        <f ca="1"/>
        <v>216049</v>
      </c>
      <c r="J20" s="13"/>
      <c r="K20" s="13"/>
      <c r="L20" s="13"/>
      <c r="M20" s="13"/>
    </row>
    <row r="21" spans="2:13" x14ac:dyDescent="0.3">
      <c r="B21" s="9" t="s">
        <v>143</v>
      </c>
      <c r="C21" s="13" t="s">
        <v>144</v>
      </c>
      <c r="D21" s="13"/>
      <c r="E21" s="13"/>
      <c r="F21" s="14"/>
      <c r="G21" s="13"/>
      <c r="H21" s="13" t="str">
        <f ca="1"/>
        <v>Male</v>
      </c>
      <c r="I21" s="13">
        <f ca="1"/>
        <v>145183</v>
      </c>
      <c r="J21" s="13"/>
      <c r="K21" s="13"/>
      <c r="L21" s="13"/>
      <c r="M21" s="13"/>
    </row>
    <row r="22" spans="2:13" x14ac:dyDescent="0.3">
      <c r="B22" s="10" t="s">
        <v>17</v>
      </c>
      <c r="C22" s="18">
        <v>0.34542406602313758</v>
      </c>
      <c r="D22" s="13"/>
      <c r="E22" s="13" t="str" cm="1">
        <f t="array" aca="1" ref="E22:F26" ca="1">OFFSET(B21,1,0,5,2)</f>
        <v>California</v>
      </c>
      <c r="F22" s="14">
        <f ca="1"/>
        <v>0.34542406602313758</v>
      </c>
      <c r="G22" s="13"/>
      <c r="H22" s="13"/>
      <c r="I22" s="13"/>
      <c r="J22" s="13"/>
      <c r="K22" s="13"/>
      <c r="L22" s="13"/>
      <c r="M22" s="13"/>
    </row>
    <row r="23" spans="2:13" x14ac:dyDescent="0.3">
      <c r="B23" s="10" t="s">
        <v>57</v>
      </c>
      <c r="C23" s="18">
        <v>0.13627404023284945</v>
      </c>
      <c r="D23" s="13"/>
      <c r="E23" s="13" t="str">
        <f ca="1"/>
        <v>Oregon</v>
      </c>
      <c r="F23" s="14">
        <f ca="1"/>
        <v>0.13627404023284945</v>
      </c>
      <c r="G23" s="13"/>
      <c r="H23" s="13"/>
      <c r="I23" s="13"/>
      <c r="J23" s="13"/>
      <c r="K23" s="13"/>
      <c r="L23" s="13"/>
      <c r="M23" s="13"/>
    </row>
    <row r="24" spans="2:13" x14ac:dyDescent="0.3">
      <c r="B24" s="10" t="s">
        <v>40</v>
      </c>
      <c r="C24" s="18">
        <v>0.18025569228501953</v>
      </c>
      <c r="D24" s="13"/>
      <c r="E24" s="13" t="str">
        <f ca="1"/>
        <v>Queensland</v>
      </c>
      <c r="F24" s="14">
        <f ca="1"/>
        <v>0.18025569228501953</v>
      </c>
      <c r="G24" s="13"/>
      <c r="H24" s="13"/>
      <c r="I24" s="13"/>
      <c r="J24" s="13"/>
      <c r="K24" s="13"/>
      <c r="L24" s="13"/>
      <c r="M24" s="13"/>
    </row>
    <row r="25" spans="2:13" x14ac:dyDescent="0.3">
      <c r="B25" s="10" t="s">
        <v>75</v>
      </c>
      <c r="C25" s="18">
        <v>0.13786290619703781</v>
      </c>
      <c r="D25" s="13"/>
      <c r="E25" s="13" t="str">
        <f ca="1"/>
        <v>Seine (Paris)</v>
      </c>
      <c r="F25" s="14">
        <f ca="1"/>
        <v>0.13786290619703781</v>
      </c>
      <c r="G25" s="13"/>
      <c r="H25" s="13"/>
      <c r="I25" s="13"/>
      <c r="J25" s="13"/>
      <c r="K25" s="13"/>
      <c r="L25" s="13"/>
      <c r="M25" s="13"/>
    </row>
    <row r="26" spans="2:13" x14ac:dyDescent="0.3">
      <c r="B26" s="10" t="s">
        <v>155</v>
      </c>
      <c r="C26" s="18">
        <v>0.20018329526195563</v>
      </c>
      <c r="D26" s="13"/>
      <c r="E26" s="13" t="str">
        <f ca="1"/>
        <v>South Wales</v>
      </c>
      <c r="F26" s="14">
        <f ca="1"/>
        <v>0.20018329526195563</v>
      </c>
      <c r="G26" s="13"/>
      <c r="H26" s="13"/>
      <c r="I26" s="13"/>
      <c r="J26" s="13"/>
      <c r="K26" s="13"/>
      <c r="L26" s="13"/>
      <c r="M26" s="13"/>
    </row>
    <row r="27" spans="2:13" x14ac:dyDescent="0.3">
      <c r="B27" s="10"/>
      <c r="C27" s="13"/>
      <c r="D27" s="13"/>
      <c r="E27" s="13"/>
      <c r="F27" s="14"/>
      <c r="G27" s="13"/>
      <c r="H27" s="13"/>
      <c r="I27" s="13"/>
      <c r="J27" s="13"/>
      <c r="K27" s="13"/>
      <c r="L27" s="13"/>
      <c r="M27" s="13"/>
    </row>
    <row r="28" spans="2:13" x14ac:dyDescent="0.3">
      <c r="B28" s="10"/>
      <c r="C28" s="13"/>
      <c r="D28" s="13"/>
      <c r="E28" s="13"/>
      <c r="F28" s="14"/>
      <c r="G28" s="13"/>
      <c r="H28" s="13"/>
      <c r="I28" s="13"/>
      <c r="J28" s="13"/>
      <c r="K28" s="13"/>
      <c r="L28" s="13"/>
      <c r="M28" s="13"/>
    </row>
    <row r="29" spans="2:13" x14ac:dyDescent="0.3">
      <c r="B29" s="9" t="s">
        <v>143</v>
      </c>
      <c r="C29" s="13" t="s">
        <v>144</v>
      </c>
      <c r="D29" s="13"/>
      <c r="E29" s="13"/>
      <c r="F29" s="14"/>
      <c r="G29" s="13"/>
      <c r="H29" s="13"/>
      <c r="I29" s="13"/>
      <c r="J29" s="13"/>
      <c r="K29" s="13"/>
      <c r="L29" s="13"/>
      <c r="M29" s="13"/>
    </row>
    <row r="30" spans="2:13" x14ac:dyDescent="0.3">
      <c r="B30" s="10" t="s">
        <v>64</v>
      </c>
      <c r="C30" s="13">
        <v>2320</v>
      </c>
      <c r="D30" s="13"/>
      <c r="E30" s="13" t="str" cm="1">
        <f t="array" aca="1" ref="E30:F34" ca="1">OFFSET(B29,1,0,5,2)</f>
        <v>Hamburg</v>
      </c>
      <c r="F30" s="14">
        <f ca="1"/>
        <v>2320</v>
      </c>
      <c r="G30" s="13"/>
      <c r="H30" s="13"/>
      <c r="I30" s="13"/>
      <c r="J30" s="13"/>
      <c r="K30" s="13"/>
      <c r="L30" s="13"/>
      <c r="M30" s="13"/>
    </row>
    <row r="31" spans="2:13" x14ac:dyDescent="0.3">
      <c r="B31" s="10" t="s">
        <v>121</v>
      </c>
      <c r="C31" s="13">
        <v>6910</v>
      </c>
      <c r="D31" s="13"/>
      <c r="E31" s="13" t="str">
        <f ca="1"/>
        <v>Hessen</v>
      </c>
      <c r="F31" s="14">
        <f ca="1"/>
        <v>6910</v>
      </c>
      <c r="G31" s="13"/>
      <c r="H31" s="13"/>
      <c r="I31" s="13"/>
      <c r="J31" s="13"/>
      <c r="K31" s="13"/>
      <c r="L31" s="13"/>
      <c r="M31" s="13"/>
    </row>
    <row r="32" spans="2:13" x14ac:dyDescent="0.3">
      <c r="B32" s="10" t="s">
        <v>109</v>
      </c>
      <c r="C32" s="13">
        <v>9280</v>
      </c>
      <c r="D32" s="13"/>
      <c r="E32" s="13" t="str">
        <f ca="1"/>
        <v>Nord</v>
      </c>
      <c r="F32" s="14">
        <f ca="1"/>
        <v>9280</v>
      </c>
      <c r="G32" s="13"/>
      <c r="H32" s="13"/>
      <c r="I32" s="13"/>
      <c r="J32" s="13"/>
      <c r="K32" s="13"/>
      <c r="L32" s="13"/>
      <c r="M32" s="13"/>
    </row>
    <row r="33" spans="2:13" x14ac:dyDescent="0.3">
      <c r="B33" s="10" t="s">
        <v>130</v>
      </c>
      <c r="C33" s="13">
        <v>6960</v>
      </c>
      <c r="D33" s="13"/>
      <c r="E33" s="13" t="str">
        <f ca="1"/>
        <v>Somme</v>
      </c>
      <c r="F33" s="14">
        <f ca="1"/>
        <v>6960</v>
      </c>
      <c r="G33" s="13"/>
      <c r="H33" s="13"/>
      <c r="I33" s="13"/>
      <c r="J33" s="13"/>
      <c r="K33" s="13"/>
      <c r="L33" s="13"/>
      <c r="M33" s="13"/>
    </row>
    <row r="34" spans="2:13" x14ac:dyDescent="0.3">
      <c r="B34" s="10" t="s">
        <v>119</v>
      </c>
      <c r="C34" s="13">
        <v>1080</v>
      </c>
      <c r="D34" s="13"/>
      <c r="E34" s="13" t="str">
        <f ca="1"/>
        <v>South Australia</v>
      </c>
      <c r="F34" s="14">
        <f ca="1"/>
        <v>1080</v>
      </c>
      <c r="G34" s="13"/>
      <c r="H34" s="13"/>
      <c r="I34" s="13"/>
      <c r="J34" s="13"/>
      <c r="K34" s="13"/>
      <c r="L34" s="13"/>
      <c r="M34" s="13"/>
    </row>
    <row r="35" spans="2:13" x14ac:dyDescent="0.3">
      <c r="D35" s="13"/>
      <c r="E35" s="13"/>
      <c r="F35" s="14"/>
      <c r="G35" s="13"/>
      <c r="H35" s="13"/>
      <c r="I35" s="13"/>
      <c r="J35" s="13"/>
      <c r="K35" s="13"/>
      <c r="L35" s="13"/>
      <c r="M35" s="13"/>
    </row>
    <row r="36" spans="2:13" x14ac:dyDescent="0.3">
      <c r="B36" s="9" t="s">
        <v>143</v>
      </c>
      <c r="C36" s="13" t="s">
        <v>144</v>
      </c>
      <c r="D36" s="13"/>
      <c r="E36" s="13"/>
      <c r="F36" s="14"/>
      <c r="G36" s="13"/>
      <c r="H36" s="13"/>
      <c r="I36" s="13"/>
      <c r="J36" s="13"/>
      <c r="K36" s="13"/>
      <c r="L36" s="13"/>
      <c r="M36" s="13"/>
    </row>
    <row r="37" spans="2:13" x14ac:dyDescent="0.3">
      <c r="B37" s="10" t="s">
        <v>172</v>
      </c>
      <c r="C37" s="13">
        <v>206256</v>
      </c>
      <c r="D37" s="13"/>
      <c r="E37" s="13" t="str" cm="1">
        <f t="array" aca="1" ref="E37:F39" ca="1">OFFSET(B36,1,0,3,2)</f>
        <v>Adults (18-60)</v>
      </c>
      <c r="F37" s="14">
        <f ca="1"/>
        <v>206256</v>
      </c>
      <c r="G37" s="13"/>
      <c r="H37" s="13"/>
      <c r="I37" s="13"/>
      <c r="J37" s="13"/>
      <c r="K37" s="13"/>
      <c r="L37" s="13"/>
      <c r="M37" s="13"/>
    </row>
    <row r="38" spans="2:13" x14ac:dyDescent="0.3">
      <c r="B38" s="10" t="s">
        <v>171</v>
      </c>
      <c r="C38" s="13">
        <v>119646</v>
      </c>
      <c r="D38" s="13"/>
      <c r="E38" s="13" t="str">
        <f ca="1"/>
        <v>Senior Citizens(&gt;60)</v>
      </c>
      <c r="F38" s="14">
        <f ca="1"/>
        <v>119646</v>
      </c>
      <c r="G38" s="13"/>
      <c r="H38" s="13"/>
      <c r="I38" s="13"/>
      <c r="J38" s="13"/>
      <c r="K38" s="13"/>
      <c r="L38" s="13"/>
      <c r="M38" s="13"/>
    </row>
    <row r="39" spans="2:13" x14ac:dyDescent="0.3">
      <c r="B39" s="10" t="s">
        <v>170</v>
      </c>
      <c r="C39" s="13">
        <v>35330</v>
      </c>
      <c r="D39" s="13"/>
      <c r="E39" s="13" t="str">
        <f ca="1"/>
        <v>Youth (&lt;18)</v>
      </c>
      <c r="F39" s="14">
        <f ca="1"/>
        <v>35330</v>
      </c>
      <c r="G39" s="13"/>
      <c r="H39" s="13"/>
      <c r="I39" s="13"/>
      <c r="J39" s="13"/>
      <c r="K39" s="13"/>
      <c r="L39" s="13"/>
      <c r="M39" s="13"/>
    </row>
    <row r="40" spans="2:13" x14ac:dyDescent="0.3">
      <c r="C40" s="13"/>
      <c r="D40" s="13"/>
      <c r="E40" s="13"/>
      <c r="F40" s="14"/>
      <c r="G40" s="13"/>
      <c r="H40" s="13"/>
      <c r="I40" s="13"/>
      <c r="J40" s="13"/>
      <c r="K40" s="13"/>
      <c r="L40" s="13"/>
      <c r="M40" s="13"/>
    </row>
    <row r="41" spans="2:13" x14ac:dyDescent="0.3">
      <c r="C41" s="13"/>
      <c r="D41" s="13"/>
      <c r="E41" s="13"/>
      <c r="F41" s="14"/>
      <c r="G41" s="13"/>
      <c r="H41" s="13"/>
      <c r="I41" s="13"/>
      <c r="J41" s="13"/>
      <c r="K41" s="13"/>
      <c r="L41" s="13"/>
      <c r="M41" s="13"/>
    </row>
    <row r="42" spans="2:13" x14ac:dyDescent="0.3">
      <c r="C42" s="13"/>
      <c r="D42" s="13"/>
      <c r="E42" s="13"/>
      <c r="F42" s="14"/>
      <c r="G42" s="13"/>
      <c r="H42" s="13"/>
      <c r="I42" s="13"/>
      <c r="J42" s="13"/>
      <c r="K42" s="13"/>
      <c r="L42" s="13"/>
      <c r="M42" s="13"/>
    </row>
    <row r="43" spans="2:13" x14ac:dyDescent="0.3">
      <c r="C43" s="13"/>
      <c r="D43" s="13"/>
      <c r="E43" s="13"/>
      <c r="F43" s="14"/>
      <c r="G43" s="13"/>
      <c r="H43" s="13"/>
      <c r="I43" s="13"/>
      <c r="J43" s="13"/>
      <c r="K43" s="13"/>
      <c r="L43" s="13"/>
      <c r="M43" s="13"/>
    </row>
    <row r="44" spans="2:13" x14ac:dyDescent="0.3">
      <c r="B44" s="9" t="s">
        <v>143</v>
      </c>
      <c r="C44" s="13" t="s">
        <v>144</v>
      </c>
      <c r="D44" s="13"/>
      <c r="E44" s="13"/>
      <c r="F44" s="14"/>
      <c r="G44" s="13"/>
      <c r="H44" s="13"/>
      <c r="I44" s="13"/>
      <c r="J44" s="13"/>
      <c r="K44" s="13"/>
      <c r="L44" s="13"/>
      <c r="M44" s="13"/>
    </row>
    <row r="45" spans="2:13" x14ac:dyDescent="0.3">
      <c r="B45" s="10" t="s">
        <v>158</v>
      </c>
      <c r="C45" s="17">
        <v>63940</v>
      </c>
      <c r="D45" s="17"/>
      <c r="E45" s="17" t="str" cm="1">
        <f t="array" aca="1" ref="E45:F56" ca="1">OFFSET(B44,1,0,12,2)</f>
        <v>Jan</v>
      </c>
      <c r="F45" s="17">
        <f ca="1"/>
        <v>63940</v>
      </c>
      <c r="G45" s="13"/>
      <c r="H45" s="13"/>
      <c r="I45" s="13"/>
      <c r="J45" s="13"/>
      <c r="K45" s="13"/>
      <c r="L45" s="13"/>
      <c r="M45" s="13"/>
    </row>
    <row r="46" spans="2:13" x14ac:dyDescent="0.3">
      <c r="B46" s="10" t="s">
        <v>159</v>
      </c>
      <c r="C46" s="17">
        <v>67498</v>
      </c>
      <c r="D46" s="17"/>
      <c r="E46" s="17" t="str">
        <f ca="1"/>
        <v>Feb</v>
      </c>
      <c r="F46" s="17">
        <f ca="1"/>
        <v>67498</v>
      </c>
      <c r="G46" s="13"/>
      <c r="H46" s="13"/>
      <c r="I46" s="13"/>
      <c r="J46" s="13"/>
      <c r="K46" s="13"/>
      <c r="L46" s="13"/>
      <c r="M46" s="13"/>
    </row>
    <row r="47" spans="2:13" x14ac:dyDescent="0.3">
      <c r="B47" s="10" t="s">
        <v>160</v>
      </c>
      <c r="C47" s="17">
        <v>11440</v>
      </c>
      <c r="D47" s="17"/>
      <c r="E47" s="17" t="str">
        <f ca="1"/>
        <v>Mar</v>
      </c>
      <c r="F47" s="17">
        <f ca="1"/>
        <v>11440</v>
      </c>
      <c r="G47" s="13"/>
      <c r="H47" s="13"/>
      <c r="I47" s="13"/>
      <c r="J47" s="13"/>
      <c r="K47" s="13"/>
      <c r="L47" s="13"/>
      <c r="M47" s="13"/>
    </row>
    <row r="48" spans="2:13" x14ac:dyDescent="0.3">
      <c r="B48" s="10" t="s">
        <v>161</v>
      </c>
      <c r="C48" s="17">
        <v>4615</v>
      </c>
      <c r="D48" s="17"/>
      <c r="E48" s="17" t="str">
        <f ca="1"/>
        <v>Apr</v>
      </c>
      <c r="F48" s="17">
        <f ca="1"/>
        <v>4615</v>
      </c>
      <c r="G48" s="13"/>
      <c r="H48" s="13"/>
      <c r="I48" s="13"/>
      <c r="J48" s="13"/>
      <c r="K48" s="13"/>
      <c r="L48" s="13"/>
      <c r="M48" s="13"/>
    </row>
    <row r="49" spans="2:13" x14ac:dyDescent="0.3">
      <c r="B49" s="10" t="s">
        <v>162</v>
      </c>
      <c r="C49" s="17">
        <v>23000</v>
      </c>
      <c r="D49" s="17"/>
      <c r="E49" s="17" t="str">
        <f ca="1"/>
        <v>May</v>
      </c>
      <c r="F49" s="17">
        <f ca="1"/>
        <v>23000</v>
      </c>
      <c r="G49" s="13"/>
      <c r="H49" s="13"/>
      <c r="I49" s="13"/>
      <c r="J49" s="13"/>
      <c r="K49" s="13"/>
      <c r="L49" s="13"/>
      <c r="M49" s="13"/>
    </row>
    <row r="50" spans="2:13" x14ac:dyDescent="0.3">
      <c r="B50" s="10" t="s">
        <v>163</v>
      </c>
      <c r="C50" s="17">
        <v>42536</v>
      </c>
      <c r="D50" s="17"/>
      <c r="E50" s="17" t="str">
        <f ca="1"/>
        <v>Jun</v>
      </c>
      <c r="F50" s="17">
        <f ca="1"/>
        <v>42536</v>
      </c>
      <c r="G50" s="13"/>
      <c r="H50" s="13"/>
      <c r="I50" s="13"/>
      <c r="J50" s="13"/>
      <c r="K50" s="13"/>
      <c r="L50" s="13"/>
      <c r="M50" s="13"/>
    </row>
    <row r="51" spans="2:13" x14ac:dyDescent="0.3">
      <c r="B51" s="10" t="s">
        <v>164</v>
      </c>
      <c r="C51" s="17">
        <v>8473</v>
      </c>
      <c r="D51" s="17"/>
      <c r="E51" s="17" t="str">
        <f ca="1"/>
        <v>Jul</v>
      </c>
      <c r="F51" s="17">
        <f ca="1"/>
        <v>8473</v>
      </c>
      <c r="G51" s="13"/>
      <c r="H51" s="13"/>
      <c r="I51" s="13"/>
      <c r="J51" s="13"/>
      <c r="K51" s="13"/>
      <c r="L51" s="13"/>
      <c r="M51" s="13"/>
    </row>
    <row r="52" spans="2:13" x14ac:dyDescent="0.3">
      <c r="B52" s="10" t="s">
        <v>165</v>
      </c>
      <c r="C52" s="17">
        <v>24865</v>
      </c>
      <c r="D52" s="17"/>
      <c r="E52" s="17" t="str">
        <f ca="1"/>
        <v>Aug</v>
      </c>
      <c r="F52" s="17">
        <f ca="1"/>
        <v>24865</v>
      </c>
      <c r="G52" s="13"/>
      <c r="H52" s="13"/>
      <c r="I52" s="13"/>
      <c r="J52" s="13"/>
      <c r="K52" s="13"/>
      <c r="L52" s="13"/>
      <c r="M52" s="13"/>
    </row>
    <row r="53" spans="2:13" x14ac:dyDescent="0.3">
      <c r="B53" s="10" t="s">
        <v>166</v>
      </c>
      <c r="C53" s="17">
        <v>33038</v>
      </c>
      <c r="D53" s="17"/>
      <c r="E53" s="17" t="str">
        <f ca="1"/>
        <v>Sep</v>
      </c>
      <c r="F53" s="17">
        <f ca="1"/>
        <v>33038</v>
      </c>
      <c r="G53" s="13"/>
      <c r="H53" s="13"/>
      <c r="I53" s="13"/>
      <c r="J53" s="13"/>
      <c r="K53" s="13"/>
      <c r="L53" s="13"/>
      <c r="M53" s="13"/>
    </row>
    <row r="54" spans="2:13" x14ac:dyDescent="0.3">
      <c r="B54" s="10" t="s">
        <v>167</v>
      </c>
      <c r="C54" s="17">
        <v>25825</v>
      </c>
      <c r="D54" s="17"/>
      <c r="E54" s="17" t="str">
        <f ca="1"/>
        <v>Oct</v>
      </c>
      <c r="F54" s="17">
        <f ca="1"/>
        <v>25825</v>
      </c>
      <c r="G54" s="13"/>
      <c r="H54" s="13"/>
      <c r="I54" s="13"/>
      <c r="J54" s="13"/>
      <c r="K54" s="13"/>
      <c r="L54" s="13"/>
      <c r="M54" s="13"/>
    </row>
    <row r="55" spans="2:13" x14ac:dyDescent="0.3">
      <c r="B55" s="10" t="s">
        <v>168</v>
      </c>
      <c r="C55" s="17">
        <v>32622</v>
      </c>
      <c r="D55" s="17"/>
      <c r="E55" s="17" t="str">
        <f ca="1"/>
        <v>Nov</v>
      </c>
      <c r="F55" s="17">
        <f ca="1"/>
        <v>32622</v>
      </c>
      <c r="G55" s="13"/>
      <c r="H55" s="13"/>
      <c r="I55" s="13"/>
      <c r="J55" s="13"/>
      <c r="K55" s="13"/>
      <c r="L55" s="13"/>
      <c r="M55" s="13"/>
    </row>
    <row r="56" spans="2:13" x14ac:dyDescent="0.3">
      <c r="B56" s="10" t="s">
        <v>169</v>
      </c>
      <c r="C56" s="17">
        <v>23380</v>
      </c>
      <c r="D56" s="17"/>
      <c r="E56" s="17" t="str">
        <f ca="1"/>
        <v>Dec</v>
      </c>
      <c r="F56" s="17">
        <f ca="1"/>
        <v>23380</v>
      </c>
      <c r="G56" s="13"/>
      <c r="H56" s="13"/>
      <c r="I56" s="13"/>
      <c r="J56" s="13"/>
      <c r="K56" s="13"/>
      <c r="L56" s="13"/>
      <c r="M56" s="13"/>
    </row>
    <row r="57" spans="2:13" x14ac:dyDescent="0.3">
      <c r="C57" s="13"/>
      <c r="D57" s="13"/>
      <c r="E57" s="13"/>
      <c r="F57" s="13"/>
      <c r="G57" s="13"/>
      <c r="H57" s="13"/>
      <c r="I57" s="13"/>
      <c r="J57" s="13"/>
      <c r="K57" s="13"/>
      <c r="L57" s="13"/>
      <c r="M57" s="13"/>
    </row>
    <row r="58" spans="2:13" x14ac:dyDescent="0.3">
      <c r="C58" s="13"/>
      <c r="D58" s="13"/>
      <c r="E58" s="13"/>
      <c r="F58" s="13"/>
      <c r="G58" s="13"/>
      <c r="H58" s="13"/>
      <c r="I58" s="13"/>
      <c r="J58" s="13"/>
      <c r="K58" s="13"/>
      <c r="L58" s="13"/>
      <c r="M58" s="13"/>
    </row>
  </sheetData>
  <pageMargins left="0.7" right="0.7" top="0.75" bottom="0.75" header="0.3" footer="0.3"/>
  <pageSetup orientation="portrait" r:id="rId1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91"/>
  <sheetViews>
    <sheetView workbookViewId="0">
      <selection activeCell="D16" sqref="D16"/>
    </sheetView>
  </sheetViews>
  <sheetFormatPr defaultRowHeight="14.4" x14ac:dyDescent="0.3"/>
  <cols>
    <col min="1" max="1" width="14.33203125" customWidth="1"/>
    <col min="2" max="2" width="10.33203125" customWidth="1"/>
    <col min="3" max="3" width="15.21875" customWidth="1"/>
    <col min="4" max="4" width="17.88671875" style="6" bestFit="1" customWidth="1"/>
    <col min="5" max="5" width="18.109375" customWidth="1"/>
    <col min="6" max="6" width="14" bestFit="1" customWidth="1"/>
    <col min="7" max="7" width="18.44140625" bestFit="1" customWidth="1"/>
    <col min="8" max="8" width="18.109375" customWidth="1"/>
    <col min="9" max="9" width="14.6640625" customWidth="1"/>
    <col min="10" max="10" width="23" bestFit="1" customWidth="1"/>
    <col min="11" max="11" width="23" customWidth="1"/>
    <col min="12" max="12" width="16" customWidth="1"/>
    <col min="13" max="13" width="12" customWidth="1"/>
    <col min="14" max="14" width="12.44140625" customWidth="1"/>
    <col min="15" max="16" width="9.5546875" bestFit="1" customWidth="1"/>
    <col min="17" max="17" width="10.5546875" bestFit="1" customWidth="1"/>
  </cols>
  <sheetData>
    <row r="1" spans="1:17" s="3" customFormat="1" x14ac:dyDescent="0.3">
      <c r="A1" s="3" t="s">
        <v>142</v>
      </c>
      <c r="B1" s="3" t="s">
        <v>0</v>
      </c>
      <c r="C1" s="3" t="s">
        <v>1</v>
      </c>
      <c r="D1" s="5" t="s">
        <v>2</v>
      </c>
      <c r="E1" s="3" t="s">
        <v>3</v>
      </c>
      <c r="F1" s="3" t="s">
        <v>4</v>
      </c>
      <c r="G1" s="3" t="s">
        <v>5</v>
      </c>
      <c r="H1" s="3" t="s">
        <v>6</v>
      </c>
      <c r="I1" s="3" t="s">
        <v>7</v>
      </c>
      <c r="J1" s="3" t="s">
        <v>8</v>
      </c>
      <c r="K1" s="3" t="s">
        <v>148</v>
      </c>
      <c r="L1" s="3" t="s">
        <v>9</v>
      </c>
      <c r="M1" s="3" t="s">
        <v>10</v>
      </c>
      <c r="N1" s="3" t="s">
        <v>11</v>
      </c>
      <c r="O1" s="3" t="s">
        <v>12</v>
      </c>
      <c r="P1" s="3" t="s">
        <v>13</v>
      </c>
      <c r="Q1" s="3" t="s">
        <v>14</v>
      </c>
    </row>
    <row r="2" spans="1:17" x14ac:dyDescent="0.3">
      <c r="A2" s="2" t="s">
        <v>15</v>
      </c>
      <c r="B2" s="1">
        <v>44963</v>
      </c>
      <c r="C2">
        <v>39</v>
      </c>
      <c r="D2" s="6" t="s">
        <v>172</v>
      </c>
      <c r="E2" t="s">
        <v>153</v>
      </c>
      <c r="F2" t="s">
        <v>16</v>
      </c>
      <c r="G2" t="s">
        <v>17</v>
      </c>
      <c r="H2" t="s">
        <v>18</v>
      </c>
      <c r="I2" t="s">
        <v>19</v>
      </c>
      <c r="J2" s="4" t="s">
        <v>20</v>
      </c>
      <c r="K2" s="4" t="s">
        <v>149</v>
      </c>
      <c r="L2">
        <v>4</v>
      </c>
      <c r="M2" s="8">
        <v>1252</v>
      </c>
      <c r="N2" s="8">
        <v>2295</v>
      </c>
      <c r="O2" s="8">
        <v>4172</v>
      </c>
      <c r="P2" s="8">
        <v>5008</v>
      </c>
      <c r="Q2" s="8">
        <v>9180</v>
      </c>
    </row>
    <row r="3" spans="1:17" x14ac:dyDescent="0.3">
      <c r="A3" s="2" t="s">
        <v>15</v>
      </c>
      <c r="B3" s="1">
        <v>44975</v>
      </c>
      <c r="C3">
        <v>44</v>
      </c>
      <c r="D3" s="6" t="s">
        <v>172</v>
      </c>
      <c r="E3" t="s">
        <v>154</v>
      </c>
      <c r="F3" t="s">
        <v>21</v>
      </c>
      <c r="G3" t="s">
        <v>22</v>
      </c>
      <c r="H3" t="s">
        <v>18</v>
      </c>
      <c r="I3" t="s">
        <v>19</v>
      </c>
      <c r="J3" s="4" t="s">
        <v>23</v>
      </c>
      <c r="K3" s="4" t="s">
        <v>149</v>
      </c>
      <c r="L3">
        <v>1</v>
      </c>
      <c r="M3" s="8">
        <v>1266</v>
      </c>
      <c r="N3" s="8">
        <v>2320</v>
      </c>
      <c r="O3" s="8">
        <v>1054</v>
      </c>
      <c r="P3" s="8">
        <v>1266</v>
      </c>
      <c r="Q3" s="8">
        <v>2320</v>
      </c>
    </row>
    <row r="4" spans="1:17" x14ac:dyDescent="0.3">
      <c r="A4" s="2" t="s">
        <v>24</v>
      </c>
      <c r="B4" s="1">
        <v>45105</v>
      </c>
      <c r="C4">
        <v>37</v>
      </c>
      <c r="D4" s="6" t="s">
        <v>172</v>
      </c>
      <c r="E4" t="s">
        <v>154</v>
      </c>
      <c r="F4" t="s">
        <v>16</v>
      </c>
      <c r="G4" t="s">
        <v>17</v>
      </c>
      <c r="H4" t="s">
        <v>18</v>
      </c>
      <c r="I4" t="s">
        <v>19</v>
      </c>
      <c r="J4" s="4" t="s">
        <v>25</v>
      </c>
      <c r="K4" s="4" t="s">
        <v>150</v>
      </c>
      <c r="L4">
        <v>2</v>
      </c>
      <c r="M4" s="8">
        <v>420</v>
      </c>
      <c r="N4" s="8">
        <v>769</v>
      </c>
      <c r="O4" s="8">
        <v>698</v>
      </c>
      <c r="P4" s="8">
        <v>840</v>
      </c>
      <c r="Q4" s="8">
        <v>1538</v>
      </c>
    </row>
    <row r="5" spans="1:17" x14ac:dyDescent="0.3">
      <c r="A5" s="2" t="s">
        <v>26</v>
      </c>
      <c r="B5" s="1">
        <v>45086</v>
      </c>
      <c r="C5">
        <v>31</v>
      </c>
      <c r="D5" s="6" t="s">
        <v>171</v>
      </c>
      <c r="E5" t="s">
        <v>153</v>
      </c>
      <c r="F5" t="s">
        <v>27</v>
      </c>
      <c r="G5" t="s">
        <v>155</v>
      </c>
      <c r="H5" t="s">
        <v>18</v>
      </c>
      <c r="I5" t="s">
        <v>19</v>
      </c>
      <c r="J5" s="4" t="s">
        <v>28</v>
      </c>
      <c r="K5" s="4" t="s">
        <v>150</v>
      </c>
      <c r="L5">
        <v>1</v>
      </c>
      <c r="M5" s="8">
        <v>420</v>
      </c>
      <c r="N5" s="8">
        <v>769</v>
      </c>
      <c r="O5" s="8">
        <v>349</v>
      </c>
      <c r="P5" s="8">
        <v>420</v>
      </c>
      <c r="Q5" s="8">
        <v>769</v>
      </c>
    </row>
    <row r="6" spans="1:17" x14ac:dyDescent="0.3">
      <c r="A6" s="2" t="s">
        <v>29</v>
      </c>
      <c r="B6" s="1">
        <v>45061</v>
      </c>
      <c r="C6">
        <v>37</v>
      </c>
      <c r="D6" s="6" t="s">
        <v>172</v>
      </c>
      <c r="E6" t="s">
        <v>153</v>
      </c>
      <c r="F6" t="s">
        <v>16</v>
      </c>
      <c r="G6" t="s">
        <v>17</v>
      </c>
      <c r="H6" t="s">
        <v>18</v>
      </c>
      <c r="I6" t="s">
        <v>19</v>
      </c>
      <c r="J6" s="4" t="s">
        <v>20</v>
      </c>
      <c r="K6" s="4" t="s">
        <v>149</v>
      </c>
      <c r="L6">
        <v>2</v>
      </c>
      <c r="M6" s="8">
        <v>1252</v>
      </c>
      <c r="N6" s="8">
        <v>2295</v>
      </c>
      <c r="O6" s="8">
        <v>2086</v>
      </c>
      <c r="P6" s="8">
        <v>2504</v>
      </c>
      <c r="Q6" s="8">
        <v>4590</v>
      </c>
    </row>
    <row r="7" spans="1:17" x14ac:dyDescent="0.3">
      <c r="A7" s="2" t="s">
        <v>30</v>
      </c>
      <c r="B7" s="1">
        <v>45265</v>
      </c>
      <c r="C7">
        <v>24</v>
      </c>
      <c r="D7" s="6" t="s">
        <v>170</v>
      </c>
      <c r="E7" t="s">
        <v>153</v>
      </c>
      <c r="F7" t="s">
        <v>21</v>
      </c>
      <c r="G7" t="s">
        <v>22</v>
      </c>
      <c r="H7" t="s">
        <v>18</v>
      </c>
      <c r="I7" t="s">
        <v>19</v>
      </c>
      <c r="J7" s="4" t="s">
        <v>31</v>
      </c>
      <c r="K7" s="4" t="s">
        <v>149</v>
      </c>
      <c r="L7">
        <v>1</v>
      </c>
      <c r="M7" s="8">
        <v>1252</v>
      </c>
      <c r="N7" s="8">
        <v>2295</v>
      </c>
      <c r="O7" s="8">
        <v>1043</v>
      </c>
      <c r="P7" s="8">
        <v>1252</v>
      </c>
      <c r="Q7" s="8">
        <v>2295</v>
      </c>
    </row>
    <row r="8" spans="1:17" x14ac:dyDescent="0.3">
      <c r="A8" s="2" t="s">
        <v>32</v>
      </c>
      <c r="B8" s="1">
        <v>44983</v>
      </c>
      <c r="C8">
        <v>37</v>
      </c>
      <c r="D8" s="6" t="s">
        <v>172</v>
      </c>
      <c r="E8" t="s">
        <v>154</v>
      </c>
      <c r="F8" t="s">
        <v>16</v>
      </c>
      <c r="G8" t="s">
        <v>33</v>
      </c>
      <c r="H8" t="s">
        <v>18</v>
      </c>
      <c r="I8" t="s">
        <v>19</v>
      </c>
      <c r="J8" s="4" t="s">
        <v>20</v>
      </c>
      <c r="K8" s="4" t="s">
        <v>149</v>
      </c>
      <c r="L8">
        <v>1</v>
      </c>
      <c r="M8" s="8">
        <v>1252</v>
      </c>
      <c r="N8" s="8">
        <v>2295</v>
      </c>
      <c r="O8" s="8">
        <v>1043</v>
      </c>
      <c r="P8" s="8">
        <v>1252</v>
      </c>
      <c r="Q8" s="8">
        <v>2295</v>
      </c>
    </row>
    <row r="9" spans="1:17" s="7" customFormat="1" x14ac:dyDescent="0.3">
      <c r="A9" s="2" t="s">
        <v>34</v>
      </c>
      <c r="B9" s="1">
        <v>44965</v>
      </c>
      <c r="C9">
        <v>31</v>
      </c>
      <c r="D9" s="6" t="s">
        <v>171</v>
      </c>
      <c r="E9" t="s">
        <v>153</v>
      </c>
      <c r="F9" t="s">
        <v>27</v>
      </c>
      <c r="G9" t="s">
        <v>155</v>
      </c>
      <c r="H9" t="s">
        <v>18</v>
      </c>
      <c r="I9" t="s">
        <v>19</v>
      </c>
      <c r="J9" s="4" t="s">
        <v>28</v>
      </c>
      <c r="K9" s="4" t="s">
        <v>150</v>
      </c>
      <c r="L9">
        <v>4</v>
      </c>
      <c r="M9" s="8">
        <v>420</v>
      </c>
      <c r="N9" s="8">
        <v>769</v>
      </c>
      <c r="O9" s="8">
        <v>1396</v>
      </c>
      <c r="P9" s="8">
        <v>1680</v>
      </c>
      <c r="Q9" s="8">
        <v>3076</v>
      </c>
    </row>
    <row r="10" spans="1:17" x14ac:dyDescent="0.3">
      <c r="A10" s="2" t="s">
        <v>35</v>
      </c>
      <c r="B10" s="1">
        <v>45257</v>
      </c>
      <c r="C10">
        <v>39</v>
      </c>
      <c r="D10" s="6" t="s">
        <v>172</v>
      </c>
      <c r="E10" t="s">
        <v>153</v>
      </c>
      <c r="F10" t="s">
        <v>16</v>
      </c>
      <c r="G10" t="s">
        <v>17</v>
      </c>
      <c r="H10" t="s">
        <v>18</v>
      </c>
      <c r="I10" t="s">
        <v>19</v>
      </c>
      <c r="J10" s="4" t="s">
        <v>20</v>
      </c>
      <c r="K10" s="4" t="s">
        <v>149</v>
      </c>
      <c r="L10">
        <v>4</v>
      </c>
      <c r="M10" s="8">
        <v>1252</v>
      </c>
      <c r="N10" s="8">
        <v>2295</v>
      </c>
      <c r="O10" s="8">
        <v>4172</v>
      </c>
      <c r="P10" s="8">
        <v>5008</v>
      </c>
      <c r="Q10" s="8">
        <v>9180</v>
      </c>
    </row>
    <row r="11" spans="1:17" x14ac:dyDescent="0.3">
      <c r="A11" s="2" t="s">
        <v>36</v>
      </c>
      <c r="B11" s="1">
        <v>44950</v>
      </c>
      <c r="C11">
        <v>42</v>
      </c>
      <c r="D11" s="6" t="s">
        <v>172</v>
      </c>
      <c r="E11" t="s">
        <v>154</v>
      </c>
      <c r="F11" t="s">
        <v>37</v>
      </c>
      <c r="G11" t="s">
        <v>38</v>
      </c>
      <c r="H11" t="s">
        <v>18</v>
      </c>
      <c r="I11" t="s">
        <v>19</v>
      </c>
      <c r="J11" s="4" t="s">
        <v>31</v>
      </c>
      <c r="K11" s="4" t="s">
        <v>149</v>
      </c>
      <c r="L11">
        <v>4</v>
      </c>
      <c r="M11" s="8">
        <v>1252</v>
      </c>
      <c r="N11" s="8">
        <v>2295</v>
      </c>
      <c r="O11" s="8">
        <v>4172</v>
      </c>
      <c r="P11" s="8">
        <v>5008</v>
      </c>
      <c r="Q11" s="8">
        <v>9180</v>
      </c>
    </row>
    <row r="12" spans="1:17" x14ac:dyDescent="0.3">
      <c r="A12" s="2" t="s">
        <v>39</v>
      </c>
      <c r="B12" s="1">
        <v>45109</v>
      </c>
      <c r="C12">
        <v>35</v>
      </c>
      <c r="D12" s="6" t="s">
        <v>172</v>
      </c>
      <c r="E12" t="s">
        <v>153</v>
      </c>
      <c r="F12" t="s">
        <v>27</v>
      </c>
      <c r="G12" t="s">
        <v>40</v>
      </c>
      <c r="H12" t="s">
        <v>18</v>
      </c>
      <c r="I12" t="s">
        <v>19</v>
      </c>
      <c r="J12" s="4" t="s">
        <v>41</v>
      </c>
      <c r="K12" s="4" t="s">
        <v>149</v>
      </c>
      <c r="L12">
        <v>1</v>
      </c>
      <c r="M12" s="8">
        <v>1266</v>
      </c>
      <c r="N12" s="8">
        <v>2320</v>
      </c>
      <c r="O12" s="8">
        <v>1054</v>
      </c>
      <c r="P12" s="8">
        <v>1266</v>
      </c>
      <c r="Q12" s="8">
        <v>2320</v>
      </c>
    </row>
    <row r="13" spans="1:17" x14ac:dyDescent="0.3">
      <c r="A13" s="2" t="s">
        <v>42</v>
      </c>
      <c r="B13" s="1">
        <v>45146</v>
      </c>
      <c r="C13">
        <v>37</v>
      </c>
      <c r="D13" s="6" t="s">
        <v>172</v>
      </c>
      <c r="E13" t="s">
        <v>153</v>
      </c>
      <c r="F13" t="s">
        <v>16</v>
      </c>
      <c r="G13" t="s">
        <v>17</v>
      </c>
      <c r="H13" t="s">
        <v>18</v>
      </c>
      <c r="I13" t="s">
        <v>19</v>
      </c>
      <c r="J13" s="4" t="s">
        <v>20</v>
      </c>
      <c r="K13" s="4" t="s">
        <v>149</v>
      </c>
      <c r="L13">
        <v>1</v>
      </c>
      <c r="M13" s="8">
        <v>1252</v>
      </c>
      <c r="N13" s="8">
        <v>2295</v>
      </c>
      <c r="O13" s="8">
        <v>1043</v>
      </c>
      <c r="P13" s="8">
        <v>1252</v>
      </c>
      <c r="Q13" s="8">
        <v>2295</v>
      </c>
    </row>
    <row r="14" spans="1:17" x14ac:dyDescent="0.3">
      <c r="A14" s="2" t="s">
        <v>43</v>
      </c>
      <c r="B14" s="1">
        <v>45171</v>
      </c>
      <c r="C14">
        <v>23</v>
      </c>
      <c r="D14" s="6" t="s">
        <v>170</v>
      </c>
      <c r="E14" t="s">
        <v>154</v>
      </c>
      <c r="F14" t="s">
        <v>21</v>
      </c>
      <c r="G14" t="s">
        <v>22</v>
      </c>
      <c r="H14" t="s">
        <v>18</v>
      </c>
      <c r="I14" t="s">
        <v>19</v>
      </c>
      <c r="J14" s="4" t="s">
        <v>25</v>
      </c>
      <c r="K14" s="4" t="s">
        <v>150</v>
      </c>
      <c r="L14">
        <v>3</v>
      </c>
      <c r="M14" s="8">
        <v>420</v>
      </c>
      <c r="N14" s="8">
        <v>769</v>
      </c>
      <c r="O14" s="8">
        <v>1047</v>
      </c>
      <c r="P14" s="8">
        <v>1260</v>
      </c>
      <c r="Q14" s="8">
        <v>2307</v>
      </c>
    </row>
    <row r="15" spans="1:17" x14ac:dyDescent="0.3">
      <c r="A15" s="2" t="s">
        <v>44</v>
      </c>
      <c r="B15" s="1">
        <v>45177</v>
      </c>
      <c r="C15">
        <v>27</v>
      </c>
      <c r="D15" s="6" t="s">
        <v>171</v>
      </c>
      <c r="E15" t="s">
        <v>154</v>
      </c>
      <c r="F15" t="s">
        <v>45</v>
      </c>
      <c r="G15" t="s">
        <v>46</v>
      </c>
      <c r="H15" t="s">
        <v>18</v>
      </c>
      <c r="I15" t="s">
        <v>19</v>
      </c>
      <c r="J15" s="4" t="s">
        <v>20</v>
      </c>
      <c r="K15" s="4" t="s">
        <v>149</v>
      </c>
      <c r="L15">
        <v>1</v>
      </c>
      <c r="M15" s="8">
        <v>1252</v>
      </c>
      <c r="N15" s="8">
        <v>2295</v>
      </c>
      <c r="O15" s="8">
        <v>1043</v>
      </c>
      <c r="P15" s="8">
        <v>1252</v>
      </c>
      <c r="Q15" s="8">
        <v>2295</v>
      </c>
    </row>
    <row r="16" spans="1:17" x14ac:dyDescent="0.3">
      <c r="A16" s="2" t="s">
        <v>47</v>
      </c>
      <c r="B16" s="1">
        <v>45222</v>
      </c>
      <c r="C16">
        <v>36</v>
      </c>
      <c r="D16" s="6" t="s">
        <v>172</v>
      </c>
      <c r="E16" t="s">
        <v>154</v>
      </c>
      <c r="F16" t="s">
        <v>27</v>
      </c>
      <c r="G16" t="s">
        <v>155</v>
      </c>
      <c r="H16" t="s">
        <v>18</v>
      </c>
      <c r="I16" t="s">
        <v>19</v>
      </c>
      <c r="J16" s="4" t="s">
        <v>48</v>
      </c>
      <c r="K16" s="4" t="s">
        <v>149</v>
      </c>
      <c r="L16">
        <v>1</v>
      </c>
      <c r="M16" s="8">
        <v>1252</v>
      </c>
      <c r="N16" s="8">
        <v>2295</v>
      </c>
      <c r="O16" s="8">
        <v>1043</v>
      </c>
      <c r="P16" s="8">
        <v>1252</v>
      </c>
      <c r="Q16" s="8">
        <v>2295</v>
      </c>
    </row>
    <row r="17" spans="1:17" x14ac:dyDescent="0.3">
      <c r="A17" s="2" t="s">
        <v>49</v>
      </c>
      <c r="B17" s="1">
        <v>45034</v>
      </c>
      <c r="C17">
        <v>47</v>
      </c>
      <c r="D17" s="6" t="s">
        <v>172</v>
      </c>
      <c r="E17" t="s">
        <v>154</v>
      </c>
      <c r="F17" t="s">
        <v>21</v>
      </c>
      <c r="G17" t="s">
        <v>22</v>
      </c>
      <c r="H17" t="s">
        <v>18</v>
      </c>
      <c r="I17" t="s">
        <v>19</v>
      </c>
      <c r="J17" s="4" t="s">
        <v>41</v>
      </c>
      <c r="K17" s="4" t="s">
        <v>149</v>
      </c>
      <c r="L17">
        <v>1</v>
      </c>
      <c r="M17" s="8">
        <v>1266</v>
      </c>
      <c r="N17" s="8">
        <v>2320</v>
      </c>
      <c r="O17" s="8">
        <v>1054</v>
      </c>
      <c r="P17" s="8">
        <v>1266</v>
      </c>
      <c r="Q17" s="8">
        <v>2320</v>
      </c>
    </row>
    <row r="18" spans="1:17" x14ac:dyDescent="0.3">
      <c r="A18" s="2" t="s">
        <v>50</v>
      </c>
      <c r="B18" s="1">
        <v>45194</v>
      </c>
      <c r="C18">
        <v>30</v>
      </c>
      <c r="D18" s="6" t="s">
        <v>171</v>
      </c>
      <c r="E18" t="s">
        <v>154</v>
      </c>
      <c r="F18" t="s">
        <v>16</v>
      </c>
      <c r="G18" t="s">
        <v>17</v>
      </c>
      <c r="H18" t="s">
        <v>18</v>
      </c>
      <c r="I18" t="s">
        <v>19</v>
      </c>
      <c r="J18" s="4" t="s">
        <v>51</v>
      </c>
      <c r="K18" s="4" t="s">
        <v>150</v>
      </c>
      <c r="L18">
        <v>4</v>
      </c>
      <c r="M18" s="8">
        <v>420</v>
      </c>
      <c r="N18" s="8">
        <v>769</v>
      </c>
      <c r="O18" s="8">
        <v>1396</v>
      </c>
      <c r="P18" s="8">
        <v>1680</v>
      </c>
      <c r="Q18" s="8">
        <v>3076</v>
      </c>
    </row>
    <row r="19" spans="1:17" x14ac:dyDescent="0.3">
      <c r="A19" s="2" t="s">
        <v>52</v>
      </c>
      <c r="B19" s="1">
        <v>44941</v>
      </c>
      <c r="C19">
        <v>38</v>
      </c>
      <c r="D19" s="6" t="s">
        <v>172</v>
      </c>
      <c r="E19" t="s">
        <v>154</v>
      </c>
      <c r="F19" t="s">
        <v>16</v>
      </c>
      <c r="G19" t="s">
        <v>17</v>
      </c>
      <c r="H19" t="s">
        <v>18</v>
      </c>
      <c r="I19" t="s">
        <v>19</v>
      </c>
      <c r="J19" s="4" t="s">
        <v>23</v>
      </c>
      <c r="K19" s="4" t="s">
        <v>149</v>
      </c>
      <c r="L19">
        <v>2</v>
      </c>
      <c r="M19" s="8">
        <v>1266</v>
      </c>
      <c r="N19" s="8">
        <v>2320</v>
      </c>
      <c r="O19" s="8">
        <v>2108</v>
      </c>
      <c r="P19" s="8">
        <v>2532</v>
      </c>
      <c r="Q19" s="8">
        <v>4640</v>
      </c>
    </row>
    <row r="20" spans="1:17" x14ac:dyDescent="0.3">
      <c r="A20" s="2" t="s">
        <v>53</v>
      </c>
      <c r="B20" s="1">
        <v>45186</v>
      </c>
      <c r="C20">
        <v>19</v>
      </c>
      <c r="D20" s="6" t="s">
        <v>170</v>
      </c>
      <c r="E20" t="s">
        <v>153</v>
      </c>
      <c r="F20" t="s">
        <v>27</v>
      </c>
      <c r="G20" t="s">
        <v>155</v>
      </c>
      <c r="H20" t="s">
        <v>18</v>
      </c>
      <c r="I20" t="s">
        <v>19</v>
      </c>
      <c r="J20" s="4" t="s">
        <v>54</v>
      </c>
      <c r="K20" s="4" t="s">
        <v>151</v>
      </c>
      <c r="L20">
        <v>4</v>
      </c>
      <c r="M20" s="8">
        <v>308</v>
      </c>
      <c r="N20" s="8">
        <v>565</v>
      </c>
      <c r="O20" s="8">
        <v>1028</v>
      </c>
      <c r="P20" s="8">
        <v>1232</v>
      </c>
      <c r="Q20" s="8">
        <v>2260</v>
      </c>
    </row>
    <row r="21" spans="1:17" x14ac:dyDescent="0.3">
      <c r="A21" s="2" t="s">
        <v>55</v>
      </c>
      <c r="B21" s="1">
        <v>45179</v>
      </c>
      <c r="C21">
        <v>30</v>
      </c>
      <c r="D21" s="6" t="s">
        <v>171</v>
      </c>
      <c r="E21" t="s">
        <v>153</v>
      </c>
      <c r="F21" t="s">
        <v>45</v>
      </c>
      <c r="G21" t="s">
        <v>46</v>
      </c>
      <c r="H21" t="s">
        <v>18</v>
      </c>
      <c r="I21" t="s">
        <v>19</v>
      </c>
      <c r="J21" s="4" t="s">
        <v>41</v>
      </c>
      <c r="K21" s="4" t="s">
        <v>149</v>
      </c>
      <c r="L21">
        <v>4</v>
      </c>
      <c r="M21" s="8">
        <v>1266</v>
      </c>
      <c r="N21" s="8">
        <v>2320</v>
      </c>
      <c r="O21" s="8">
        <v>4216</v>
      </c>
      <c r="P21" s="8">
        <v>5064</v>
      </c>
      <c r="Q21" s="8">
        <v>9280</v>
      </c>
    </row>
    <row r="22" spans="1:17" x14ac:dyDescent="0.3">
      <c r="A22" s="2" t="s">
        <v>56</v>
      </c>
      <c r="B22" s="1">
        <v>45275</v>
      </c>
      <c r="C22">
        <v>39</v>
      </c>
      <c r="D22" s="6" t="s">
        <v>172</v>
      </c>
      <c r="E22" t="s">
        <v>153</v>
      </c>
      <c r="F22" t="s">
        <v>16</v>
      </c>
      <c r="G22" t="s">
        <v>57</v>
      </c>
      <c r="H22" t="s">
        <v>18</v>
      </c>
      <c r="I22" t="s">
        <v>19</v>
      </c>
      <c r="J22" s="4" t="s">
        <v>114</v>
      </c>
      <c r="K22" s="4" t="s">
        <v>152</v>
      </c>
      <c r="L22">
        <v>2</v>
      </c>
      <c r="M22" s="8">
        <v>1252</v>
      </c>
      <c r="N22" s="8">
        <v>2295</v>
      </c>
      <c r="O22" s="8">
        <v>2086</v>
      </c>
      <c r="P22" s="8">
        <v>2504</v>
      </c>
      <c r="Q22" s="8">
        <v>4590</v>
      </c>
    </row>
    <row r="23" spans="1:17" x14ac:dyDescent="0.3">
      <c r="A23" s="2" t="s">
        <v>58</v>
      </c>
      <c r="B23" s="1">
        <v>45219</v>
      </c>
      <c r="C23">
        <v>35</v>
      </c>
      <c r="D23" s="6" t="s">
        <v>172</v>
      </c>
      <c r="E23" t="s">
        <v>153</v>
      </c>
      <c r="F23" t="s">
        <v>16</v>
      </c>
      <c r="G23" t="s">
        <v>17</v>
      </c>
      <c r="H23" t="s">
        <v>18</v>
      </c>
      <c r="I23" t="s">
        <v>19</v>
      </c>
      <c r="J23" s="4" t="s">
        <v>59</v>
      </c>
      <c r="K23" s="4" t="s">
        <v>151</v>
      </c>
      <c r="L23">
        <v>1</v>
      </c>
      <c r="M23" s="8">
        <v>295</v>
      </c>
      <c r="N23" s="8">
        <v>540</v>
      </c>
      <c r="O23" s="8">
        <v>245</v>
      </c>
      <c r="P23" s="8">
        <v>295</v>
      </c>
      <c r="Q23" s="8">
        <v>540</v>
      </c>
    </row>
    <row r="24" spans="1:17" x14ac:dyDescent="0.3">
      <c r="A24" s="2" t="s">
        <v>60</v>
      </c>
      <c r="B24" s="1">
        <v>45236</v>
      </c>
      <c r="C24">
        <v>33</v>
      </c>
      <c r="D24" s="6" t="s">
        <v>171</v>
      </c>
      <c r="E24" t="s">
        <v>153</v>
      </c>
      <c r="F24" t="s">
        <v>27</v>
      </c>
      <c r="G24" t="s">
        <v>61</v>
      </c>
      <c r="H24" t="s">
        <v>18</v>
      </c>
      <c r="I24" t="s">
        <v>19</v>
      </c>
      <c r="J24" s="4" t="s">
        <v>62</v>
      </c>
      <c r="K24" s="4" t="s">
        <v>152</v>
      </c>
      <c r="L24">
        <v>2</v>
      </c>
      <c r="M24" s="8">
        <v>1898</v>
      </c>
      <c r="N24" s="8">
        <v>3375</v>
      </c>
      <c r="O24" s="8">
        <v>2954</v>
      </c>
      <c r="P24" s="8">
        <v>3796</v>
      </c>
      <c r="Q24" s="8">
        <v>6750</v>
      </c>
    </row>
    <row r="25" spans="1:17" x14ac:dyDescent="0.3">
      <c r="A25" s="2" t="s">
        <v>63</v>
      </c>
      <c r="B25" s="1">
        <v>45088</v>
      </c>
      <c r="C25">
        <v>41</v>
      </c>
      <c r="D25" s="6" t="s">
        <v>172</v>
      </c>
      <c r="E25" t="s">
        <v>153</v>
      </c>
      <c r="F25" t="s">
        <v>37</v>
      </c>
      <c r="G25" t="s">
        <v>64</v>
      </c>
      <c r="H25" t="s">
        <v>18</v>
      </c>
      <c r="I25" t="s">
        <v>19</v>
      </c>
      <c r="J25" s="4" t="s">
        <v>23</v>
      </c>
      <c r="K25" s="4" t="s">
        <v>149</v>
      </c>
      <c r="L25">
        <v>1</v>
      </c>
      <c r="M25" s="8">
        <v>1266</v>
      </c>
      <c r="N25" s="8">
        <v>2320</v>
      </c>
      <c r="O25" s="8">
        <v>1054</v>
      </c>
      <c r="P25" s="8">
        <v>1266</v>
      </c>
      <c r="Q25" s="8">
        <v>2320</v>
      </c>
    </row>
    <row r="26" spans="1:17" x14ac:dyDescent="0.3">
      <c r="A26" s="2" t="s">
        <v>65</v>
      </c>
      <c r="B26" s="1">
        <v>45265</v>
      </c>
      <c r="C26">
        <v>34</v>
      </c>
      <c r="D26" s="6" t="s">
        <v>171</v>
      </c>
      <c r="E26" t="s">
        <v>153</v>
      </c>
      <c r="F26" t="s">
        <v>16</v>
      </c>
      <c r="G26" t="s">
        <v>17</v>
      </c>
      <c r="H26" t="s">
        <v>18</v>
      </c>
      <c r="I26" t="s">
        <v>19</v>
      </c>
      <c r="J26" s="4" t="s">
        <v>48</v>
      </c>
      <c r="K26" s="4" t="s">
        <v>149</v>
      </c>
      <c r="L26">
        <v>2</v>
      </c>
      <c r="M26" s="8">
        <v>1252</v>
      </c>
      <c r="N26" s="8">
        <v>2295</v>
      </c>
      <c r="O26" s="8">
        <v>2086</v>
      </c>
      <c r="P26" s="8">
        <v>2504</v>
      </c>
      <c r="Q26" s="8">
        <v>4590</v>
      </c>
    </row>
    <row r="27" spans="1:17" x14ac:dyDescent="0.3">
      <c r="A27" s="2" t="s">
        <v>66</v>
      </c>
      <c r="B27" s="1">
        <v>45261</v>
      </c>
      <c r="C27">
        <v>40</v>
      </c>
      <c r="D27" s="6" t="s">
        <v>172</v>
      </c>
      <c r="E27" t="s">
        <v>154</v>
      </c>
      <c r="F27" t="s">
        <v>27</v>
      </c>
      <c r="G27" t="s">
        <v>155</v>
      </c>
      <c r="H27" t="s">
        <v>18</v>
      </c>
      <c r="I27" t="s">
        <v>19</v>
      </c>
      <c r="J27" s="4" t="s">
        <v>48</v>
      </c>
      <c r="K27" s="4" t="s">
        <v>149</v>
      </c>
      <c r="L27">
        <v>2</v>
      </c>
      <c r="M27" s="8">
        <v>1252</v>
      </c>
      <c r="N27" s="8">
        <v>2295</v>
      </c>
      <c r="O27" s="8">
        <v>2086</v>
      </c>
      <c r="P27" s="8">
        <v>2504</v>
      </c>
      <c r="Q27" s="8">
        <v>4590</v>
      </c>
    </row>
    <row r="28" spans="1:17" x14ac:dyDescent="0.3">
      <c r="A28" s="2" t="s">
        <v>67</v>
      </c>
      <c r="B28" s="1">
        <v>44966</v>
      </c>
      <c r="C28">
        <v>26</v>
      </c>
      <c r="D28" s="6" t="s">
        <v>171</v>
      </c>
      <c r="E28" t="s">
        <v>154</v>
      </c>
      <c r="F28" t="s">
        <v>21</v>
      </c>
      <c r="G28" t="s">
        <v>22</v>
      </c>
      <c r="H28" t="s">
        <v>18</v>
      </c>
      <c r="I28" t="s">
        <v>19</v>
      </c>
      <c r="J28" s="4" t="s">
        <v>31</v>
      </c>
      <c r="K28" s="4" t="s">
        <v>149</v>
      </c>
      <c r="L28">
        <v>1</v>
      </c>
      <c r="M28" s="8">
        <v>1252</v>
      </c>
      <c r="N28" s="8">
        <v>2295</v>
      </c>
      <c r="O28" s="8">
        <v>1043</v>
      </c>
      <c r="P28" s="8">
        <v>1252</v>
      </c>
      <c r="Q28" s="8">
        <v>2295</v>
      </c>
    </row>
    <row r="29" spans="1:17" x14ac:dyDescent="0.3">
      <c r="A29" s="2" t="s">
        <v>68</v>
      </c>
      <c r="B29" s="1">
        <v>45095</v>
      </c>
      <c r="C29">
        <v>34</v>
      </c>
      <c r="D29" s="6" t="s">
        <v>171</v>
      </c>
      <c r="E29" t="s">
        <v>154</v>
      </c>
      <c r="F29" t="s">
        <v>16</v>
      </c>
      <c r="G29" t="s">
        <v>17</v>
      </c>
      <c r="H29" t="s">
        <v>18</v>
      </c>
      <c r="I29" t="s">
        <v>19</v>
      </c>
      <c r="J29" s="4" t="s">
        <v>69</v>
      </c>
      <c r="K29" s="4" t="s">
        <v>151</v>
      </c>
      <c r="L29">
        <v>1</v>
      </c>
      <c r="M29" s="8">
        <v>295</v>
      </c>
      <c r="N29" s="8">
        <v>540</v>
      </c>
      <c r="O29" s="8">
        <v>245</v>
      </c>
      <c r="P29" s="8">
        <v>295</v>
      </c>
      <c r="Q29" s="8">
        <v>540</v>
      </c>
    </row>
    <row r="30" spans="1:17" x14ac:dyDescent="0.3">
      <c r="A30" s="2" t="s">
        <v>70</v>
      </c>
      <c r="B30" s="1">
        <v>45211</v>
      </c>
      <c r="C30">
        <v>34</v>
      </c>
      <c r="D30" s="6" t="s">
        <v>171</v>
      </c>
      <c r="E30" t="s">
        <v>153</v>
      </c>
      <c r="F30" t="s">
        <v>16</v>
      </c>
      <c r="G30" t="s">
        <v>33</v>
      </c>
      <c r="H30" t="s">
        <v>18</v>
      </c>
      <c r="I30" t="s">
        <v>19</v>
      </c>
      <c r="J30" s="4" t="s">
        <v>71</v>
      </c>
      <c r="K30" s="4" t="s">
        <v>152</v>
      </c>
      <c r="L30">
        <v>1</v>
      </c>
      <c r="M30" s="8">
        <v>1912</v>
      </c>
      <c r="N30" s="8">
        <v>3400</v>
      </c>
      <c r="O30" s="8">
        <v>1488</v>
      </c>
      <c r="P30" s="8">
        <v>1912</v>
      </c>
      <c r="Q30" s="8">
        <v>3400</v>
      </c>
    </row>
    <row r="31" spans="1:17" x14ac:dyDescent="0.3">
      <c r="A31" s="2" t="s">
        <v>72</v>
      </c>
      <c r="B31" s="1">
        <v>45056</v>
      </c>
      <c r="C31">
        <v>38</v>
      </c>
      <c r="D31" s="6" t="s">
        <v>172</v>
      </c>
      <c r="E31" t="s">
        <v>154</v>
      </c>
      <c r="F31" t="s">
        <v>27</v>
      </c>
      <c r="G31" t="s">
        <v>155</v>
      </c>
      <c r="H31" t="s">
        <v>18</v>
      </c>
      <c r="I31" t="s">
        <v>19</v>
      </c>
      <c r="J31" s="4" t="s">
        <v>31</v>
      </c>
      <c r="K31" s="4" t="s">
        <v>149</v>
      </c>
      <c r="L31">
        <v>1</v>
      </c>
      <c r="M31" s="8">
        <v>1252</v>
      </c>
      <c r="N31" s="8">
        <v>2295</v>
      </c>
      <c r="O31" s="8">
        <v>1043</v>
      </c>
      <c r="P31" s="8">
        <v>1252</v>
      </c>
      <c r="Q31" s="8">
        <v>2295</v>
      </c>
    </row>
    <row r="32" spans="1:17" x14ac:dyDescent="0.3">
      <c r="A32" s="2" t="s">
        <v>73</v>
      </c>
      <c r="B32" s="1">
        <v>44966</v>
      </c>
      <c r="C32">
        <v>24</v>
      </c>
      <c r="D32" s="6" t="s">
        <v>170</v>
      </c>
      <c r="E32" t="s">
        <v>153</v>
      </c>
      <c r="F32" t="s">
        <v>74</v>
      </c>
      <c r="G32" t="s">
        <v>75</v>
      </c>
      <c r="H32" t="s">
        <v>18</v>
      </c>
      <c r="I32" t="s">
        <v>19</v>
      </c>
      <c r="J32" s="4" t="s">
        <v>31</v>
      </c>
      <c r="K32" s="4" t="s">
        <v>149</v>
      </c>
      <c r="L32">
        <v>3</v>
      </c>
      <c r="M32" s="8">
        <v>1252</v>
      </c>
      <c r="N32" s="8">
        <v>2295</v>
      </c>
      <c r="O32" s="8">
        <v>3129</v>
      </c>
      <c r="P32" s="8">
        <v>3756</v>
      </c>
      <c r="Q32" s="8">
        <v>6885</v>
      </c>
    </row>
    <row r="33" spans="1:17" x14ac:dyDescent="0.3">
      <c r="A33" s="2" t="s">
        <v>76</v>
      </c>
      <c r="B33" s="1">
        <v>45243</v>
      </c>
      <c r="C33">
        <v>41</v>
      </c>
      <c r="D33" s="6" t="s">
        <v>172</v>
      </c>
      <c r="E33" t="s">
        <v>153</v>
      </c>
      <c r="F33" t="s">
        <v>27</v>
      </c>
      <c r="G33" t="s">
        <v>155</v>
      </c>
      <c r="H33" t="s">
        <v>18</v>
      </c>
      <c r="I33" t="s">
        <v>19</v>
      </c>
      <c r="J33" s="4" t="s">
        <v>51</v>
      </c>
      <c r="K33" s="4" t="s">
        <v>150</v>
      </c>
      <c r="L33">
        <v>2</v>
      </c>
      <c r="M33" s="8">
        <v>420</v>
      </c>
      <c r="N33" s="8">
        <v>769</v>
      </c>
      <c r="O33" s="8">
        <v>698</v>
      </c>
      <c r="P33" s="8">
        <v>840</v>
      </c>
      <c r="Q33" s="8">
        <v>1538</v>
      </c>
    </row>
    <row r="34" spans="1:17" x14ac:dyDescent="0.3">
      <c r="A34" s="2" t="s">
        <v>77</v>
      </c>
      <c r="B34" s="1">
        <v>45273</v>
      </c>
      <c r="C34">
        <v>27</v>
      </c>
      <c r="D34" s="6" t="s">
        <v>171</v>
      </c>
      <c r="E34" t="s">
        <v>154</v>
      </c>
      <c r="F34" t="s">
        <v>45</v>
      </c>
      <c r="G34" t="s">
        <v>46</v>
      </c>
      <c r="H34" t="s">
        <v>18</v>
      </c>
      <c r="I34" t="s">
        <v>19</v>
      </c>
      <c r="J34" s="4" t="s">
        <v>20</v>
      </c>
      <c r="K34" s="4" t="s">
        <v>149</v>
      </c>
      <c r="L34">
        <v>1</v>
      </c>
      <c r="M34" s="8">
        <v>1252</v>
      </c>
      <c r="N34" s="8">
        <v>2295</v>
      </c>
      <c r="O34" s="8">
        <v>1043</v>
      </c>
      <c r="P34" s="8">
        <v>1252</v>
      </c>
      <c r="Q34" s="8">
        <v>2295</v>
      </c>
    </row>
    <row r="35" spans="1:17" x14ac:dyDescent="0.3">
      <c r="A35" s="2" t="s">
        <v>78</v>
      </c>
      <c r="B35" s="1">
        <v>45082</v>
      </c>
      <c r="C35">
        <v>37</v>
      </c>
      <c r="D35" s="6" t="s">
        <v>172</v>
      </c>
      <c r="E35" t="s">
        <v>154</v>
      </c>
      <c r="F35" t="s">
        <v>16</v>
      </c>
      <c r="G35" t="s">
        <v>17</v>
      </c>
      <c r="H35" t="s">
        <v>18</v>
      </c>
      <c r="I35" t="s">
        <v>19</v>
      </c>
      <c r="J35" s="4" t="s">
        <v>25</v>
      </c>
      <c r="K35" s="4" t="s">
        <v>150</v>
      </c>
      <c r="L35">
        <v>1</v>
      </c>
      <c r="M35" s="8">
        <v>420</v>
      </c>
      <c r="N35" s="8">
        <v>769</v>
      </c>
      <c r="O35" s="8">
        <v>349</v>
      </c>
      <c r="P35" s="8">
        <v>420</v>
      </c>
      <c r="Q35" s="8">
        <v>769</v>
      </c>
    </row>
    <row r="36" spans="1:17" x14ac:dyDescent="0.3">
      <c r="A36" s="2" t="s">
        <v>79</v>
      </c>
      <c r="B36" s="1">
        <v>45238</v>
      </c>
      <c r="C36">
        <v>38</v>
      </c>
      <c r="D36" s="6" t="s">
        <v>172</v>
      </c>
      <c r="E36" t="s">
        <v>153</v>
      </c>
      <c r="F36" t="s">
        <v>16</v>
      </c>
      <c r="G36" t="s">
        <v>17</v>
      </c>
      <c r="H36" t="s">
        <v>18</v>
      </c>
      <c r="I36" t="s">
        <v>19</v>
      </c>
      <c r="J36" s="4" t="s">
        <v>41</v>
      </c>
      <c r="K36" s="4" t="s">
        <v>149</v>
      </c>
      <c r="L36">
        <v>1</v>
      </c>
      <c r="M36" s="8">
        <v>1266</v>
      </c>
      <c r="N36" s="8">
        <v>2320</v>
      </c>
      <c r="O36" s="8">
        <v>1054</v>
      </c>
      <c r="P36" s="8">
        <v>1266</v>
      </c>
      <c r="Q36" s="8">
        <v>2320</v>
      </c>
    </row>
    <row r="37" spans="1:17" x14ac:dyDescent="0.3">
      <c r="A37" s="2" t="s">
        <v>80</v>
      </c>
      <c r="B37" s="1">
        <v>44932</v>
      </c>
      <c r="C37">
        <v>36</v>
      </c>
      <c r="D37" s="6" t="s">
        <v>172</v>
      </c>
      <c r="E37" t="s">
        <v>153</v>
      </c>
      <c r="F37" t="s">
        <v>27</v>
      </c>
      <c r="G37" t="s">
        <v>155</v>
      </c>
      <c r="H37" t="s">
        <v>18</v>
      </c>
      <c r="I37" t="s">
        <v>19</v>
      </c>
      <c r="J37" s="4" t="s">
        <v>23</v>
      </c>
      <c r="K37" s="4" t="s">
        <v>149</v>
      </c>
      <c r="L37">
        <v>4</v>
      </c>
      <c r="M37" s="8">
        <v>1266</v>
      </c>
      <c r="N37" s="8">
        <v>2320</v>
      </c>
      <c r="O37" s="8">
        <v>4216</v>
      </c>
      <c r="P37" s="8">
        <v>5064</v>
      </c>
      <c r="Q37" s="8">
        <v>9280</v>
      </c>
    </row>
    <row r="38" spans="1:17" x14ac:dyDescent="0.3">
      <c r="A38" s="2" t="s">
        <v>81</v>
      </c>
      <c r="B38" s="1">
        <v>44933</v>
      </c>
      <c r="C38">
        <v>37</v>
      </c>
      <c r="D38" s="6" t="s">
        <v>172</v>
      </c>
      <c r="E38" t="s">
        <v>154</v>
      </c>
      <c r="F38" t="s">
        <v>16</v>
      </c>
      <c r="G38" t="s">
        <v>17</v>
      </c>
      <c r="H38" t="s">
        <v>18</v>
      </c>
      <c r="I38" t="s">
        <v>19</v>
      </c>
      <c r="J38" s="4" t="s">
        <v>25</v>
      </c>
      <c r="K38" s="4" t="s">
        <v>150</v>
      </c>
      <c r="L38">
        <v>4</v>
      </c>
      <c r="M38" s="8">
        <v>420</v>
      </c>
      <c r="N38" s="8">
        <v>769</v>
      </c>
      <c r="O38" s="8">
        <v>1396</v>
      </c>
      <c r="P38" s="8">
        <v>1680</v>
      </c>
      <c r="Q38" s="8">
        <v>3076</v>
      </c>
    </row>
    <row r="39" spans="1:17" x14ac:dyDescent="0.3">
      <c r="A39" s="2" t="s">
        <v>82</v>
      </c>
      <c r="B39" s="1">
        <v>44954</v>
      </c>
      <c r="C39">
        <v>34</v>
      </c>
      <c r="D39" s="6" t="s">
        <v>171</v>
      </c>
      <c r="E39" t="s">
        <v>154</v>
      </c>
      <c r="F39" t="s">
        <v>27</v>
      </c>
      <c r="G39" t="s">
        <v>155</v>
      </c>
      <c r="H39" t="s">
        <v>18</v>
      </c>
      <c r="I39" t="s">
        <v>19</v>
      </c>
      <c r="J39" s="4" t="s">
        <v>31</v>
      </c>
      <c r="K39" s="4" t="s">
        <v>149</v>
      </c>
      <c r="L39">
        <v>2</v>
      </c>
      <c r="M39" s="8">
        <v>1252</v>
      </c>
      <c r="N39" s="8">
        <v>2295</v>
      </c>
      <c r="O39" s="8">
        <v>2086</v>
      </c>
      <c r="P39" s="8">
        <v>2504</v>
      </c>
      <c r="Q39" s="8">
        <v>4590</v>
      </c>
    </row>
    <row r="40" spans="1:17" x14ac:dyDescent="0.3">
      <c r="A40" s="2" t="s">
        <v>83</v>
      </c>
      <c r="B40" s="1">
        <v>45050</v>
      </c>
      <c r="C40">
        <v>35</v>
      </c>
      <c r="D40" s="6" t="s">
        <v>172</v>
      </c>
      <c r="E40" t="s">
        <v>153</v>
      </c>
      <c r="F40" t="s">
        <v>27</v>
      </c>
      <c r="G40" t="s">
        <v>61</v>
      </c>
      <c r="H40" t="s">
        <v>18</v>
      </c>
      <c r="I40" t="s">
        <v>19</v>
      </c>
      <c r="J40" s="4" t="s">
        <v>23</v>
      </c>
      <c r="K40" s="4" t="s">
        <v>149</v>
      </c>
      <c r="L40">
        <v>1</v>
      </c>
      <c r="M40" s="8">
        <v>1266</v>
      </c>
      <c r="N40" s="8">
        <v>2320</v>
      </c>
      <c r="O40" s="8">
        <v>1054</v>
      </c>
      <c r="P40" s="8">
        <v>1266</v>
      </c>
      <c r="Q40" s="8">
        <v>2320</v>
      </c>
    </row>
    <row r="41" spans="1:17" x14ac:dyDescent="0.3">
      <c r="A41" s="2" t="s">
        <v>84</v>
      </c>
      <c r="B41" s="1">
        <v>45137</v>
      </c>
      <c r="C41">
        <v>38</v>
      </c>
      <c r="D41" s="6" t="s">
        <v>172</v>
      </c>
      <c r="E41" t="s">
        <v>153</v>
      </c>
      <c r="F41" t="s">
        <v>16</v>
      </c>
      <c r="G41" t="s">
        <v>33</v>
      </c>
      <c r="H41" t="s">
        <v>18</v>
      </c>
      <c r="I41" t="s">
        <v>19</v>
      </c>
      <c r="J41" s="4" t="s">
        <v>23</v>
      </c>
      <c r="K41" s="4" t="s">
        <v>149</v>
      </c>
      <c r="L41">
        <v>1</v>
      </c>
      <c r="M41" s="8">
        <v>1266</v>
      </c>
      <c r="N41" s="8">
        <v>2320</v>
      </c>
      <c r="O41" s="8">
        <v>1054</v>
      </c>
      <c r="P41" s="8">
        <v>1266</v>
      </c>
      <c r="Q41" s="8">
        <v>2320</v>
      </c>
    </row>
    <row r="42" spans="1:17" x14ac:dyDescent="0.3">
      <c r="A42" s="2" t="s">
        <v>85</v>
      </c>
      <c r="B42" s="1">
        <v>45080</v>
      </c>
      <c r="C42">
        <v>32</v>
      </c>
      <c r="D42" s="6" t="s">
        <v>171</v>
      </c>
      <c r="E42" t="s">
        <v>153</v>
      </c>
      <c r="F42" t="s">
        <v>27</v>
      </c>
      <c r="G42" t="s">
        <v>40</v>
      </c>
      <c r="H42" t="s">
        <v>18</v>
      </c>
      <c r="I42" t="s">
        <v>19</v>
      </c>
      <c r="J42" s="4" t="s">
        <v>23</v>
      </c>
      <c r="K42" s="4" t="s">
        <v>149</v>
      </c>
      <c r="L42">
        <v>3</v>
      </c>
      <c r="M42" s="8">
        <v>1266</v>
      </c>
      <c r="N42" s="8">
        <v>2320</v>
      </c>
      <c r="O42" s="8">
        <v>3162</v>
      </c>
      <c r="P42" s="8">
        <v>3798</v>
      </c>
      <c r="Q42" s="8">
        <v>6960</v>
      </c>
    </row>
    <row r="43" spans="1:17" x14ac:dyDescent="0.3">
      <c r="A43" s="2" t="s">
        <v>86</v>
      </c>
      <c r="B43" s="1">
        <v>45211</v>
      </c>
      <c r="C43">
        <v>40</v>
      </c>
      <c r="D43" s="6" t="s">
        <v>172</v>
      </c>
      <c r="E43" t="s">
        <v>153</v>
      </c>
      <c r="F43" t="s">
        <v>16</v>
      </c>
      <c r="G43" t="s">
        <v>17</v>
      </c>
      <c r="H43" t="s">
        <v>18</v>
      </c>
      <c r="I43" t="s">
        <v>19</v>
      </c>
      <c r="J43" s="4" t="s">
        <v>87</v>
      </c>
      <c r="K43" s="4" t="s">
        <v>151</v>
      </c>
      <c r="L43">
        <v>1</v>
      </c>
      <c r="M43" s="8">
        <v>308</v>
      </c>
      <c r="N43" s="8">
        <v>565</v>
      </c>
      <c r="O43" s="8">
        <v>257</v>
      </c>
      <c r="P43" s="8">
        <v>308</v>
      </c>
      <c r="Q43" s="8">
        <v>565</v>
      </c>
    </row>
    <row r="44" spans="1:17" x14ac:dyDescent="0.3">
      <c r="A44" s="2" t="s">
        <v>88</v>
      </c>
      <c r="B44" s="1">
        <v>45152</v>
      </c>
      <c r="C44">
        <v>44</v>
      </c>
      <c r="D44" s="6" t="s">
        <v>172</v>
      </c>
      <c r="E44" t="s">
        <v>153</v>
      </c>
      <c r="F44" t="s">
        <v>21</v>
      </c>
      <c r="G44" t="s">
        <v>22</v>
      </c>
      <c r="H44" t="s">
        <v>18</v>
      </c>
      <c r="I44" t="s">
        <v>19</v>
      </c>
      <c r="J44" s="4" t="s">
        <v>31</v>
      </c>
      <c r="K44" s="4" t="s">
        <v>149</v>
      </c>
      <c r="L44">
        <v>1</v>
      </c>
      <c r="M44" s="8">
        <v>1252</v>
      </c>
      <c r="N44" s="8">
        <v>2295</v>
      </c>
      <c r="O44" s="8">
        <v>1043</v>
      </c>
      <c r="P44" s="8">
        <v>1252</v>
      </c>
      <c r="Q44" s="8">
        <v>2295</v>
      </c>
    </row>
    <row r="45" spans="1:17" x14ac:dyDescent="0.3">
      <c r="A45" s="2" t="s">
        <v>89</v>
      </c>
      <c r="B45" s="1">
        <v>45172</v>
      </c>
      <c r="C45">
        <v>49</v>
      </c>
      <c r="D45" s="6" t="s">
        <v>172</v>
      </c>
      <c r="E45" t="s">
        <v>154</v>
      </c>
      <c r="F45" t="s">
        <v>21</v>
      </c>
      <c r="G45" t="s">
        <v>22</v>
      </c>
      <c r="H45" t="s">
        <v>18</v>
      </c>
      <c r="I45" t="s">
        <v>19</v>
      </c>
      <c r="J45" s="4" t="s">
        <v>31</v>
      </c>
      <c r="K45" s="4" t="s">
        <v>149</v>
      </c>
      <c r="L45">
        <v>1</v>
      </c>
      <c r="M45" s="8">
        <v>1252</v>
      </c>
      <c r="N45" s="8">
        <v>2295</v>
      </c>
      <c r="O45" s="8">
        <v>1043</v>
      </c>
      <c r="P45" s="8">
        <v>1252</v>
      </c>
      <c r="Q45" s="8">
        <v>2295</v>
      </c>
    </row>
    <row r="46" spans="1:17" x14ac:dyDescent="0.3">
      <c r="A46" s="2" t="s">
        <v>90</v>
      </c>
      <c r="B46" s="1">
        <v>45228</v>
      </c>
      <c r="C46">
        <v>30</v>
      </c>
      <c r="D46" s="6" t="s">
        <v>171</v>
      </c>
      <c r="E46" t="s">
        <v>153</v>
      </c>
      <c r="F46" t="s">
        <v>16</v>
      </c>
      <c r="G46" t="s">
        <v>33</v>
      </c>
      <c r="H46" t="s">
        <v>18</v>
      </c>
      <c r="I46" t="s">
        <v>19</v>
      </c>
      <c r="J46" s="4" t="s">
        <v>41</v>
      </c>
      <c r="K46" s="4" t="s">
        <v>149</v>
      </c>
      <c r="L46">
        <v>2</v>
      </c>
      <c r="M46" s="8">
        <v>1266</v>
      </c>
      <c r="N46" s="8">
        <v>2320</v>
      </c>
      <c r="O46" s="8">
        <v>2108</v>
      </c>
      <c r="P46" s="8">
        <v>2532</v>
      </c>
      <c r="Q46" s="8">
        <v>4640</v>
      </c>
    </row>
    <row r="47" spans="1:17" x14ac:dyDescent="0.3">
      <c r="A47" s="2" t="s">
        <v>91</v>
      </c>
      <c r="B47" s="1">
        <v>45111</v>
      </c>
      <c r="C47">
        <v>32</v>
      </c>
      <c r="D47" s="6" t="s">
        <v>171</v>
      </c>
      <c r="E47" t="s">
        <v>154</v>
      </c>
      <c r="F47" t="s">
        <v>16</v>
      </c>
      <c r="G47" t="s">
        <v>17</v>
      </c>
      <c r="H47" t="s">
        <v>18</v>
      </c>
      <c r="I47" t="s">
        <v>19</v>
      </c>
      <c r="J47" s="4" t="s">
        <v>20</v>
      </c>
      <c r="K47" s="4" t="s">
        <v>149</v>
      </c>
      <c r="L47">
        <v>1</v>
      </c>
      <c r="M47" s="8">
        <v>1252</v>
      </c>
      <c r="N47" s="8">
        <v>2295</v>
      </c>
      <c r="O47" s="8">
        <v>1043</v>
      </c>
      <c r="P47" s="8">
        <v>1252</v>
      </c>
      <c r="Q47" s="8">
        <v>2295</v>
      </c>
    </row>
    <row r="48" spans="1:17" x14ac:dyDescent="0.3">
      <c r="A48" s="2" t="s">
        <v>92</v>
      </c>
      <c r="B48" s="1">
        <v>44930</v>
      </c>
      <c r="C48">
        <v>32</v>
      </c>
      <c r="D48" s="6" t="s">
        <v>171</v>
      </c>
      <c r="E48" t="s">
        <v>153</v>
      </c>
      <c r="F48" t="s">
        <v>27</v>
      </c>
      <c r="G48" t="s">
        <v>61</v>
      </c>
      <c r="H48" t="s">
        <v>18</v>
      </c>
      <c r="I48" t="s">
        <v>19</v>
      </c>
      <c r="J48" s="4" t="s">
        <v>25</v>
      </c>
      <c r="K48" s="4" t="s">
        <v>150</v>
      </c>
      <c r="L48">
        <v>1</v>
      </c>
      <c r="M48" s="8">
        <v>420</v>
      </c>
      <c r="N48" s="8">
        <v>769</v>
      </c>
      <c r="O48" s="8">
        <v>349</v>
      </c>
      <c r="P48" s="8">
        <v>420</v>
      </c>
      <c r="Q48" s="8">
        <v>769</v>
      </c>
    </row>
    <row r="49" spans="1:17" x14ac:dyDescent="0.3">
      <c r="A49" s="2" t="s">
        <v>93</v>
      </c>
      <c r="B49" s="1">
        <v>45061</v>
      </c>
      <c r="C49">
        <v>29</v>
      </c>
      <c r="D49" s="6" t="s">
        <v>171</v>
      </c>
      <c r="E49" t="s">
        <v>153</v>
      </c>
      <c r="F49" t="s">
        <v>16</v>
      </c>
      <c r="G49" t="s">
        <v>17</v>
      </c>
      <c r="H49" t="s">
        <v>18</v>
      </c>
      <c r="I49" t="s">
        <v>19</v>
      </c>
      <c r="J49" s="4" t="s">
        <v>23</v>
      </c>
      <c r="K49" s="4" t="s">
        <v>149</v>
      </c>
      <c r="L49">
        <v>1</v>
      </c>
      <c r="M49" s="8">
        <v>1266</v>
      </c>
      <c r="N49" s="8">
        <v>2320</v>
      </c>
      <c r="O49" s="8">
        <v>1054</v>
      </c>
      <c r="P49" s="8">
        <v>1266</v>
      </c>
      <c r="Q49" s="8">
        <v>2320</v>
      </c>
    </row>
    <row r="50" spans="1:17" x14ac:dyDescent="0.3">
      <c r="A50" s="2" t="s">
        <v>94</v>
      </c>
      <c r="B50" s="1">
        <v>45007</v>
      </c>
      <c r="C50">
        <v>33</v>
      </c>
      <c r="D50" s="6" t="s">
        <v>171</v>
      </c>
      <c r="E50" t="s">
        <v>153</v>
      </c>
      <c r="F50" t="s">
        <v>27</v>
      </c>
      <c r="G50" t="s">
        <v>155</v>
      </c>
      <c r="H50" t="s">
        <v>18</v>
      </c>
      <c r="I50" t="s">
        <v>19</v>
      </c>
      <c r="J50" s="4" t="s">
        <v>31</v>
      </c>
      <c r="K50" s="4" t="s">
        <v>149</v>
      </c>
      <c r="L50">
        <v>2</v>
      </c>
      <c r="M50" s="8">
        <v>1252</v>
      </c>
      <c r="N50" s="8">
        <v>2295</v>
      </c>
      <c r="O50" s="8">
        <v>2086</v>
      </c>
      <c r="P50" s="8">
        <v>2504</v>
      </c>
      <c r="Q50" s="8">
        <v>4590</v>
      </c>
    </row>
    <row r="51" spans="1:17" x14ac:dyDescent="0.3">
      <c r="A51" s="2" t="s">
        <v>95</v>
      </c>
      <c r="B51" s="1">
        <v>45012</v>
      </c>
      <c r="C51">
        <v>38</v>
      </c>
      <c r="D51" s="6" t="s">
        <v>172</v>
      </c>
      <c r="E51" t="s">
        <v>154</v>
      </c>
      <c r="F51" t="s">
        <v>27</v>
      </c>
      <c r="G51" t="s">
        <v>155</v>
      </c>
      <c r="H51" t="s">
        <v>18</v>
      </c>
      <c r="I51" t="s">
        <v>19</v>
      </c>
      <c r="J51" s="4" t="s">
        <v>31</v>
      </c>
      <c r="K51" s="4" t="s">
        <v>149</v>
      </c>
      <c r="L51">
        <v>2</v>
      </c>
      <c r="M51" s="8">
        <v>1252</v>
      </c>
      <c r="N51" s="8">
        <v>2295</v>
      </c>
      <c r="O51" s="8">
        <v>2086</v>
      </c>
      <c r="P51" s="8">
        <v>2504</v>
      </c>
      <c r="Q51" s="8">
        <v>4590</v>
      </c>
    </row>
    <row r="52" spans="1:17" x14ac:dyDescent="0.3">
      <c r="A52" s="2" t="s">
        <v>96</v>
      </c>
      <c r="B52" s="1">
        <v>45228</v>
      </c>
      <c r="C52">
        <v>27</v>
      </c>
      <c r="D52" s="6" t="s">
        <v>171</v>
      </c>
      <c r="E52" t="s">
        <v>153</v>
      </c>
      <c r="F52" t="s">
        <v>74</v>
      </c>
      <c r="G52" t="s">
        <v>75</v>
      </c>
      <c r="H52" t="s">
        <v>18</v>
      </c>
      <c r="I52" t="s">
        <v>19</v>
      </c>
      <c r="J52" s="4" t="s">
        <v>97</v>
      </c>
      <c r="K52" s="4" t="s">
        <v>149</v>
      </c>
      <c r="L52">
        <v>1</v>
      </c>
      <c r="M52" s="8">
        <v>1266</v>
      </c>
      <c r="N52" s="8">
        <v>2320</v>
      </c>
      <c r="O52" s="8">
        <v>1054</v>
      </c>
      <c r="P52" s="8">
        <v>1266</v>
      </c>
      <c r="Q52" s="8">
        <v>2320</v>
      </c>
    </row>
    <row r="53" spans="1:17" x14ac:dyDescent="0.3">
      <c r="A53" s="2" t="s">
        <v>98</v>
      </c>
      <c r="B53" s="1">
        <v>45180</v>
      </c>
      <c r="C53">
        <v>37</v>
      </c>
      <c r="D53" s="6" t="s">
        <v>172</v>
      </c>
      <c r="E53" t="s">
        <v>153</v>
      </c>
      <c r="F53" t="s">
        <v>16</v>
      </c>
      <c r="G53" t="s">
        <v>33</v>
      </c>
      <c r="H53" t="s">
        <v>18</v>
      </c>
      <c r="I53" t="s">
        <v>19</v>
      </c>
      <c r="J53" s="4" t="s">
        <v>41</v>
      </c>
      <c r="K53" s="4" t="s">
        <v>149</v>
      </c>
      <c r="L53">
        <v>2</v>
      </c>
      <c r="M53" s="8">
        <v>1266</v>
      </c>
      <c r="N53" s="8">
        <v>2320</v>
      </c>
      <c r="O53" s="8">
        <v>2108</v>
      </c>
      <c r="P53" s="8">
        <v>2532</v>
      </c>
      <c r="Q53" s="8">
        <v>4640</v>
      </c>
    </row>
    <row r="54" spans="1:17" x14ac:dyDescent="0.3">
      <c r="A54" s="2" t="s">
        <v>99</v>
      </c>
      <c r="B54" s="1">
        <v>45248</v>
      </c>
      <c r="C54">
        <v>31</v>
      </c>
      <c r="D54" s="6" t="s">
        <v>171</v>
      </c>
      <c r="E54" t="s">
        <v>154</v>
      </c>
      <c r="F54" t="s">
        <v>27</v>
      </c>
      <c r="G54" t="s">
        <v>155</v>
      </c>
      <c r="H54" t="s">
        <v>18</v>
      </c>
      <c r="I54" t="s">
        <v>19</v>
      </c>
      <c r="J54" s="4" t="s">
        <v>28</v>
      </c>
      <c r="K54" s="4" t="s">
        <v>150</v>
      </c>
      <c r="L54">
        <v>1</v>
      </c>
      <c r="M54" s="8">
        <v>420</v>
      </c>
      <c r="N54" s="8">
        <v>769</v>
      </c>
      <c r="O54" s="8">
        <v>349</v>
      </c>
      <c r="P54" s="8">
        <v>420</v>
      </c>
      <c r="Q54" s="8">
        <v>769</v>
      </c>
    </row>
    <row r="55" spans="1:17" x14ac:dyDescent="0.3">
      <c r="A55" s="2" t="s">
        <v>100</v>
      </c>
      <c r="B55" s="1">
        <v>45216</v>
      </c>
      <c r="C55">
        <v>42</v>
      </c>
      <c r="D55" s="6" t="s">
        <v>172</v>
      </c>
      <c r="E55" t="s">
        <v>153</v>
      </c>
      <c r="F55" t="s">
        <v>37</v>
      </c>
      <c r="G55" t="s">
        <v>38</v>
      </c>
      <c r="H55" t="s">
        <v>18</v>
      </c>
      <c r="I55" t="s">
        <v>19</v>
      </c>
      <c r="J55" s="4" t="s">
        <v>97</v>
      </c>
      <c r="K55" s="4" t="s">
        <v>149</v>
      </c>
      <c r="L55">
        <v>1</v>
      </c>
      <c r="M55" s="8">
        <v>1266</v>
      </c>
      <c r="N55" s="8">
        <v>2320</v>
      </c>
      <c r="O55" s="8">
        <v>1054</v>
      </c>
      <c r="P55" s="8">
        <v>1266</v>
      </c>
      <c r="Q55" s="8">
        <v>2320</v>
      </c>
    </row>
    <row r="56" spans="1:17" x14ac:dyDescent="0.3">
      <c r="A56" s="2" t="s">
        <v>101</v>
      </c>
      <c r="B56" s="1">
        <v>45001</v>
      </c>
      <c r="C56">
        <v>35</v>
      </c>
      <c r="D56" s="6" t="s">
        <v>172</v>
      </c>
      <c r="E56" t="s">
        <v>153</v>
      </c>
      <c r="F56" t="s">
        <v>27</v>
      </c>
      <c r="G56" t="s">
        <v>155</v>
      </c>
      <c r="H56" t="s">
        <v>18</v>
      </c>
      <c r="I56" t="s">
        <v>19</v>
      </c>
      <c r="J56" s="4" t="s">
        <v>54</v>
      </c>
      <c r="K56" s="4" t="s">
        <v>151</v>
      </c>
      <c r="L56">
        <v>4</v>
      </c>
      <c r="M56" s="8">
        <v>308</v>
      </c>
      <c r="N56" s="8">
        <v>565</v>
      </c>
      <c r="O56" s="8">
        <v>1028</v>
      </c>
      <c r="P56" s="8">
        <v>1232</v>
      </c>
      <c r="Q56" s="8">
        <v>2260</v>
      </c>
    </row>
    <row r="57" spans="1:17" x14ac:dyDescent="0.3">
      <c r="A57" s="2" t="s">
        <v>102</v>
      </c>
      <c r="B57" s="1">
        <v>44927</v>
      </c>
      <c r="C57">
        <v>38</v>
      </c>
      <c r="D57" s="6" t="s">
        <v>172</v>
      </c>
      <c r="E57" t="s">
        <v>153</v>
      </c>
      <c r="F57" t="s">
        <v>37</v>
      </c>
      <c r="G57" t="s">
        <v>38</v>
      </c>
      <c r="H57" t="s">
        <v>18</v>
      </c>
      <c r="I57" t="s">
        <v>19</v>
      </c>
      <c r="J57" s="4" t="s">
        <v>97</v>
      </c>
      <c r="K57" s="4" t="s">
        <v>149</v>
      </c>
      <c r="L57">
        <v>4</v>
      </c>
      <c r="M57" s="8">
        <v>1266</v>
      </c>
      <c r="N57" s="8">
        <v>2320</v>
      </c>
      <c r="O57" s="8">
        <v>4216</v>
      </c>
      <c r="P57" s="8">
        <v>5064</v>
      </c>
      <c r="Q57" s="8">
        <v>9280</v>
      </c>
    </row>
    <row r="58" spans="1:17" x14ac:dyDescent="0.3">
      <c r="A58" s="2" t="s">
        <v>103</v>
      </c>
      <c r="B58" s="1">
        <v>44939</v>
      </c>
      <c r="C58">
        <v>24</v>
      </c>
      <c r="D58" s="6" t="s">
        <v>170</v>
      </c>
      <c r="E58" t="s">
        <v>153</v>
      </c>
      <c r="F58" t="s">
        <v>74</v>
      </c>
      <c r="G58" t="s">
        <v>75</v>
      </c>
      <c r="H58" t="s">
        <v>18</v>
      </c>
      <c r="I58" t="s">
        <v>19</v>
      </c>
      <c r="J58" s="4" t="s">
        <v>41</v>
      </c>
      <c r="K58" s="4" t="s">
        <v>149</v>
      </c>
      <c r="L58">
        <v>3</v>
      </c>
      <c r="M58" s="8">
        <v>1266</v>
      </c>
      <c r="N58" s="8">
        <v>2320</v>
      </c>
      <c r="O58" s="8">
        <v>3162</v>
      </c>
      <c r="P58" s="8">
        <v>3798</v>
      </c>
      <c r="Q58" s="8">
        <v>6960</v>
      </c>
    </row>
    <row r="59" spans="1:17" x14ac:dyDescent="0.3">
      <c r="A59" s="2" t="s">
        <v>104</v>
      </c>
      <c r="B59" s="1">
        <v>44974</v>
      </c>
      <c r="C59">
        <v>26</v>
      </c>
      <c r="D59" s="6" t="s">
        <v>171</v>
      </c>
      <c r="E59" t="s">
        <v>153</v>
      </c>
      <c r="F59" t="s">
        <v>21</v>
      </c>
      <c r="G59" t="s">
        <v>22</v>
      </c>
      <c r="H59" t="s">
        <v>18</v>
      </c>
      <c r="I59" t="s">
        <v>19</v>
      </c>
      <c r="J59" s="4" t="s">
        <v>28</v>
      </c>
      <c r="K59" s="4" t="s">
        <v>150</v>
      </c>
      <c r="L59">
        <v>3</v>
      </c>
      <c r="M59" s="8">
        <v>420</v>
      </c>
      <c r="N59" s="8">
        <v>769</v>
      </c>
      <c r="O59" s="8">
        <v>1047</v>
      </c>
      <c r="P59" s="8">
        <v>1260</v>
      </c>
      <c r="Q59" s="8">
        <v>2307</v>
      </c>
    </row>
    <row r="60" spans="1:17" x14ac:dyDescent="0.3">
      <c r="A60" s="2" t="s">
        <v>105</v>
      </c>
      <c r="B60" s="1">
        <v>45208</v>
      </c>
      <c r="C60">
        <v>39</v>
      </c>
      <c r="D60" s="6" t="s">
        <v>172</v>
      </c>
      <c r="E60" t="s">
        <v>154</v>
      </c>
      <c r="F60" t="s">
        <v>16</v>
      </c>
      <c r="G60" t="s">
        <v>17</v>
      </c>
      <c r="H60" t="s">
        <v>18</v>
      </c>
      <c r="I60" t="s">
        <v>19</v>
      </c>
      <c r="J60" s="4" t="s">
        <v>48</v>
      </c>
      <c r="K60" s="4" t="s">
        <v>149</v>
      </c>
      <c r="L60">
        <v>3</v>
      </c>
      <c r="M60" s="8">
        <v>1252</v>
      </c>
      <c r="N60" s="8">
        <v>2295</v>
      </c>
      <c r="O60" s="8">
        <v>3129</v>
      </c>
      <c r="P60" s="8">
        <v>3756</v>
      </c>
      <c r="Q60" s="8">
        <v>6885</v>
      </c>
    </row>
    <row r="61" spans="1:17" x14ac:dyDescent="0.3">
      <c r="A61" s="2" t="s">
        <v>106</v>
      </c>
      <c r="B61" s="1">
        <v>45156</v>
      </c>
      <c r="C61">
        <v>26</v>
      </c>
      <c r="D61" s="6" t="s">
        <v>171</v>
      </c>
      <c r="E61" t="s">
        <v>154</v>
      </c>
      <c r="F61" t="s">
        <v>74</v>
      </c>
      <c r="G61" t="s">
        <v>75</v>
      </c>
      <c r="H61" t="s">
        <v>18</v>
      </c>
      <c r="I61" t="s">
        <v>19</v>
      </c>
      <c r="J61" s="4" t="s">
        <v>20</v>
      </c>
      <c r="K61" s="4" t="s">
        <v>149</v>
      </c>
      <c r="L61">
        <v>1</v>
      </c>
      <c r="M61" s="8">
        <v>1252</v>
      </c>
      <c r="N61" s="8">
        <v>2295</v>
      </c>
      <c r="O61" s="8">
        <v>1043</v>
      </c>
      <c r="P61" s="8">
        <v>1252</v>
      </c>
      <c r="Q61" s="8">
        <v>2295</v>
      </c>
    </row>
    <row r="62" spans="1:17" x14ac:dyDescent="0.3">
      <c r="A62" s="2" t="s">
        <v>107</v>
      </c>
      <c r="B62" s="1">
        <v>45212</v>
      </c>
      <c r="C62">
        <v>36</v>
      </c>
      <c r="D62" s="6" t="s">
        <v>172</v>
      </c>
      <c r="E62" t="s">
        <v>154</v>
      </c>
      <c r="F62" t="s">
        <v>16</v>
      </c>
      <c r="G62" t="s">
        <v>33</v>
      </c>
      <c r="H62" t="s">
        <v>18</v>
      </c>
      <c r="I62" t="s">
        <v>19</v>
      </c>
      <c r="J62" s="4" t="s">
        <v>41</v>
      </c>
      <c r="K62" s="4" t="s">
        <v>149</v>
      </c>
      <c r="L62">
        <v>1</v>
      </c>
      <c r="M62" s="8">
        <v>1266</v>
      </c>
      <c r="N62" s="8">
        <v>2320</v>
      </c>
      <c r="O62" s="8">
        <v>1054</v>
      </c>
      <c r="P62" s="8">
        <v>1266</v>
      </c>
      <c r="Q62" s="8">
        <v>2320</v>
      </c>
    </row>
    <row r="63" spans="1:17" x14ac:dyDescent="0.3">
      <c r="A63" s="2" t="s">
        <v>108</v>
      </c>
      <c r="B63" s="1">
        <v>44984</v>
      </c>
      <c r="C63">
        <v>17</v>
      </c>
      <c r="D63" s="6" t="s">
        <v>170</v>
      </c>
      <c r="E63" t="s">
        <v>154</v>
      </c>
      <c r="F63" t="s">
        <v>74</v>
      </c>
      <c r="G63" t="s">
        <v>109</v>
      </c>
      <c r="H63" t="s">
        <v>18</v>
      </c>
      <c r="I63" t="s">
        <v>19</v>
      </c>
      <c r="J63" s="4" t="s">
        <v>97</v>
      </c>
      <c r="K63" s="4" t="s">
        <v>149</v>
      </c>
      <c r="L63">
        <v>4</v>
      </c>
      <c r="M63" s="8">
        <v>1266</v>
      </c>
      <c r="N63" s="8">
        <v>2320</v>
      </c>
      <c r="O63" s="8">
        <v>4216</v>
      </c>
      <c r="P63" s="8">
        <v>5064</v>
      </c>
      <c r="Q63" s="8">
        <v>9280</v>
      </c>
    </row>
    <row r="64" spans="1:17" x14ac:dyDescent="0.3">
      <c r="A64" s="2" t="s">
        <v>110</v>
      </c>
      <c r="B64" s="1">
        <v>45168</v>
      </c>
      <c r="C64">
        <v>19</v>
      </c>
      <c r="D64" s="6" t="s">
        <v>170</v>
      </c>
      <c r="E64" t="s">
        <v>153</v>
      </c>
      <c r="F64" t="s">
        <v>27</v>
      </c>
      <c r="G64" t="s">
        <v>61</v>
      </c>
      <c r="H64" t="s">
        <v>18</v>
      </c>
      <c r="I64" t="s">
        <v>19</v>
      </c>
      <c r="J64" s="4" t="s">
        <v>111</v>
      </c>
      <c r="K64" s="4" t="s">
        <v>151</v>
      </c>
      <c r="L64">
        <v>4</v>
      </c>
      <c r="M64" s="8">
        <v>295</v>
      </c>
      <c r="N64" s="8">
        <v>540</v>
      </c>
      <c r="O64" s="8">
        <v>980</v>
      </c>
      <c r="P64" s="8">
        <v>1180</v>
      </c>
      <c r="Q64" s="8">
        <v>2160</v>
      </c>
    </row>
    <row r="65" spans="1:17" x14ac:dyDescent="0.3">
      <c r="A65" s="2" t="s">
        <v>112</v>
      </c>
      <c r="B65" s="1">
        <v>44959</v>
      </c>
      <c r="C65">
        <v>25</v>
      </c>
      <c r="D65" s="6" t="s">
        <v>171</v>
      </c>
      <c r="E65" t="s">
        <v>154</v>
      </c>
      <c r="F65" t="s">
        <v>74</v>
      </c>
      <c r="G65" t="s">
        <v>75</v>
      </c>
      <c r="H65" t="s">
        <v>18</v>
      </c>
      <c r="I65" t="s">
        <v>19</v>
      </c>
      <c r="J65" s="4" t="s">
        <v>31</v>
      </c>
      <c r="K65" s="4" t="s">
        <v>149</v>
      </c>
      <c r="L65">
        <v>4</v>
      </c>
      <c r="M65" s="8">
        <v>1252</v>
      </c>
      <c r="N65" s="8">
        <v>2295</v>
      </c>
      <c r="O65" s="8">
        <v>4172</v>
      </c>
      <c r="P65" s="8">
        <v>5008</v>
      </c>
      <c r="Q65" s="8">
        <v>9180</v>
      </c>
    </row>
    <row r="66" spans="1:17" x14ac:dyDescent="0.3">
      <c r="A66" s="2" t="s">
        <v>113</v>
      </c>
      <c r="B66" s="1">
        <v>45098</v>
      </c>
      <c r="C66">
        <v>35</v>
      </c>
      <c r="D66" s="6" t="s">
        <v>172</v>
      </c>
      <c r="E66" t="s">
        <v>153</v>
      </c>
      <c r="F66" t="s">
        <v>16</v>
      </c>
      <c r="G66" t="s">
        <v>57</v>
      </c>
      <c r="H66" t="s">
        <v>18</v>
      </c>
      <c r="I66" t="s">
        <v>19</v>
      </c>
      <c r="J66" s="4" t="s">
        <v>114</v>
      </c>
      <c r="K66" s="4" t="s">
        <v>152</v>
      </c>
      <c r="L66">
        <v>4</v>
      </c>
      <c r="M66" s="8">
        <v>1898</v>
      </c>
      <c r="N66" s="8">
        <v>3375</v>
      </c>
      <c r="O66" s="8">
        <v>5908</v>
      </c>
      <c r="P66" s="8">
        <v>7592</v>
      </c>
      <c r="Q66" s="8">
        <v>13500</v>
      </c>
    </row>
    <row r="67" spans="1:17" x14ac:dyDescent="0.3">
      <c r="A67" s="2" t="s">
        <v>115</v>
      </c>
      <c r="B67" s="1">
        <v>45049</v>
      </c>
      <c r="C67">
        <v>37</v>
      </c>
      <c r="D67" s="6" t="s">
        <v>172</v>
      </c>
      <c r="E67" t="s">
        <v>154</v>
      </c>
      <c r="F67" t="s">
        <v>16</v>
      </c>
      <c r="G67" t="s">
        <v>57</v>
      </c>
      <c r="H67" t="s">
        <v>18</v>
      </c>
      <c r="I67" t="s">
        <v>19</v>
      </c>
      <c r="J67" s="4" t="s">
        <v>31</v>
      </c>
      <c r="K67" s="4" t="s">
        <v>149</v>
      </c>
      <c r="L67">
        <v>4</v>
      </c>
      <c r="M67" s="8">
        <v>1252</v>
      </c>
      <c r="N67" s="8">
        <v>2295</v>
      </c>
      <c r="O67" s="8">
        <v>4172</v>
      </c>
      <c r="P67" s="8">
        <v>5008</v>
      </c>
      <c r="Q67" s="8">
        <v>9180</v>
      </c>
    </row>
    <row r="68" spans="1:17" x14ac:dyDescent="0.3">
      <c r="A68" s="2" t="s">
        <v>116</v>
      </c>
      <c r="B68" s="1">
        <v>44967</v>
      </c>
      <c r="C68">
        <v>39</v>
      </c>
      <c r="D68" s="6" t="s">
        <v>172</v>
      </c>
      <c r="E68" t="s">
        <v>153</v>
      </c>
      <c r="F68" t="s">
        <v>16</v>
      </c>
      <c r="G68" t="s">
        <v>17</v>
      </c>
      <c r="H68" t="s">
        <v>18</v>
      </c>
      <c r="I68" t="s">
        <v>19</v>
      </c>
      <c r="J68" s="4" t="s">
        <v>20</v>
      </c>
      <c r="K68" s="4" t="s">
        <v>149</v>
      </c>
      <c r="L68">
        <v>4</v>
      </c>
      <c r="M68" s="8">
        <v>1252</v>
      </c>
      <c r="N68" s="8">
        <v>2295</v>
      </c>
      <c r="O68" s="8">
        <v>4172</v>
      </c>
      <c r="P68" s="8">
        <v>5008</v>
      </c>
      <c r="Q68" s="8">
        <v>9180</v>
      </c>
    </row>
    <row r="69" spans="1:17" x14ac:dyDescent="0.3">
      <c r="A69" s="2" t="s">
        <v>117</v>
      </c>
      <c r="B69" s="1">
        <v>44975</v>
      </c>
      <c r="C69">
        <v>63</v>
      </c>
      <c r="D69" s="6" t="s">
        <v>172</v>
      </c>
      <c r="E69" t="s">
        <v>153</v>
      </c>
      <c r="F69" t="s">
        <v>27</v>
      </c>
      <c r="G69" t="s">
        <v>40</v>
      </c>
      <c r="H69" t="s">
        <v>18</v>
      </c>
      <c r="I69" t="s">
        <v>19</v>
      </c>
      <c r="J69" s="4" t="s">
        <v>20</v>
      </c>
      <c r="K69" s="4" t="s">
        <v>149</v>
      </c>
      <c r="L69">
        <v>4</v>
      </c>
      <c r="M69" s="8">
        <v>1252</v>
      </c>
      <c r="N69" s="8">
        <v>2295</v>
      </c>
      <c r="O69" s="8">
        <v>4172</v>
      </c>
      <c r="P69" s="8">
        <v>5008</v>
      </c>
      <c r="Q69" s="8">
        <v>9180</v>
      </c>
    </row>
    <row r="70" spans="1:17" x14ac:dyDescent="0.3">
      <c r="A70" s="2" t="s">
        <v>118</v>
      </c>
      <c r="B70" s="1">
        <v>45279</v>
      </c>
      <c r="C70">
        <v>18</v>
      </c>
      <c r="D70" s="6" t="s">
        <v>170</v>
      </c>
      <c r="E70" t="s">
        <v>154</v>
      </c>
      <c r="F70" t="s">
        <v>27</v>
      </c>
      <c r="G70" t="s">
        <v>119</v>
      </c>
      <c r="H70" t="s">
        <v>18</v>
      </c>
      <c r="I70" t="s">
        <v>19</v>
      </c>
      <c r="J70" s="4" t="s">
        <v>69</v>
      </c>
      <c r="K70" s="4" t="s">
        <v>151</v>
      </c>
      <c r="L70">
        <v>2</v>
      </c>
      <c r="M70" s="8">
        <v>295</v>
      </c>
      <c r="N70" s="8">
        <v>540</v>
      </c>
      <c r="O70" s="8">
        <v>490</v>
      </c>
      <c r="P70" s="8">
        <v>590</v>
      </c>
      <c r="Q70" s="8">
        <v>1080</v>
      </c>
    </row>
    <row r="71" spans="1:17" x14ac:dyDescent="0.3">
      <c r="A71" s="2" t="s">
        <v>120</v>
      </c>
      <c r="B71" s="1">
        <v>44954</v>
      </c>
      <c r="C71">
        <v>56</v>
      </c>
      <c r="D71" s="6" t="s">
        <v>172</v>
      </c>
      <c r="E71" t="s">
        <v>153</v>
      </c>
      <c r="F71" t="s">
        <v>37</v>
      </c>
      <c r="G71" t="s">
        <v>121</v>
      </c>
      <c r="H71" t="s">
        <v>18</v>
      </c>
      <c r="I71" t="s">
        <v>19</v>
      </c>
      <c r="J71" s="4" t="s">
        <v>20</v>
      </c>
      <c r="K71" s="4" t="s">
        <v>149</v>
      </c>
      <c r="L71">
        <v>2</v>
      </c>
      <c r="M71" s="8">
        <v>1252</v>
      </c>
      <c r="N71" s="8">
        <v>2295</v>
      </c>
      <c r="O71" s="8">
        <v>2086</v>
      </c>
      <c r="P71" s="8">
        <v>2504</v>
      </c>
      <c r="Q71" s="8">
        <v>4590</v>
      </c>
    </row>
    <row r="72" spans="1:17" x14ac:dyDescent="0.3">
      <c r="A72" s="2" t="s">
        <v>122</v>
      </c>
      <c r="B72" s="1">
        <v>45145</v>
      </c>
      <c r="C72">
        <v>39</v>
      </c>
      <c r="D72" s="6" t="s">
        <v>172</v>
      </c>
      <c r="E72" t="s">
        <v>153</v>
      </c>
      <c r="F72" t="s">
        <v>16</v>
      </c>
      <c r="G72" t="s">
        <v>33</v>
      </c>
      <c r="H72" t="s">
        <v>18</v>
      </c>
      <c r="I72" t="s">
        <v>19</v>
      </c>
      <c r="J72" s="4" t="s">
        <v>41</v>
      </c>
      <c r="K72" s="4" t="s">
        <v>149</v>
      </c>
      <c r="L72">
        <v>1</v>
      </c>
      <c r="M72" s="8">
        <v>1266</v>
      </c>
      <c r="N72" s="8">
        <v>2320</v>
      </c>
      <c r="O72" s="8">
        <v>1054</v>
      </c>
      <c r="P72" s="8">
        <v>1266</v>
      </c>
      <c r="Q72" s="8">
        <v>2320</v>
      </c>
    </row>
    <row r="73" spans="1:17" x14ac:dyDescent="0.3">
      <c r="A73" s="2" t="s">
        <v>123</v>
      </c>
      <c r="B73" s="1">
        <v>45151</v>
      </c>
      <c r="C73">
        <v>33</v>
      </c>
      <c r="D73" s="6" t="s">
        <v>171</v>
      </c>
      <c r="E73" t="s">
        <v>153</v>
      </c>
      <c r="F73" t="s">
        <v>27</v>
      </c>
      <c r="G73" t="s">
        <v>61</v>
      </c>
      <c r="H73" t="s">
        <v>18</v>
      </c>
      <c r="I73" t="s">
        <v>19</v>
      </c>
      <c r="J73" s="4" t="s">
        <v>62</v>
      </c>
      <c r="K73" s="4" t="s">
        <v>152</v>
      </c>
      <c r="L73">
        <v>4</v>
      </c>
      <c r="M73" s="8">
        <v>1898</v>
      </c>
      <c r="N73" s="8">
        <v>3375</v>
      </c>
      <c r="O73" s="8">
        <v>5908</v>
      </c>
      <c r="P73" s="8">
        <v>7592</v>
      </c>
      <c r="Q73" s="8">
        <v>13500</v>
      </c>
    </row>
    <row r="74" spans="1:17" x14ac:dyDescent="0.3">
      <c r="A74" s="2" t="s">
        <v>124</v>
      </c>
      <c r="B74" s="1">
        <v>45082</v>
      </c>
      <c r="C74">
        <v>57</v>
      </c>
      <c r="D74" s="6" t="s">
        <v>172</v>
      </c>
      <c r="E74" t="s">
        <v>154</v>
      </c>
      <c r="F74" t="s">
        <v>27</v>
      </c>
      <c r="G74" t="s">
        <v>40</v>
      </c>
      <c r="H74" t="s">
        <v>18</v>
      </c>
      <c r="I74" t="s">
        <v>19</v>
      </c>
      <c r="J74" s="4" t="s">
        <v>20</v>
      </c>
      <c r="K74" s="4" t="s">
        <v>149</v>
      </c>
      <c r="L74">
        <v>4</v>
      </c>
      <c r="M74" s="8">
        <v>1252</v>
      </c>
      <c r="N74" s="8">
        <v>2295</v>
      </c>
      <c r="O74" s="8">
        <v>4172</v>
      </c>
      <c r="P74" s="8">
        <v>5008</v>
      </c>
      <c r="Q74" s="8">
        <v>9180</v>
      </c>
    </row>
    <row r="75" spans="1:17" x14ac:dyDescent="0.3">
      <c r="A75" s="2" t="s">
        <v>125</v>
      </c>
      <c r="B75" s="1">
        <v>45277</v>
      </c>
      <c r="C75">
        <v>29</v>
      </c>
      <c r="D75" s="6" t="s">
        <v>171</v>
      </c>
      <c r="E75" t="s">
        <v>154</v>
      </c>
      <c r="F75" t="s">
        <v>45</v>
      </c>
      <c r="G75" t="s">
        <v>46</v>
      </c>
      <c r="H75" t="s">
        <v>18</v>
      </c>
      <c r="I75" t="s">
        <v>19</v>
      </c>
      <c r="J75" s="4" t="s">
        <v>126</v>
      </c>
      <c r="K75" s="4" t="s">
        <v>151</v>
      </c>
      <c r="L75">
        <v>3</v>
      </c>
      <c r="M75" s="8">
        <v>295</v>
      </c>
      <c r="N75" s="8">
        <v>540</v>
      </c>
      <c r="O75" s="8">
        <v>735</v>
      </c>
      <c r="P75" s="8">
        <v>885</v>
      </c>
      <c r="Q75" s="8">
        <v>1620</v>
      </c>
    </row>
    <row r="76" spans="1:17" x14ac:dyDescent="0.3">
      <c r="A76" s="2" t="s">
        <v>127</v>
      </c>
      <c r="B76" s="1">
        <v>45260</v>
      </c>
      <c r="C76">
        <v>35</v>
      </c>
      <c r="D76" s="6" t="s">
        <v>172</v>
      </c>
      <c r="E76" t="s">
        <v>153</v>
      </c>
      <c r="F76" t="s">
        <v>27</v>
      </c>
      <c r="G76" t="s">
        <v>40</v>
      </c>
      <c r="H76" t="s">
        <v>18</v>
      </c>
      <c r="I76" t="s">
        <v>19</v>
      </c>
      <c r="J76" s="4" t="s">
        <v>41</v>
      </c>
      <c r="K76" s="4" t="s">
        <v>149</v>
      </c>
      <c r="L76">
        <v>1</v>
      </c>
      <c r="M76" s="8">
        <v>1266</v>
      </c>
      <c r="N76" s="8">
        <v>2320</v>
      </c>
      <c r="O76" s="8">
        <v>1054</v>
      </c>
      <c r="P76" s="8">
        <v>1266</v>
      </c>
      <c r="Q76" s="8">
        <v>2320</v>
      </c>
    </row>
    <row r="77" spans="1:17" x14ac:dyDescent="0.3">
      <c r="A77" s="2" t="s">
        <v>128</v>
      </c>
      <c r="B77" s="1">
        <v>45270</v>
      </c>
      <c r="C77">
        <v>35</v>
      </c>
      <c r="D77" s="6" t="s">
        <v>172</v>
      </c>
      <c r="E77" t="s">
        <v>154</v>
      </c>
      <c r="F77" t="s">
        <v>27</v>
      </c>
      <c r="G77" t="s">
        <v>61</v>
      </c>
      <c r="H77" t="s">
        <v>18</v>
      </c>
      <c r="I77" t="s">
        <v>19</v>
      </c>
      <c r="J77" s="4" t="s">
        <v>41</v>
      </c>
      <c r="K77" s="4" t="s">
        <v>149</v>
      </c>
      <c r="L77">
        <v>1</v>
      </c>
      <c r="M77" s="8">
        <v>1266</v>
      </c>
      <c r="N77" s="8">
        <v>2320</v>
      </c>
      <c r="O77" s="8">
        <v>1054</v>
      </c>
      <c r="P77" s="8">
        <v>1266</v>
      </c>
      <c r="Q77" s="8">
        <v>2320</v>
      </c>
    </row>
    <row r="78" spans="1:17" x14ac:dyDescent="0.3">
      <c r="A78" s="2" t="s">
        <v>129</v>
      </c>
      <c r="B78" s="1">
        <v>44937</v>
      </c>
      <c r="C78">
        <v>26</v>
      </c>
      <c r="D78" s="6" t="s">
        <v>171</v>
      </c>
      <c r="E78" t="s">
        <v>154</v>
      </c>
      <c r="F78" t="s">
        <v>74</v>
      </c>
      <c r="G78" t="s">
        <v>130</v>
      </c>
      <c r="H78" t="s">
        <v>18</v>
      </c>
      <c r="I78" t="s">
        <v>19</v>
      </c>
      <c r="J78" s="4" t="s">
        <v>41</v>
      </c>
      <c r="K78" s="4" t="s">
        <v>149</v>
      </c>
      <c r="L78">
        <v>3</v>
      </c>
      <c r="M78" s="8">
        <v>1266</v>
      </c>
      <c r="N78" s="8">
        <v>2320</v>
      </c>
      <c r="O78" s="8">
        <v>3162</v>
      </c>
      <c r="P78" s="8">
        <v>3798</v>
      </c>
      <c r="Q78" s="8">
        <v>6960</v>
      </c>
    </row>
    <row r="79" spans="1:17" x14ac:dyDescent="0.3">
      <c r="A79" s="2" t="s">
        <v>131</v>
      </c>
      <c r="B79" s="1">
        <v>45122</v>
      </c>
      <c r="C79">
        <v>23</v>
      </c>
      <c r="D79" s="6" t="s">
        <v>170</v>
      </c>
      <c r="E79" t="s">
        <v>154</v>
      </c>
      <c r="F79" t="s">
        <v>21</v>
      </c>
      <c r="G79" t="s">
        <v>22</v>
      </c>
      <c r="H79" t="s">
        <v>18</v>
      </c>
      <c r="I79" t="s">
        <v>19</v>
      </c>
      <c r="J79" s="4" t="s">
        <v>25</v>
      </c>
      <c r="K79" s="4" t="s">
        <v>150</v>
      </c>
      <c r="L79">
        <v>2</v>
      </c>
      <c r="M79" s="8">
        <v>420</v>
      </c>
      <c r="N79" s="8">
        <v>769</v>
      </c>
      <c r="O79" s="8">
        <v>698</v>
      </c>
      <c r="P79" s="8">
        <v>840</v>
      </c>
      <c r="Q79" s="8">
        <v>1538</v>
      </c>
    </row>
    <row r="80" spans="1:17" x14ac:dyDescent="0.3">
      <c r="A80" s="2" t="s">
        <v>132</v>
      </c>
      <c r="B80" s="1">
        <v>45104</v>
      </c>
      <c r="C80">
        <v>30</v>
      </c>
      <c r="D80" s="6" t="s">
        <v>171</v>
      </c>
      <c r="E80" t="s">
        <v>153</v>
      </c>
      <c r="F80" t="s">
        <v>16</v>
      </c>
      <c r="G80" t="s">
        <v>33</v>
      </c>
      <c r="H80" t="s">
        <v>18</v>
      </c>
      <c r="I80" t="s">
        <v>19</v>
      </c>
      <c r="J80" s="4" t="s">
        <v>41</v>
      </c>
      <c r="K80" s="4" t="s">
        <v>149</v>
      </c>
      <c r="L80">
        <v>3</v>
      </c>
      <c r="M80" s="8">
        <v>1266</v>
      </c>
      <c r="N80" s="8">
        <v>2320</v>
      </c>
      <c r="O80" s="8">
        <v>3162</v>
      </c>
      <c r="P80" s="8">
        <v>3798</v>
      </c>
      <c r="Q80" s="8">
        <v>6960</v>
      </c>
    </row>
    <row r="81" spans="1:17" x14ac:dyDescent="0.3">
      <c r="A81" s="2" t="s">
        <v>133</v>
      </c>
      <c r="B81" s="1">
        <v>45192</v>
      </c>
      <c r="C81">
        <v>41</v>
      </c>
      <c r="D81" s="6" t="s">
        <v>172</v>
      </c>
      <c r="E81" t="s">
        <v>154</v>
      </c>
      <c r="F81" t="s">
        <v>16</v>
      </c>
      <c r="G81" t="s">
        <v>17</v>
      </c>
      <c r="H81" t="s">
        <v>18</v>
      </c>
      <c r="I81" t="s">
        <v>19</v>
      </c>
      <c r="J81" s="4" t="s">
        <v>48</v>
      </c>
      <c r="K81" s="4" t="s">
        <v>149</v>
      </c>
      <c r="L81">
        <v>3</v>
      </c>
      <c r="M81" s="8">
        <v>1252</v>
      </c>
      <c r="N81" s="8">
        <v>2295</v>
      </c>
      <c r="O81" s="8">
        <v>3129</v>
      </c>
      <c r="P81" s="8">
        <v>3756</v>
      </c>
      <c r="Q81" s="8">
        <v>6885</v>
      </c>
    </row>
    <row r="82" spans="1:17" x14ac:dyDescent="0.3">
      <c r="A82" s="2" t="s">
        <v>134</v>
      </c>
      <c r="B82" s="1">
        <v>45240</v>
      </c>
      <c r="C82">
        <v>19</v>
      </c>
      <c r="D82" s="6" t="s">
        <v>170</v>
      </c>
      <c r="E82" t="s">
        <v>153</v>
      </c>
      <c r="F82" t="s">
        <v>27</v>
      </c>
      <c r="G82" t="s">
        <v>155</v>
      </c>
      <c r="H82" t="s">
        <v>18</v>
      </c>
      <c r="I82" t="s">
        <v>19</v>
      </c>
      <c r="J82" s="4" t="s">
        <v>54</v>
      </c>
      <c r="K82" s="4" t="s">
        <v>151</v>
      </c>
      <c r="L82">
        <v>1</v>
      </c>
      <c r="M82" s="8">
        <v>308</v>
      </c>
      <c r="N82" s="8">
        <v>565</v>
      </c>
      <c r="O82" s="8">
        <v>257</v>
      </c>
      <c r="P82" s="8">
        <v>308</v>
      </c>
      <c r="Q82" s="8">
        <v>565</v>
      </c>
    </row>
    <row r="83" spans="1:17" x14ac:dyDescent="0.3">
      <c r="A83" s="2" t="s">
        <v>135</v>
      </c>
      <c r="B83" s="1">
        <v>44936</v>
      </c>
      <c r="C83">
        <v>25</v>
      </c>
      <c r="D83" s="6" t="s">
        <v>171</v>
      </c>
      <c r="E83" t="s">
        <v>154</v>
      </c>
      <c r="F83" t="s">
        <v>74</v>
      </c>
      <c r="G83" t="s">
        <v>75</v>
      </c>
      <c r="H83" t="s">
        <v>18</v>
      </c>
      <c r="I83" t="s">
        <v>19</v>
      </c>
      <c r="J83" s="4" t="s">
        <v>31</v>
      </c>
      <c r="K83" s="4" t="s">
        <v>149</v>
      </c>
      <c r="L83">
        <v>1</v>
      </c>
      <c r="M83" s="8">
        <v>1252</v>
      </c>
      <c r="N83" s="8">
        <v>2295</v>
      </c>
      <c r="O83" s="8">
        <v>1043</v>
      </c>
      <c r="P83" s="8">
        <v>1252</v>
      </c>
      <c r="Q83" s="8">
        <v>2295</v>
      </c>
    </row>
    <row r="84" spans="1:17" x14ac:dyDescent="0.3">
      <c r="A84" s="2" t="s">
        <v>136</v>
      </c>
      <c r="B84" s="1">
        <v>45040</v>
      </c>
      <c r="C84">
        <v>27</v>
      </c>
      <c r="D84" s="6" t="s">
        <v>171</v>
      </c>
      <c r="E84" t="s">
        <v>153</v>
      </c>
      <c r="F84" t="s">
        <v>45</v>
      </c>
      <c r="G84" t="s">
        <v>46</v>
      </c>
      <c r="H84" t="s">
        <v>18</v>
      </c>
      <c r="I84" t="s">
        <v>19</v>
      </c>
      <c r="J84" s="4" t="s">
        <v>20</v>
      </c>
      <c r="K84" s="4" t="s">
        <v>149</v>
      </c>
      <c r="L84">
        <v>1</v>
      </c>
      <c r="M84" s="8">
        <v>1252</v>
      </c>
      <c r="N84" s="8">
        <v>2295</v>
      </c>
      <c r="O84" s="8">
        <v>1043</v>
      </c>
      <c r="P84" s="8">
        <v>1252</v>
      </c>
      <c r="Q84" s="8">
        <v>2295</v>
      </c>
    </row>
    <row r="85" spans="1:17" x14ac:dyDescent="0.3">
      <c r="A85" s="2" t="s">
        <v>137</v>
      </c>
      <c r="B85" s="1">
        <v>44928</v>
      </c>
      <c r="C85">
        <v>41</v>
      </c>
      <c r="D85" s="6" t="s">
        <v>172</v>
      </c>
      <c r="E85" t="s">
        <v>154</v>
      </c>
      <c r="F85" t="s">
        <v>37</v>
      </c>
      <c r="G85" t="s">
        <v>121</v>
      </c>
      <c r="H85" t="s">
        <v>18</v>
      </c>
      <c r="I85" t="s">
        <v>19</v>
      </c>
      <c r="J85" s="4" t="s">
        <v>41</v>
      </c>
      <c r="K85" s="4" t="s">
        <v>149</v>
      </c>
      <c r="L85">
        <v>1</v>
      </c>
      <c r="M85" s="8">
        <v>1266</v>
      </c>
      <c r="N85" s="8">
        <v>2320</v>
      </c>
      <c r="O85" s="8">
        <v>1054</v>
      </c>
      <c r="P85" s="8">
        <v>1266</v>
      </c>
      <c r="Q85" s="8">
        <v>2320</v>
      </c>
    </row>
    <row r="86" spans="1:17" x14ac:dyDescent="0.3">
      <c r="A86" s="2" t="s">
        <v>138</v>
      </c>
      <c r="B86" s="1">
        <v>44967</v>
      </c>
      <c r="C86">
        <v>30</v>
      </c>
      <c r="D86" s="6" t="s">
        <v>171</v>
      </c>
      <c r="E86" t="s">
        <v>153</v>
      </c>
      <c r="F86" t="s">
        <v>16</v>
      </c>
      <c r="G86" t="s">
        <v>57</v>
      </c>
      <c r="H86" t="s">
        <v>18</v>
      </c>
      <c r="I86" t="s">
        <v>19</v>
      </c>
      <c r="J86" s="4" t="s">
        <v>23</v>
      </c>
      <c r="K86" s="4" t="s">
        <v>149</v>
      </c>
      <c r="L86">
        <v>1</v>
      </c>
      <c r="M86" s="8">
        <v>1266</v>
      </c>
      <c r="N86" s="8">
        <v>2320</v>
      </c>
      <c r="O86" s="8">
        <v>1054</v>
      </c>
      <c r="P86" s="8">
        <v>1266</v>
      </c>
      <c r="Q86" s="8">
        <v>2320</v>
      </c>
    </row>
    <row r="87" spans="1:17" x14ac:dyDescent="0.3">
      <c r="A87" s="2" t="s">
        <v>139</v>
      </c>
      <c r="B87" s="1">
        <v>45076</v>
      </c>
      <c r="C87">
        <v>31</v>
      </c>
      <c r="D87" s="6" t="s">
        <v>171</v>
      </c>
      <c r="E87" t="s">
        <v>153</v>
      </c>
      <c r="F87" t="s">
        <v>45</v>
      </c>
      <c r="G87" t="s">
        <v>46</v>
      </c>
      <c r="H87" t="s">
        <v>18</v>
      </c>
      <c r="I87" t="s">
        <v>19</v>
      </c>
      <c r="J87" s="4" t="s">
        <v>48</v>
      </c>
      <c r="K87" s="4" t="s">
        <v>149</v>
      </c>
      <c r="L87">
        <v>1</v>
      </c>
      <c r="M87" s="8">
        <v>1252</v>
      </c>
      <c r="N87" s="8">
        <v>2295</v>
      </c>
      <c r="O87" s="8">
        <v>1043</v>
      </c>
      <c r="P87" s="8">
        <v>1252</v>
      </c>
      <c r="Q87" s="8">
        <v>2295</v>
      </c>
    </row>
    <row r="88" spans="1:17" x14ac:dyDescent="0.3">
      <c r="A88" s="2" t="s">
        <v>140</v>
      </c>
      <c r="B88" s="1">
        <v>45203</v>
      </c>
      <c r="C88">
        <v>35</v>
      </c>
      <c r="D88" s="6" t="s">
        <v>172</v>
      </c>
      <c r="E88" t="s">
        <v>153</v>
      </c>
      <c r="F88" t="s">
        <v>16</v>
      </c>
      <c r="G88" t="s">
        <v>17</v>
      </c>
      <c r="H88" t="s">
        <v>18</v>
      </c>
      <c r="I88" t="s">
        <v>19</v>
      </c>
      <c r="J88" s="4" t="s">
        <v>59</v>
      </c>
      <c r="K88" s="4" t="s">
        <v>151</v>
      </c>
      <c r="L88">
        <v>1</v>
      </c>
      <c r="M88" s="8">
        <v>295</v>
      </c>
      <c r="N88" s="8">
        <v>540</v>
      </c>
      <c r="O88" s="8">
        <v>245</v>
      </c>
      <c r="P88" s="8">
        <v>295</v>
      </c>
      <c r="Q88" s="8">
        <v>540</v>
      </c>
    </row>
    <row r="89" spans="1:17" x14ac:dyDescent="0.3">
      <c r="A89" s="2" t="s">
        <v>141</v>
      </c>
      <c r="B89" s="1">
        <v>45248</v>
      </c>
      <c r="C89">
        <v>38</v>
      </c>
      <c r="D89" s="6" t="s">
        <v>172</v>
      </c>
      <c r="E89" t="s">
        <v>154</v>
      </c>
      <c r="F89" t="s">
        <v>27</v>
      </c>
      <c r="G89" t="s">
        <v>40</v>
      </c>
      <c r="H89" t="s">
        <v>18</v>
      </c>
      <c r="I89" t="s">
        <v>19</v>
      </c>
      <c r="J89" s="4" t="s">
        <v>48</v>
      </c>
      <c r="K89" s="4" t="s">
        <v>149</v>
      </c>
      <c r="L89">
        <v>4</v>
      </c>
      <c r="M89" s="8">
        <v>1252</v>
      </c>
      <c r="N89" s="8">
        <v>2295</v>
      </c>
      <c r="O89" s="8">
        <v>4172</v>
      </c>
      <c r="P89" s="8">
        <v>5008</v>
      </c>
      <c r="Q89" s="8">
        <v>9180</v>
      </c>
    </row>
    <row r="90" spans="1:17" x14ac:dyDescent="0.3">
      <c r="D90"/>
    </row>
    <row r="91" spans="1:17" x14ac:dyDescent="0.3">
      <c r="L91">
        <f>SUM(L2:L90)</f>
        <v>187</v>
      </c>
      <c r="M91" s="8">
        <f>SUM(M2:M90)</f>
        <v>93650</v>
      </c>
      <c r="N91" s="8">
        <f>SUM(N2:N90)</f>
        <v>171218</v>
      </c>
      <c r="O91" s="8">
        <f>SUM(Bikes_salesData[[ Profit ]])</f>
        <v>163508</v>
      </c>
      <c r="P91" s="8">
        <f>SUM(Bikes_salesData[[ Cost ]])</f>
        <v>197724</v>
      </c>
      <c r="Q91" s="8">
        <f>SUM(Bikes_salesData[Revenue])</f>
        <v>361232</v>
      </c>
    </row>
  </sheetData>
  <phoneticPr fontId="18" type="noConversion"/>
  <pageMargins left="0.7" right="0.7" top="0.75" bottom="0.75" header="0.3" footer="0.3"/>
  <pageSetup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98F9F34832A35489A19D5E200F54CC8" ma:contentTypeVersion="17" ma:contentTypeDescription="Create a new document." ma:contentTypeScope="" ma:versionID="4667fbbc43b4318bb111874a548e13d5">
  <xsd:schema xmlns:xsd="http://www.w3.org/2001/XMLSchema" xmlns:xs="http://www.w3.org/2001/XMLSchema" xmlns:p="http://schemas.microsoft.com/office/2006/metadata/properties" xmlns:ns2="6cf0ffbd-cd96-4ba4-bd4f-bd34e8409846" xmlns:ns3="ef7ae401-bd17-41a5-97cb-ef653218410e" targetNamespace="http://schemas.microsoft.com/office/2006/metadata/properties" ma:root="true" ma:fieldsID="750e449e756990df47b00428a15370bb" ns2:_="" ns3:_="">
    <xsd:import namespace="6cf0ffbd-cd96-4ba4-bd4f-bd34e8409846"/>
    <xsd:import namespace="ef7ae401-bd17-41a5-97cb-ef653218410e"/>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MediaServiceAutoKeyPoints" minOccurs="0"/>
                <xsd:element ref="ns2:MediaServiceKeyPoints" minOccurs="0"/>
                <xsd:element ref="ns2:MediaLengthInSeconds" minOccurs="0"/>
                <xsd:element ref="ns3:TaxCatchAll" minOccurs="0"/>
                <xsd:element ref="ns2:lcf76f155ced4ddcb4097134ff3c332f"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cf0ffbd-cd96-4ba4-bd4f-bd34e840984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LengthInSeconds" ma:index="19"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710261dd-85c0-4e16-8580-30375acfae1f"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ef7ae401-bd17-41a5-97cb-ef653218410e"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20" nillable="true" ma:displayName="Taxonomy Catch All Column" ma:hidden="true" ma:list="{caefe5af-a435-4393-a14b-6f721e236a53}" ma:internalName="TaxCatchAll" ma:showField="CatchAllData" ma:web="ef7ae401-bd17-41a5-97cb-ef653218410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6cf0ffbd-cd96-4ba4-bd4f-bd34e8409846">
      <Terms xmlns="http://schemas.microsoft.com/office/infopath/2007/PartnerControls"/>
    </lcf76f155ced4ddcb4097134ff3c332f>
    <TaxCatchAll xmlns="ef7ae401-bd17-41a5-97cb-ef653218410e"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00A3249-61A6-4732-B467-CFA4F502C1D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cf0ffbd-cd96-4ba4-bd4f-bd34e8409846"/>
    <ds:schemaRef ds:uri="ef7ae401-bd17-41a5-97cb-ef653218410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0E83AF8-2C50-4089-9716-0DC4D6C9EB5B}">
  <ds:schemaRefs>
    <ds:schemaRef ds:uri="http://schemas.microsoft.com/office/2006/metadata/properties"/>
    <ds:schemaRef ds:uri="http://schemas.microsoft.com/office/infopath/2007/PartnerControls"/>
    <ds:schemaRef ds:uri="6cf0ffbd-cd96-4ba4-bd4f-bd34e8409846"/>
    <ds:schemaRef ds:uri="ef7ae401-bd17-41a5-97cb-ef653218410e"/>
  </ds:schemaRefs>
</ds:datastoreItem>
</file>

<file path=customXml/itemProps3.xml><?xml version="1.0" encoding="utf-8"?>
<ds:datastoreItem xmlns:ds="http://schemas.openxmlformats.org/officeDocument/2006/customXml" ds:itemID="{6A77C7D5-983C-4B15-A63B-38F48A7EACD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DashBoard</vt:lpstr>
      <vt:lpstr>Pivot Table</vt:lpstr>
      <vt:lpstr>Bike Sales</vt:lpstr>
      <vt:lpstr>Bikes_Sales_Data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Pickard, John</dc:creator>
  <cp:keywords/>
  <dc:description/>
  <cp:lastModifiedBy>jitender joshi</cp:lastModifiedBy>
  <cp:revision/>
  <dcterms:created xsi:type="dcterms:W3CDTF">2022-11-04T20:14:11Z</dcterms:created>
  <dcterms:modified xsi:type="dcterms:W3CDTF">2025-03-25T06:55:08Z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0x010100198F9F34832A35489A19D5E200F54CC8</vt:lpwstr>
  </property>
  <property fmtid="{D5CDD505-2E9C-101B-9397-08002B2CF9AE}" pid="4" name="MSIP_Label_defa4170-0d19-0005-0004-bc88714345d2_Enabled">
    <vt:lpwstr>true</vt:lpwstr>
  </property>
  <property fmtid="{D5CDD505-2E9C-101B-9397-08002B2CF9AE}" pid="5" name="MSIP_Label_defa4170-0d19-0005-0004-bc88714345d2_SetDate">
    <vt:lpwstr>2024-10-10T12:43:18Z</vt:lpwstr>
  </property>
  <property fmtid="{D5CDD505-2E9C-101B-9397-08002B2CF9AE}" pid="6" name="MSIP_Label_defa4170-0d19-0005-0004-bc88714345d2_Method">
    <vt:lpwstr>Standard</vt:lpwstr>
  </property>
  <property fmtid="{D5CDD505-2E9C-101B-9397-08002B2CF9AE}" pid="7" name="MSIP_Label_defa4170-0d19-0005-0004-bc88714345d2_Name">
    <vt:lpwstr>defa4170-0d19-0005-0004-bc88714345d2</vt:lpwstr>
  </property>
  <property fmtid="{D5CDD505-2E9C-101B-9397-08002B2CF9AE}" pid="8" name="MSIP_Label_defa4170-0d19-0005-0004-bc88714345d2_SiteId">
    <vt:lpwstr>889303e0-f419-409b-92b1-c923335277b0</vt:lpwstr>
  </property>
  <property fmtid="{D5CDD505-2E9C-101B-9397-08002B2CF9AE}" pid="9" name="MSIP_Label_defa4170-0d19-0005-0004-bc88714345d2_ActionId">
    <vt:lpwstr>9e2047dc-9a82-427f-8157-176862519f9e</vt:lpwstr>
  </property>
  <property fmtid="{D5CDD505-2E9C-101B-9397-08002B2CF9AE}" pid="10" name="MSIP_Label_defa4170-0d19-0005-0004-bc88714345d2_ContentBits">
    <vt:lpwstr>0</vt:lpwstr>
  </property>
</Properties>
</file>