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ables\"/>
    </mc:Choice>
  </mc:AlternateContent>
  <bookViews>
    <workbookView xWindow="0" yWindow="0" windowWidth="23040" windowHeight="9408"/>
  </bookViews>
  <sheets>
    <sheet name="UNISE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" i="1" l="1"/>
  <c r="J36" i="1" l="1"/>
  <c r="A2" i="1"/>
  <c r="G54" i="1" l="1"/>
  <c r="F54" i="1"/>
  <c r="H54" i="1"/>
  <c r="J54" i="1"/>
  <c r="I36" i="1"/>
  <c r="M47" i="1"/>
  <c r="N47" i="1"/>
  <c r="M46" i="1"/>
  <c r="N46" i="1"/>
  <c r="M45" i="1"/>
  <c r="N45" i="1"/>
  <c r="M44" i="1"/>
  <c r="N44" i="1"/>
  <c r="M43" i="1"/>
  <c r="N43" i="1"/>
  <c r="M42" i="1"/>
  <c r="N42" i="1"/>
  <c r="M41" i="1"/>
  <c r="N41" i="1"/>
  <c r="M40" i="1"/>
  <c r="N40" i="1"/>
  <c r="M39" i="1"/>
  <c r="N39" i="1"/>
  <c r="M38" i="1"/>
  <c r="N38" i="1"/>
  <c r="M37" i="1"/>
  <c r="N37" i="1"/>
  <c r="M36" i="1"/>
  <c r="K36" i="1"/>
  <c r="M32" i="1"/>
  <c r="N32" i="1"/>
  <c r="M31" i="1"/>
  <c r="N31" i="1"/>
  <c r="M30" i="1"/>
  <c r="N30" i="1"/>
  <c r="M29" i="1"/>
  <c r="N29" i="1"/>
  <c r="M28" i="1"/>
  <c r="N28" i="1"/>
  <c r="M27" i="1"/>
  <c r="N27" i="1"/>
  <c r="M26" i="1"/>
  <c r="N26" i="1"/>
  <c r="M25" i="1"/>
  <c r="N25" i="1"/>
  <c r="M24" i="1"/>
  <c r="N24" i="1"/>
  <c r="M23" i="1"/>
  <c r="N23" i="1"/>
  <c r="M22" i="1"/>
  <c r="N22" i="1"/>
  <c r="M21" i="1"/>
  <c r="N21" i="1"/>
  <c r="M20" i="1"/>
  <c r="N20" i="1"/>
  <c r="M19" i="1"/>
  <c r="N19" i="1"/>
  <c r="M18" i="1"/>
  <c r="N18" i="1"/>
  <c r="M17" i="1"/>
  <c r="N17" i="1"/>
  <c r="I54" i="1" l="1"/>
  <c r="N36" i="1"/>
  <c r="N54" i="1" l="1"/>
  <c r="J60" i="1"/>
</calcChain>
</file>

<file path=xl/sharedStrings.xml><?xml version="1.0" encoding="utf-8"?>
<sst xmlns="http://schemas.openxmlformats.org/spreadsheetml/2006/main" count="72" uniqueCount="66">
  <si>
    <t>Confirm</t>
  </si>
  <si>
    <t>Position</t>
  </si>
  <si>
    <t>Customer</t>
  </si>
  <si>
    <t>"Modulo cost. cella BT UNISEC Mar_16 BGABB"</t>
  </si>
  <si>
    <t>National Guard Health Affairs</t>
  </si>
  <si>
    <t xml:space="preserve">NB: Fill in yellow highlined cells </t>
  </si>
  <si>
    <t>Costs</t>
  </si>
  <si>
    <t>Hourly labor cost rate</t>
  </si>
  <si>
    <t>EUR/h</t>
  </si>
  <si>
    <t>BGABB</t>
  </si>
  <si>
    <t>Consumable cost for wire</t>
  </si>
  <si>
    <t>EUR/wire</t>
  </si>
  <si>
    <t>mark up % on consumable and auxiliary components</t>
  </si>
  <si>
    <t>%</t>
  </si>
  <si>
    <t>Low voltage cells type</t>
  </si>
  <si>
    <t>UNISEC standard cells</t>
  </si>
  <si>
    <t>min/wire</t>
  </si>
  <si>
    <t>Interconnections</t>
  </si>
  <si>
    <t>Interconnections cabling for UNISEC</t>
  </si>
  <si>
    <t>Mechanical assembly</t>
  </si>
  <si>
    <t>Mechanical assembly UNISEC STANDARD cells</t>
  </si>
  <si>
    <t>min/cell</t>
  </si>
  <si>
    <t>Mechanical assembly UNISEC WIDE cells</t>
  </si>
  <si>
    <t>Mechanical assembly UNISEC BIG cells</t>
  </si>
  <si>
    <t>LV CELLS</t>
  </si>
  <si>
    <t>DATI X RDA ITABB</t>
  </si>
  <si>
    <t>Drawing</t>
  </si>
  <si>
    <t>Nr. of wires per cell</t>
  </si>
  <si>
    <t>Nr. of UNISEC STANDARD cells</t>
  </si>
  <si>
    <t>Nr.of UNISEC WIDE cells</t>
  </si>
  <si>
    <t>Nr. of UNISEC BIG CELLS</t>
  </si>
  <si>
    <t>Tot. wiring time of cells
[h]</t>
  </si>
  <si>
    <t>Tot. mechanical assembly time of cells
[h]</t>
  </si>
  <si>
    <t>TOT wiring + assembly time of cells
[h]</t>
  </si>
  <si>
    <t>TOT labour cost for cells [EUR]</t>
  </si>
  <si>
    <t>TOT consumables cost for wires of cells
[EUR]</t>
  </si>
  <si>
    <t>TOT cost for cells labour + wires consumables 
[EUR]</t>
  </si>
  <si>
    <t>Nr.celle</t>
  </si>
  <si>
    <t>Costo manodopera x cella
[EUR]</t>
  </si>
  <si>
    <t>TOT. CELLS</t>
  </si>
  <si>
    <t>INTERCONNECTIONS</t>
  </si>
  <si>
    <t>Nr. of interconnections wires</t>
  </si>
  <si>
    <t>Nr. of interconnections</t>
  </si>
  <si>
    <t>Tot. wiring time of interconnections [h]</t>
  </si>
  <si>
    <t>TOT labour cost for interconnections
[EUR]</t>
  </si>
  <si>
    <t>TOT consumables cost for wires of interconnections
[EUR]</t>
  </si>
  <si>
    <t>TOT cost for interconnections labour + wires consumables 
[EUR]</t>
  </si>
  <si>
    <t>Nr. Interpannellari</t>
  </si>
  <si>
    <t>Costo manodopera x interpannellari
[EUR]</t>
  </si>
  <si>
    <t>TOT. INTERCONNECTIONS</t>
  </si>
  <si>
    <t>TOT "CONSUMABLES WITH PRICE LIST" [EUR]</t>
  </si>
  <si>
    <t>TOT "OTHER CONSUMABLES" [EUR]</t>
  </si>
  <si>
    <t>TOT "AUXILIARY COMPONENTS" [EUR]</t>
  </si>
  <si>
    <t>Costo materiali consumo fili + accessori [EUR]</t>
  </si>
  <si>
    <t xml:space="preserve"> TOT. time wiring cells +interconnections
[h]</t>
  </si>
  <si>
    <t>TOT. mechanical assembly time of cells
[h]</t>
  </si>
  <si>
    <t>TOT. time wiring of cells and interconnections + mechanical assembly
[h]</t>
  </si>
  <si>
    <t>TOT. labour cost
[EUR]</t>
  </si>
  <si>
    <t>TOT. Cost of consumables for wires and cells + auxiliaries for cells
[EUR]</t>
  </si>
  <si>
    <t>Nr.</t>
  </si>
  <si>
    <t>Prezzo tot materiale [EUR]</t>
  </si>
  <si>
    <t xml:space="preserve"> % of labour</t>
  </si>
  <si>
    <t>% of consumables + auxiliry components</t>
  </si>
  <si>
    <t>Medium cost of LABOR per cell [EUR/cell]</t>
  </si>
  <si>
    <t>Medium cost of MATERIALS per cell [EUR/cell]</t>
  </si>
  <si>
    <t>Medium cost per cell [EUR/cell]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</si>
</sst>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.000"/>
    <numFmt numFmtId="166" formatCode="0.0"/>
    <numFmt numFmtId="167" formatCode="_-&quot;€&quot;\ * #,##0.00_-;\-&quot;€&quot;\ * #,##0.00_-;_-&quot;€&quot;\ * &quot;-&quot;??_-;_-@_-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Calibri Light"/>
      <family val="1"/>
      <charset val="204"/>
      <scheme val="major"/>
    </font>
    <font>
      <b/>
      <sz val="18"/>
      <name val="Calibri Light"/>
      <family val="1"/>
      <charset val="204"/>
      <scheme val="major"/>
    </font>
    <font>
      <b/>
      <sz val="25"/>
      <name val="Calibri Light"/>
      <family val="1"/>
      <charset val="204"/>
      <scheme val="major"/>
    </font>
    <font>
      <b/>
      <sz val="14"/>
      <name val="Calibri Light"/>
      <family val="1"/>
      <charset val="204"/>
      <scheme val="major"/>
    </font>
    <font>
      <b/>
      <sz val="14"/>
      <color theme="3" tint="0.39997558519241921"/>
      <name val="Calibri Light"/>
      <family val="1"/>
      <charset val="204"/>
      <scheme val="major"/>
    </font>
    <font>
      <b/>
      <sz val="16"/>
      <color indexed="12"/>
      <name val="Calibri Light"/>
      <family val="1"/>
      <charset val="204"/>
      <scheme val="major"/>
    </font>
    <font>
      <b/>
      <sz val="12"/>
      <name val="Calibri Light"/>
      <family val="1"/>
      <charset val="204"/>
      <scheme val="major"/>
    </font>
    <font>
      <sz val="12"/>
      <name val="Calibri Light"/>
      <family val="1"/>
      <charset val="204"/>
      <scheme val="major"/>
    </font>
    <font>
      <sz val="14"/>
      <name val="Calibri Light"/>
      <family val="1"/>
      <charset val="204"/>
      <scheme val="major"/>
    </font>
    <font>
      <b/>
      <sz val="10"/>
      <name val="Calibri Light"/>
      <family val="1"/>
      <charset val="204"/>
      <scheme val="major"/>
    </font>
    <font>
      <b/>
      <sz val="10"/>
      <color rgb="FFFF0000"/>
      <name val="Calibri Light"/>
      <family val="1"/>
      <charset val="204"/>
      <scheme val="major"/>
    </font>
    <font>
      <sz val="11"/>
      <color rgb="FF000000"/>
      <name val="Calibri Light"/>
      <family val="1"/>
      <charset val="204"/>
      <scheme val="major"/>
    </font>
    <font>
      <sz val="11"/>
      <name val="Calibri Light"/>
      <family val="1"/>
      <charset val="204"/>
      <scheme val="major"/>
    </font>
    <font>
      <sz val="11"/>
      <color rgb="FFFF0000"/>
      <name val="Calibri Light"/>
      <family val="1"/>
      <charset val="204"/>
      <scheme val="major"/>
    </font>
    <font>
      <b/>
      <sz val="11"/>
      <color rgb="FFFF0000"/>
      <name val="Calibri Light"/>
      <family val="1"/>
      <charset val="204"/>
      <scheme val="major"/>
    </font>
    <font>
      <b/>
      <sz val="11"/>
      <name val="Calibri Light"/>
      <family val="1"/>
      <charset val="204"/>
      <scheme val="major"/>
    </font>
    <font>
      <sz val="11"/>
      <color indexed="10"/>
      <name val="Calibri Light"/>
      <family val="1"/>
      <charset val="204"/>
      <scheme val="major"/>
    </font>
    <font>
      <b/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3" tint="0.79998168889431442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8">
    <xf numFmtId="0" fontId="0" fillId="0" borderId="0" xfId="0"/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Protection="1"/>
    <xf numFmtId="0" fontId="4" fillId="0" borderId="0" xfId="0" applyFont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/>
    <xf numFmtId="0" fontId="4" fillId="0" borderId="0" xfId="0" applyFont="1" applyAlignment="1" applyProtection="1"/>
    <xf numFmtId="0" fontId="3" fillId="0" borderId="4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Continuous" vertical="center"/>
    </xf>
    <xf numFmtId="0" fontId="3" fillId="0" borderId="5" xfId="0" applyFont="1" applyBorder="1" applyAlignment="1" applyProtection="1">
      <alignment horizontal="centerContinuous" vertical="center"/>
    </xf>
    <xf numFmtId="0" fontId="5" fillId="0" borderId="0" xfId="0" applyFont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5" fillId="2" borderId="0" xfId="0" applyFont="1" applyFill="1" applyAlignment="1" applyProtection="1">
      <alignment horizontal="center"/>
    </xf>
    <xf numFmtId="0" fontId="5" fillId="2" borderId="0" xfId="0" applyFont="1" applyFill="1" applyBorder="1" applyAlignment="1" applyProtection="1">
      <alignment horizontal="center"/>
    </xf>
    <xf numFmtId="0" fontId="5" fillId="0" borderId="0" xfId="0" applyFont="1" applyBorder="1" applyProtection="1"/>
    <xf numFmtId="0" fontId="5" fillId="0" borderId="0" xfId="0" applyFont="1" applyProtection="1"/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Continuous" vertical="center" wrapText="1"/>
    </xf>
    <xf numFmtId="0" fontId="5" fillId="2" borderId="0" xfId="0" applyFont="1" applyFill="1" applyBorder="1" applyAlignment="1" applyProtection="1">
      <alignment horizontal="centerContinuous" vertical="center"/>
    </xf>
    <xf numFmtId="0" fontId="5" fillId="2" borderId="0" xfId="0" applyFont="1" applyFill="1" applyBorder="1" applyProtection="1"/>
    <xf numFmtId="0" fontId="2" fillId="2" borderId="0" xfId="0" applyFont="1" applyFill="1" applyBorder="1" applyProtection="1"/>
    <xf numFmtId="0" fontId="9" fillId="0" borderId="9" xfId="0" applyFont="1" applyBorder="1" applyAlignment="1" applyProtection="1">
      <alignment vertical="center" wrapText="1"/>
    </xf>
    <xf numFmtId="0" fontId="9" fillId="0" borderId="9" xfId="0" applyFont="1" applyBorder="1" applyAlignment="1" applyProtection="1">
      <alignment horizontal="center" vertical="center" wrapText="1"/>
    </xf>
    <xf numFmtId="0" fontId="9" fillId="0" borderId="10" xfId="0" applyFont="1" applyBorder="1" applyAlignment="1" applyProtection="1">
      <alignment horizontal="center" vertical="center" wrapText="1"/>
    </xf>
    <xf numFmtId="0" fontId="10" fillId="0" borderId="0" xfId="0" applyFont="1" applyAlignment="1" applyProtection="1">
      <alignment horizontal="center" wrapText="1"/>
    </xf>
    <xf numFmtId="0" fontId="5" fillId="0" borderId="0" xfId="0" applyFont="1" applyAlignment="1" applyProtection="1">
      <alignment horizontal="center" wrapText="1"/>
    </xf>
    <xf numFmtId="0" fontId="5" fillId="0" borderId="0" xfId="0" applyFont="1" applyBorder="1" applyAlignment="1" applyProtection="1">
      <alignment horizontal="center" wrapText="1"/>
    </xf>
    <xf numFmtId="0" fontId="5" fillId="0" borderId="0" xfId="0" applyFont="1" applyBorder="1" applyAlignment="1" applyProtection="1">
      <alignment wrapText="1"/>
    </xf>
    <xf numFmtId="0" fontId="5" fillId="0" borderId="0" xfId="0" applyFont="1" applyAlignment="1" applyProtection="1">
      <alignment wrapText="1"/>
    </xf>
    <xf numFmtId="0" fontId="2" fillId="0" borderId="0" xfId="0" applyFont="1" applyAlignment="1" applyProtection="1">
      <alignment wrapText="1"/>
    </xf>
    <xf numFmtId="0" fontId="9" fillId="0" borderId="12" xfId="0" applyFont="1" applyBorder="1" applyAlignment="1" applyProtection="1">
      <alignment vertical="center" wrapText="1"/>
    </xf>
    <xf numFmtId="165" fontId="9" fillId="4" borderId="12" xfId="0" applyNumberFormat="1" applyFont="1" applyFill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wrapText="1"/>
    </xf>
    <xf numFmtId="0" fontId="9" fillId="0" borderId="15" xfId="0" applyFont="1" applyBorder="1" applyAlignment="1" applyProtection="1">
      <alignment vertical="center" wrapText="1"/>
    </xf>
    <xf numFmtId="0" fontId="9" fillId="0" borderId="15" xfId="0" applyFont="1" applyBorder="1" applyAlignment="1" applyProtection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</xf>
    <xf numFmtId="0" fontId="8" fillId="0" borderId="17" xfId="0" applyFont="1" applyBorder="1" applyAlignment="1" applyProtection="1">
      <alignment horizontal="left" vertical="center"/>
    </xf>
    <xf numFmtId="0" fontId="9" fillId="3" borderId="18" xfId="0" applyFont="1" applyFill="1" applyBorder="1" applyAlignment="1" applyProtection="1">
      <alignment vertical="center"/>
      <protection locked="0"/>
    </xf>
    <xf numFmtId="0" fontId="9" fillId="5" borderId="18" xfId="0" applyFont="1" applyFill="1" applyBorder="1" applyAlignment="1" applyProtection="1">
      <alignment horizontal="center" vertical="center" wrapText="1"/>
    </xf>
    <xf numFmtId="0" fontId="9" fillId="0" borderId="19" xfId="0" applyFont="1" applyBorder="1" applyAlignment="1" applyProtection="1">
      <alignment horizontal="center" vertical="center" wrapText="1"/>
    </xf>
    <xf numFmtId="0" fontId="9" fillId="0" borderId="0" xfId="0" applyFont="1" applyAlignment="1" applyProtection="1">
      <alignment horizontal="center" wrapText="1"/>
    </xf>
    <xf numFmtId="0" fontId="5" fillId="0" borderId="0" xfId="0" applyFont="1" applyBorder="1" applyAlignment="1" applyProtection="1">
      <alignment horizontal="center"/>
    </xf>
    <xf numFmtId="0" fontId="9" fillId="0" borderId="18" xfId="0" applyFont="1" applyBorder="1" applyAlignment="1" applyProtection="1">
      <alignment vertical="center" wrapText="1"/>
    </xf>
    <xf numFmtId="0" fontId="9" fillId="0" borderId="20" xfId="0" applyFont="1" applyBorder="1" applyAlignment="1" applyProtection="1">
      <alignment vertical="center" wrapText="1"/>
    </xf>
    <xf numFmtId="0" fontId="9" fillId="0" borderId="20" xfId="0" applyFont="1" applyBorder="1" applyAlignment="1" applyProtection="1">
      <alignment horizontal="center" vertical="center" wrapText="1"/>
    </xf>
    <xf numFmtId="0" fontId="9" fillId="0" borderId="21" xfId="0" applyFont="1" applyBorder="1" applyAlignment="1" applyProtection="1">
      <alignment horizontal="center" vertical="center" wrapText="1"/>
    </xf>
    <xf numFmtId="0" fontId="9" fillId="0" borderId="12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vertical="center" wrapText="1"/>
    </xf>
    <xf numFmtId="0" fontId="9" fillId="0" borderId="23" xfId="0" applyFont="1" applyBorder="1" applyAlignment="1" applyProtection="1">
      <alignment horizontal="center" vertical="center" wrapText="1"/>
    </xf>
    <xf numFmtId="0" fontId="9" fillId="0" borderId="24" xfId="0" applyFont="1" applyBorder="1" applyAlignment="1" applyProtection="1">
      <alignment horizontal="center" vertical="center" wrapText="1"/>
    </xf>
    <xf numFmtId="0" fontId="8" fillId="0" borderId="25" xfId="0" applyFont="1" applyBorder="1" applyAlignment="1" applyProtection="1">
      <alignment horizontal="left" vertical="center" wrapText="1"/>
    </xf>
    <xf numFmtId="0" fontId="9" fillId="0" borderId="26" xfId="0" applyFont="1" applyBorder="1" applyAlignment="1" applyProtection="1">
      <alignment vertical="center" wrapText="1"/>
    </xf>
    <xf numFmtId="0" fontId="3" fillId="0" borderId="3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vertical="center"/>
    </xf>
    <xf numFmtId="0" fontId="2" fillId="0" borderId="27" xfId="0" applyFont="1" applyBorder="1" applyAlignment="1" applyProtection="1">
      <alignment horizontal="center" vertical="center" wrapText="1"/>
    </xf>
    <xf numFmtId="0" fontId="11" fillId="0" borderId="27" xfId="0" applyFont="1" applyBorder="1" applyAlignment="1" applyProtection="1">
      <alignment horizontal="center" vertical="center" wrapText="1"/>
    </xf>
    <xf numFmtId="0" fontId="12" fillId="0" borderId="28" xfId="0" applyFont="1" applyBorder="1" applyAlignment="1" applyProtection="1">
      <alignment horizontal="center" vertical="center" wrapText="1"/>
    </xf>
    <xf numFmtId="0" fontId="12" fillId="0" borderId="0" xfId="0" applyFont="1" applyBorder="1" applyAlignment="1" applyProtection="1">
      <alignment horizontal="center" vertical="center" wrapText="1"/>
    </xf>
    <xf numFmtId="0" fontId="11" fillId="6" borderId="29" xfId="0" applyFont="1" applyFill="1" applyBorder="1" applyAlignment="1" applyProtection="1">
      <alignment horizontal="center" vertical="center" wrapText="1"/>
    </xf>
    <xf numFmtId="0" fontId="11" fillId="0" borderId="0" xfId="0" applyFont="1" applyProtection="1"/>
    <xf numFmtId="0" fontId="13" fillId="0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 applyProtection="1">
      <alignment horizontal="center"/>
      <protection locked="0"/>
    </xf>
    <xf numFmtId="2" fontId="14" fillId="0" borderId="18" xfId="0" applyNumberFormat="1" applyFont="1" applyBorder="1" applyAlignment="1" applyProtection="1">
      <alignment horizontal="center"/>
    </xf>
    <xf numFmtId="2" fontId="15" fillId="0" borderId="19" xfId="0" applyNumberFormat="1" applyFont="1" applyBorder="1" applyAlignment="1" applyProtection="1">
      <alignment horizontal="center"/>
    </xf>
    <xf numFmtId="2" fontId="16" fillId="0" borderId="0" xfId="0" applyNumberFormat="1" applyFont="1" applyBorder="1" applyProtection="1"/>
    <xf numFmtId="1" fontId="17" fillId="6" borderId="18" xfId="0" applyNumberFormat="1" applyFont="1" applyFill="1" applyBorder="1" applyAlignment="1" applyProtection="1">
      <alignment horizontal="center"/>
    </xf>
    <xf numFmtId="164" fontId="17" fillId="6" borderId="18" xfId="1" applyFont="1" applyFill="1" applyBorder="1" applyAlignment="1" applyProtection="1">
      <alignment horizontal="center"/>
    </xf>
    <xf numFmtId="0" fontId="18" fillId="0" borderId="18" xfId="0" applyFont="1" applyFill="1" applyBorder="1" applyAlignment="1" applyProtection="1">
      <alignment horizontal="center"/>
      <protection locked="0"/>
    </xf>
    <xf numFmtId="0" fontId="14" fillId="0" borderId="30" xfId="0" applyFont="1" applyFill="1" applyBorder="1" applyAlignment="1" applyProtection="1">
      <alignment horizontal="center"/>
      <protection locked="0"/>
    </xf>
    <xf numFmtId="2" fontId="14" fillId="0" borderId="30" xfId="0" applyNumberFormat="1" applyFont="1" applyBorder="1" applyAlignment="1" applyProtection="1">
      <alignment horizontal="center"/>
    </xf>
    <xf numFmtId="0" fontId="8" fillId="2" borderId="1" xfId="0" applyFont="1" applyFill="1" applyBorder="1" applyAlignment="1" applyProtection="1">
      <alignment horizontal="center"/>
    </xf>
    <xf numFmtId="0" fontId="14" fillId="2" borderId="2" xfId="0" applyFont="1" applyFill="1" applyBorder="1" applyAlignment="1" applyProtection="1">
      <alignment horizontal="center"/>
    </xf>
    <xf numFmtId="0" fontId="14" fillId="2" borderId="31" xfId="0" applyFont="1" applyFill="1" applyBorder="1" applyAlignment="1" applyProtection="1">
      <alignment horizontal="center"/>
    </xf>
    <xf numFmtId="164" fontId="14" fillId="2" borderId="32" xfId="1" applyFont="1" applyFill="1" applyBorder="1" applyAlignment="1" applyProtection="1">
      <alignment horizontal="center"/>
    </xf>
    <xf numFmtId="164" fontId="17" fillId="2" borderId="32" xfId="1" applyFont="1" applyFill="1" applyBorder="1" applyAlignment="1" applyProtection="1">
      <alignment horizontal="center"/>
    </xf>
    <xf numFmtId="164" fontId="16" fillId="2" borderId="33" xfId="1" applyFont="1" applyFill="1" applyBorder="1" applyAlignment="1" applyProtection="1">
      <alignment horizontal="center"/>
    </xf>
    <xf numFmtId="164" fontId="16" fillId="2" borderId="0" xfId="1" applyFont="1" applyFill="1" applyBorder="1" applyProtection="1"/>
    <xf numFmtId="164" fontId="14" fillId="2" borderId="26" xfId="1" applyFont="1" applyFill="1" applyBorder="1" applyAlignment="1" applyProtection="1">
      <alignment horizontal="center"/>
    </xf>
    <xf numFmtId="164" fontId="14" fillId="2" borderId="26" xfId="1" applyFont="1" applyFill="1" applyBorder="1" applyProtection="1"/>
    <xf numFmtId="0" fontId="2" fillId="2" borderId="0" xfId="0" applyFont="1" applyFill="1" applyProtection="1"/>
    <xf numFmtId="0" fontId="2" fillId="0" borderId="29" xfId="0" applyFont="1" applyBorder="1" applyAlignment="1" applyProtection="1">
      <alignment horizontal="center"/>
    </xf>
    <xf numFmtId="0" fontId="11" fillId="0" borderId="29" xfId="0" applyFont="1" applyBorder="1" applyAlignment="1" applyProtection="1">
      <alignment horizontal="center" vertical="center" wrapText="1"/>
    </xf>
    <xf numFmtId="0" fontId="11" fillId="6" borderId="27" xfId="0" applyFont="1" applyFill="1" applyBorder="1" applyAlignment="1" applyProtection="1">
      <alignment horizontal="center" vertical="center" wrapText="1"/>
    </xf>
    <xf numFmtId="0" fontId="14" fillId="0" borderId="18" xfId="0" quotePrefix="1" applyFont="1" applyFill="1" applyBorder="1" applyAlignment="1" applyProtection="1">
      <alignment horizontal="center"/>
    </xf>
    <xf numFmtId="2" fontId="17" fillId="0" borderId="18" xfId="0" applyNumberFormat="1" applyFont="1" applyBorder="1" applyAlignment="1" applyProtection="1">
      <alignment horizontal="center"/>
    </xf>
    <xf numFmtId="2" fontId="16" fillId="0" borderId="19" xfId="0" applyNumberFormat="1" applyFont="1" applyBorder="1" applyAlignment="1" applyProtection="1">
      <alignment horizontal="center"/>
    </xf>
    <xf numFmtId="0" fontId="14" fillId="0" borderId="18" xfId="0" applyFont="1" applyFill="1" applyBorder="1" applyAlignment="1" applyProtection="1">
      <alignment horizontal="center"/>
    </xf>
    <xf numFmtId="0" fontId="14" fillId="0" borderId="30" xfId="0" applyFont="1" applyFill="1" applyBorder="1" applyProtection="1"/>
    <xf numFmtId="0" fontId="14" fillId="0" borderId="30" xfId="0" applyFont="1" applyFill="1" applyBorder="1" applyAlignment="1" applyProtection="1">
      <alignment horizontal="center"/>
    </xf>
    <xf numFmtId="2" fontId="17" fillId="0" borderId="30" xfId="0" applyNumberFormat="1" applyFont="1" applyBorder="1" applyAlignment="1" applyProtection="1">
      <alignment horizontal="center"/>
    </xf>
    <xf numFmtId="2" fontId="16" fillId="0" borderId="35" xfId="0" applyNumberFormat="1" applyFont="1" applyBorder="1" applyAlignment="1" applyProtection="1">
      <alignment horizontal="center"/>
    </xf>
    <xf numFmtId="0" fontId="2" fillId="0" borderId="2" xfId="0" applyFont="1" applyBorder="1" applyProtection="1"/>
    <xf numFmtId="0" fontId="14" fillId="0" borderId="2" xfId="0" applyFont="1" applyBorder="1" applyProtection="1"/>
    <xf numFmtId="0" fontId="14" fillId="0" borderId="31" xfId="0" applyFont="1" applyBorder="1" applyAlignment="1" applyProtection="1">
      <alignment horizontal="center"/>
    </xf>
    <xf numFmtId="164" fontId="14" fillId="0" borderId="32" xfId="1" applyFont="1" applyBorder="1" applyAlignment="1" applyProtection="1">
      <alignment horizontal="center"/>
    </xf>
    <xf numFmtId="164" fontId="17" fillId="0" borderId="32" xfId="1" applyFont="1" applyFill="1" applyBorder="1" applyAlignment="1" applyProtection="1">
      <alignment horizontal="center"/>
    </xf>
    <xf numFmtId="164" fontId="17" fillId="0" borderId="32" xfId="1" applyFont="1" applyBorder="1" applyAlignment="1" applyProtection="1">
      <alignment horizontal="center"/>
    </xf>
    <xf numFmtId="164" fontId="16" fillId="0" borderId="33" xfId="1" applyFont="1" applyBorder="1" applyAlignment="1" applyProtection="1">
      <alignment horizontal="center"/>
    </xf>
    <xf numFmtId="164" fontId="16" fillId="0" borderId="0" xfId="1" applyFont="1" applyBorder="1" applyProtection="1"/>
    <xf numFmtId="164" fontId="14" fillId="2" borderId="36" xfId="1" applyFont="1" applyFill="1" applyBorder="1" applyAlignment="1" applyProtection="1">
      <alignment horizontal="center"/>
    </xf>
    <xf numFmtId="164" fontId="14" fillId="2" borderId="36" xfId="1" applyFont="1" applyFill="1" applyBorder="1" applyProtection="1"/>
    <xf numFmtId="0" fontId="2" fillId="0" borderId="38" xfId="0" applyFont="1" applyFill="1" applyBorder="1" applyProtection="1"/>
    <xf numFmtId="166" fontId="2" fillId="0" borderId="38" xfId="0" applyNumberFormat="1" applyFont="1" applyFill="1" applyBorder="1" applyProtection="1"/>
    <xf numFmtId="0" fontId="2" fillId="0" borderId="38" xfId="0" applyFont="1" applyFill="1" applyBorder="1" applyAlignment="1" applyProtection="1">
      <alignment horizontal="center"/>
    </xf>
    <xf numFmtId="2" fontId="2" fillId="0" borderId="38" xfId="0" applyNumberFormat="1" applyFont="1" applyFill="1" applyBorder="1" applyAlignment="1" applyProtection="1">
      <alignment horizontal="center"/>
    </xf>
    <xf numFmtId="0" fontId="11" fillId="0" borderId="39" xfId="0" applyFont="1" applyFill="1" applyBorder="1" applyAlignment="1" applyProtection="1">
      <alignment horizontal="center"/>
    </xf>
    <xf numFmtId="164" fontId="8" fillId="7" borderId="27" xfId="1" applyFont="1" applyFill="1" applyBorder="1" applyAlignment="1" applyProtection="1">
      <alignment horizontal="center"/>
    </xf>
    <xf numFmtId="0" fontId="2" fillId="0" borderId="41" xfId="0" applyFont="1" applyFill="1" applyBorder="1" applyProtection="1"/>
    <xf numFmtId="0" fontId="2" fillId="0" borderId="41" xfId="0" applyFont="1" applyFill="1" applyBorder="1" applyAlignment="1" applyProtection="1">
      <alignment horizontal="center"/>
    </xf>
    <xf numFmtId="0" fontId="11" fillId="0" borderId="42" xfId="0" applyFont="1" applyFill="1" applyBorder="1" applyAlignment="1" applyProtection="1">
      <alignment horizontal="center"/>
    </xf>
    <xf numFmtId="164" fontId="8" fillId="7" borderId="18" xfId="1" applyFont="1" applyFill="1" applyBorder="1" applyAlignment="1" applyProtection="1">
      <alignment horizontal="center"/>
    </xf>
    <xf numFmtId="0" fontId="11" fillId="2" borderId="43" xfId="0" applyFont="1" applyFill="1" applyBorder="1" applyAlignment="1" applyProtection="1">
      <alignment horizontal="center"/>
    </xf>
    <xf numFmtId="0" fontId="11" fillId="2" borderId="36" xfId="0" applyFont="1" applyFill="1" applyBorder="1" applyAlignment="1" applyProtection="1">
      <alignment horizontal="center"/>
    </xf>
    <xf numFmtId="0" fontId="2" fillId="0" borderId="36" xfId="0" applyFont="1" applyFill="1" applyBorder="1" applyProtection="1"/>
    <xf numFmtId="0" fontId="2" fillId="0" borderId="36" xfId="0" applyFont="1" applyFill="1" applyBorder="1" applyAlignment="1" applyProtection="1">
      <alignment horizontal="center"/>
    </xf>
    <xf numFmtId="2" fontId="17" fillId="2" borderId="41" xfId="0" applyNumberFormat="1" applyFont="1" applyFill="1" applyBorder="1" applyAlignment="1" applyProtection="1">
      <alignment horizontal="center"/>
    </xf>
    <xf numFmtId="0" fontId="2" fillId="0" borderId="43" xfId="0" applyFont="1" applyBorder="1" applyProtection="1"/>
    <xf numFmtId="0" fontId="2" fillId="0" borderId="0" xfId="0" applyFont="1" applyBorder="1" applyAlignment="1" applyProtection="1">
      <alignment horizontal="center" vertical="center" wrapText="1"/>
    </xf>
    <xf numFmtId="0" fontId="2" fillId="0" borderId="44" xfId="0" applyFont="1" applyBorder="1" applyAlignment="1" applyProtection="1">
      <alignment horizontal="center"/>
    </xf>
    <xf numFmtId="0" fontId="11" fillId="0" borderId="42" xfId="0" applyFont="1" applyBorder="1" applyAlignment="1" applyProtection="1">
      <alignment horizontal="center" vertical="center" wrapText="1"/>
    </xf>
    <xf numFmtId="0" fontId="12" fillId="0" borderId="27" xfId="0" applyFont="1" applyBorder="1" applyAlignment="1" applyProtection="1">
      <alignment horizontal="center" vertical="center" wrapText="1"/>
    </xf>
    <xf numFmtId="0" fontId="12" fillId="2" borderId="18" xfId="0" applyFont="1" applyFill="1" applyBorder="1" applyAlignment="1" applyProtection="1">
      <alignment horizontal="center" vertical="center" wrapText="1"/>
    </xf>
    <xf numFmtId="0" fontId="11" fillId="2" borderId="0" xfId="0" applyFont="1" applyFill="1" applyBorder="1" applyAlignment="1" applyProtection="1">
      <alignment horizontal="center" vertical="center" wrapText="1"/>
    </xf>
    <xf numFmtId="0" fontId="11" fillId="6" borderId="18" xfId="0" applyFont="1" applyFill="1" applyBorder="1" applyAlignment="1" applyProtection="1">
      <alignment horizontal="center" vertical="center" wrapText="1"/>
    </xf>
    <xf numFmtId="0" fontId="3" fillId="0" borderId="40" xfId="0" applyFont="1" applyBorder="1" applyAlignment="1" applyProtection="1">
      <alignment horizontal="center"/>
    </xf>
    <xf numFmtId="0" fontId="3" fillId="0" borderId="41" xfId="0" applyFont="1" applyBorder="1" applyAlignment="1" applyProtection="1">
      <alignment horizontal="center"/>
    </xf>
    <xf numFmtId="0" fontId="3" fillId="0" borderId="41" xfId="0" applyFont="1" applyBorder="1" applyAlignment="1" applyProtection="1">
      <alignment horizontal="centerContinuous"/>
    </xf>
    <xf numFmtId="0" fontId="3" fillId="0" borderId="42" xfId="0" applyFont="1" applyBorder="1" applyAlignment="1" applyProtection="1">
      <alignment horizontal="center"/>
    </xf>
    <xf numFmtId="164" fontId="17" fillId="8" borderId="30" xfId="1" applyFont="1" applyFill="1" applyBorder="1" applyAlignment="1" applyProtection="1">
      <alignment horizontal="center"/>
    </xf>
    <xf numFmtId="164" fontId="16" fillId="8" borderId="30" xfId="1" applyFont="1" applyFill="1" applyBorder="1" applyAlignment="1" applyProtection="1">
      <alignment horizontal="center"/>
    </xf>
    <xf numFmtId="2" fontId="17" fillId="2" borderId="0" xfId="0" applyNumberFormat="1" applyFont="1" applyFill="1" applyBorder="1" applyAlignment="1" applyProtection="1">
      <alignment horizontal="center"/>
    </xf>
    <xf numFmtId="2" fontId="17" fillId="6" borderId="18" xfId="0" applyNumberFormat="1" applyFont="1" applyFill="1" applyBorder="1" applyAlignment="1" applyProtection="1">
      <alignment horizontal="center"/>
    </xf>
    <xf numFmtId="0" fontId="9" fillId="0" borderId="18" xfId="0" applyFont="1" applyBorder="1" applyAlignment="1" applyProtection="1">
      <alignment horizontal="left"/>
    </xf>
    <xf numFmtId="9" fontId="17" fillId="0" borderId="45" xfId="2" applyFont="1" applyBorder="1" applyAlignment="1" applyProtection="1">
      <alignment horizontal="center"/>
    </xf>
    <xf numFmtId="0" fontId="2" fillId="0" borderId="45" xfId="0" applyFont="1" applyBorder="1" applyProtection="1"/>
    <xf numFmtId="0" fontId="2" fillId="0" borderId="36" xfId="0" applyFont="1" applyBorder="1" applyProtection="1"/>
    <xf numFmtId="0" fontId="2" fillId="0" borderId="36" xfId="0" applyFont="1" applyBorder="1" applyAlignment="1" applyProtection="1">
      <alignment horizontal="center"/>
    </xf>
    <xf numFmtId="0" fontId="2" fillId="0" borderId="46" xfId="0" applyFont="1" applyBorder="1" applyAlignment="1" applyProtection="1">
      <alignment horizontal="center"/>
    </xf>
    <xf numFmtId="10" fontId="11" fillId="0" borderId="0" xfId="0" applyNumberFormat="1" applyFont="1" applyBorder="1" applyAlignment="1" applyProtection="1">
      <alignment horizontal="center"/>
    </xf>
    <xf numFmtId="2" fontId="2" fillId="0" borderId="0" xfId="0" applyNumberFormat="1" applyFont="1" applyProtection="1"/>
    <xf numFmtId="9" fontId="17" fillId="0" borderId="40" xfId="2" applyFont="1" applyBorder="1" applyAlignment="1" applyProtection="1">
      <alignment horizontal="center"/>
    </xf>
    <xf numFmtId="2" fontId="17" fillId="0" borderId="0" xfId="0" applyNumberFormat="1" applyFont="1" applyBorder="1" applyAlignment="1" applyProtection="1">
      <alignment horizontal="center"/>
    </xf>
    <xf numFmtId="2" fontId="17" fillId="0" borderId="44" xfId="0" applyNumberFormat="1" applyFont="1" applyBorder="1" applyAlignment="1" applyProtection="1">
      <alignment horizontal="center"/>
    </xf>
    <xf numFmtId="1" fontId="14" fillId="0" borderId="40" xfId="0" applyNumberFormat="1" applyFont="1" applyBorder="1" applyAlignment="1" applyProtection="1">
      <alignment horizontal="center"/>
    </xf>
    <xf numFmtId="0" fontId="9" fillId="0" borderId="30" xfId="0" applyFont="1" applyFill="1" applyBorder="1" applyAlignment="1" applyProtection="1">
      <alignment horizontal="left"/>
    </xf>
    <xf numFmtId="1" fontId="17" fillId="0" borderId="45" xfId="0" applyNumberFormat="1" applyFont="1" applyBorder="1" applyAlignment="1" applyProtection="1">
      <alignment horizontal="center"/>
    </xf>
    <xf numFmtId="0" fontId="5" fillId="8" borderId="1" xfId="0" applyFont="1" applyFill="1" applyBorder="1" applyAlignment="1" applyProtection="1">
      <alignment horizontal="center"/>
    </xf>
    <xf numFmtId="0" fontId="10" fillId="8" borderId="2" xfId="0" applyFont="1" applyFill="1" applyBorder="1" applyProtection="1"/>
    <xf numFmtId="0" fontId="2" fillId="8" borderId="2" xfId="0" applyFont="1" applyFill="1" applyBorder="1" applyProtection="1"/>
    <xf numFmtId="0" fontId="2" fillId="8" borderId="2" xfId="0" applyFont="1" applyFill="1" applyBorder="1" applyAlignment="1" applyProtection="1">
      <alignment horizontal="center"/>
    </xf>
    <xf numFmtId="0" fontId="3" fillId="8" borderId="2" xfId="0" applyFont="1" applyFill="1" applyBorder="1" applyAlignment="1" applyProtection="1">
      <alignment horizontal="center"/>
    </xf>
    <xf numFmtId="167" fontId="19" fillId="8" borderId="47" xfId="0" applyNumberFormat="1" applyFont="1" applyFill="1" applyBorder="1" applyProtection="1"/>
    <xf numFmtId="0" fontId="8" fillId="6" borderId="18" xfId="0" applyFont="1" applyFill="1" applyBorder="1" applyAlignment="1" applyProtection="1">
      <alignment horizontal="centerContinuous"/>
    </xf>
    <xf numFmtId="0" fontId="3" fillId="0" borderId="2" xfId="0" applyFont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 wrapText="1"/>
      <protection locked="0"/>
    </xf>
    <xf numFmtId="0" fontId="8" fillId="0" borderId="17" xfId="0" applyFont="1" applyBorder="1" applyAlignment="1" applyProtection="1">
      <alignment horizontal="left" vertical="center" wrapText="1"/>
    </xf>
    <xf numFmtId="2" fontId="14" fillId="0" borderId="18" xfId="0" applyNumberFormat="1" applyFont="1" applyFill="1" applyBorder="1" applyAlignment="1" applyProtection="1">
      <alignment horizontal="center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 wrapText="1"/>
      <protection locked="0"/>
    </xf>
    <xf numFmtId="0" fontId="7" fillId="3" borderId="7" xfId="0" applyFont="1" applyFill="1" applyBorder="1" applyAlignment="1" applyProtection="1">
      <alignment horizontal="center" vertical="center" wrapText="1"/>
      <protection locked="0"/>
    </xf>
    <xf numFmtId="0" fontId="8" fillId="0" borderId="8" xfId="0" applyFont="1" applyBorder="1" applyAlignment="1" applyProtection="1">
      <alignment horizontal="left" vertical="center" wrapText="1"/>
    </xf>
    <xf numFmtId="0" fontId="8" fillId="0" borderId="11" xfId="0" applyFont="1" applyBorder="1" applyAlignment="1" applyProtection="1">
      <alignment horizontal="left" vertical="center" wrapText="1"/>
    </xf>
    <xf numFmtId="0" fontId="8" fillId="0" borderId="14" xfId="0" applyFont="1" applyBorder="1" applyAlignment="1" applyProtection="1">
      <alignment horizontal="left" vertical="center" wrapText="1"/>
    </xf>
    <xf numFmtId="0" fontId="8" fillId="0" borderId="17" xfId="0" applyFont="1" applyBorder="1" applyAlignment="1" applyProtection="1">
      <alignment horizontal="left" vertical="center" wrapText="1"/>
    </xf>
    <xf numFmtId="0" fontId="8" fillId="0" borderId="22" xfId="0" applyFont="1" applyBorder="1" applyAlignment="1" applyProtection="1">
      <alignment horizontal="left" vertical="center" wrapText="1"/>
    </xf>
    <xf numFmtId="0" fontId="11" fillId="6" borderId="18" xfId="0" applyFont="1" applyFill="1" applyBorder="1" applyAlignment="1" applyProtection="1">
      <alignment horizontal="center" vertical="center" wrapText="1"/>
    </xf>
    <xf numFmtId="0" fontId="8" fillId="6" borderId="34" xfId="0" applyFont="1" applyFill="1" applyBorder="1" applyAlignment="1" applyProtection="1">
      <alignment horizontal="center" vertical="center"/>
    </xf>
    <xf numFmtId="0" fontId="8" fillId="6" borderId="31" xfId="0" applyFont="1" applyFill="1" applyBorder="1" applyAlignment="1" applyProtection="1">
      <alignment horizontal="center" vertical="center"/>
    </xf>
    <xf numFmtId="0" fontId="8" fillId="2" borderId="37" xfId="0" applyFont="1" applyFill="1" applyBorder="1" applyAlignment="1" applyProtection="1">
      <alignment horizontal="right"/>
    </xf>
    <xf numFmtId="0" fontId="8" fillId="2" borderId="38" xfId="0" applyFont="1" applyFill="1" applyBorder="1" applyAlignment="1" applyProtection="1">
      <alignment horizontal="right"/>
    </xf>
    <xf numFmtId="0" fontId="8" fillId="2" borderId="40" xfId="0" applyFont="1" applyFill="1" applyBorder="1" applyAlignment="1" applyProtection="1">
      <alignment horizontal="right"/>
    </xf>
    <xf numFmtId="0" fontId="8" fillId="2" borderId="41" xfId="0" applyFont="1" applyFill="1" applyBorder="1" applyAlignment="1" applyProtection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1000125</xdr:colOff>
      <xdr:row>2</xdr:row>
      <xdr:rowOff>51707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2073" y="152400"/>
          <a:ext cx="1000125" cy="5089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0"/>
  <sheetViews>
    <sheetView tabSelected="1" topLeftCell="A28" zoomScale="55" zoomScaleNormal="55" workbookViewId="0">
      <selection activeCell="H56" sqref="H56"/>
    </sheetView>
  </sheetViews>
  <sheetFormatPr defaultColWidth="9.109375" defaultRowHeight="13.8" x14ac:dyDescent="0.3"/>
  <cols>
    <col min="1" max="1" width="25" style="1" customWidth="1"/>
    <col min="2" max="2" width="49.5546875" style="1" bestFit="1" customWidth="1"/>
    <col min="3" max="3" width="14.44140625" style="1" customWidth="1"/>
    <col min="4" max="4" width="16.88671875" style="1" customWidth="1"/>
    <col min="5" max="5" width="15.6640625" style="2" customWidth="1"/>
    <col min="6" max="6" width="21.109375" style="2" customWidth="1"/>
    <col min="7" max="7" width="18" style="2" customWidth="1"/>
    <col min="8" max="8" width="19.33203125" style="2" customWidth="1"/>
    <col min="9" max="10" width="19.88671875" style="2" customWidth="1"/>
    <col min="11" max="11" width="18" style="3" customWidth="1"/>
    <col min="12" max="12" width="2.109375" style="4" customWidth="1"/>
    <col min="13" max="13" width="15.88671875" style="1" customWidth="1"/>
    <col min="14" max="14" width="18" style="1" customWidth="1"/>
    <col min="15" max="16384" width="9.109375" style="1"/>
  </cols>
  <sheetData>
    <row r="1" spans="1:14" ht="12" customHeight="1" thickBot="1" x14ac:dyDescent="0.35"/>
    <row r="2" spans="1:14" ht="36" customHeight="1" thickBot="1" x14ac:dyDescent="0.65">
      <c r="A2" s="161" t="str">
        <f>"CABLAGGIO CELLE BT SECONDO SCHEMA"&amp;" UNISEC!B17"</f>
        <v>CABLAGGIO CELLE BT SECONDO SCHEMA UNISEC!B17</v>
      </c>
      <c r="B2" s="162"/>
      <c r="C2" s="162"/>
      <c r="D2" s="162"/>
      <c r="E2" s="162"/>
      <c r="F2" s="162"/>
      <c r="G2" s="163"/>
      <c r="H2" s="5"/>
      <c r="I2" s="5"/>
      <c r="J2" s="5"/>
      <c r="K2" s="6"/>
      <c r="L2" s="7"/>
      <c r="M2" s="8"/>
      <c r="N2" s="8"/>
    </row>
    <row r="3" spans="1:14" ht="23.4" x14ac:dyDescent="0.35">
      <c r="A3" s="9" t="s">
        <v>0</v>
      </c>
      <c r="B3" s="9" t="s">
        <v>1</v>
      </c>
      <c r="C3" s="10" t="s">
        <v>2</v>
      </c>
      <c r="D3" s="11"/>
      <c r="E3" s="12"/>
      <c r="F3" s="12"/>
      <c r="G3" s="12"/>
      <c r="H3" s="13" t="s">
        <v>3</v>
      </c>
      <c r="I3" s="14"/>
      <c r="J3" s="14"/>
      <c r="K3" s="15"/>
      <c r="L3" s="16"/>
      <c r="M3" s="17"/>
      <c r="N3" s="17"/>
    </row>
    <row r="4" spans="1:14" ht="21.6" customHeight="1" thickBot="1" x14ac:dyDescent="0.4">
      <c r="A4" s="156">
        <v>8160001979</v>
      </c>
      <c r="B4" s="156">
        <v>10000</v>
      </c>
      <c r="C4" s="164" t="s">
        <v>4</v>
      </c>
      <c r="D4" s="165"/>
      <c r="E4" s="12"/>
      <c r="F4" s="12"/>
      <c r="G4" s="12"/>
      <c r="H4" s="13" t="s">
        <v>5</v>
      </c>
      <c r="I4" s="14"/>
      <c r="J4" s="14"/>
      <c r="K4" s="15"/>
      <c r="L4" s="16"/>
      <c r="M4" s="17"/>
      <c r="N4" s="17"/>
    </row>
    <row r="5" spans="1:14" s="22" customFormat="1" ht="10.5" customHeight="1" thickBot="1" x14ac:dyDescent="0.4">
      <c r="A5" s="18"/>
      <c r="B5" s="18"/>
      <c r="C5" s="19"/>
      <c r="D5" s="20"/>
      <c r="E5" s="15"/>
      <c r="F5" s="15"/>
      <c r="G5" s="15"/>
      <c r="H5" s="15"/>
      <c r="I5" s="15"/>
      <c r="J5" s="15"/>
      <c r="K5" s="15"/>
      <c r="L5" s="21"/>
      <c r="M5" s="21"/>
      <c r="N5" s="21"/>
    </row>
    <row r="6" spans="1:14" s="31" customFormat="1" ht="22.5" customHeight="1" x14ac:dyDescent="0.35">
      <c r="A6" s="166" t="s">
        <v>6</v>
      </c>
      <c r="B6" s="23" t="s">
        <v>7</v>
      </c>
      <c r="C6" s="24">
        <v>5.5</v>
      </c>
      <c r="D6" s="25" t="s">
        <v>8</v>
      </c>
      <c r="E6" s="26" t="s">
        <v>9</v>
      </c>
      <c r="F6" s="27"/>
      <c r="G6" s="27"/>
      <c r="H6" s="27"/>
      <c r="I6" s="27"/>
      <c r="J6" s="27"/>
      <c r="K6" s="28"/>
      <c r="L6" s="29"/>
      <c r="M6" s="30"/>
      <c r="N6" s="30"/>
    </row>
    <row r="7" spans="1:14" s="31" customFormat="1" ht="20.25" customHeight="1" x14ac:dyDescent="0.35">
      <c r="A7" s="167"/>
      <c r="B7" s="32" t="s">
        <v>10</v>
      </c>
      <c r="C7" s="33">
        <v>0</v>
      </c>
      <c r="D7" s="34" t="s">
        <v>11</v>
      </c>
      <c r="E7" s="27"/>
      <c r="F7" s="27"/>
      <c r="G7" s="27"/>
      <c r="H7" s="27"/>
      <c r="I7" s="27"/>
      <c r="J7" s="27"/>
      <c r="K7" s="28"/>
      <c r="L7" s="29"/>
      <c r="M7" s="30"/>
      <c r="N7" s="30"/>
    </row>
    <row r="8" spans="1:14" s="31" customFormat="1" ht="18" x14ac:dyDescent="0.35">
      <c r="A8" s="168"/>
      <c r="B8" s="35" t="s">
        <v>12</v>
      </c>
      <c r="C8" s="36">
        <v>6</v>
      </c>
      <c r="D8" s="37" t="s">
        <v>13</v>
      </c>
      <c r="E8" s="27"/>
      <c r="F8" s="27"/>
      <c r="G8" s="27"/>
      <c r="H8" s="27"/>
      <c r="I8" s="27"/>
      <c r="J8" s="27"/>
      <c r="K8" s="28"/>
      <c r="L8" s="29"/>
      <c r="M8" s="30"/>
      <c r="N8" s="30"/>
    </row>
    <row r="9" spans="1:14" ht="25.5" customHeight="1" x14ac:dyDescent="0.35">
      <c r="A9" s="38" t="s">
        <v>14</v>
      </c>
      <c r="B9" s="39" t="s">
        <v>15</v>
      </c>
      <c r="C9" s="40">
        <v>6</v>
      </c>
      <c r="D9" s="41" t="s">
        <v>16</v>
      </c>
      <c r="E9" s="42"/>
      <c r="F9" s="12"/>
      <c r="G9" s="12"/>
      <c r="H9" s="12"/>
      <c r="I9" s="12"/>
      <c r="J9" s="12"/>
      <c r="K9" s="43"/>
      <c r="L9" s="16"/>
      <c r="M9" s="17"/>
      <c r="N9" s="17"/>
    </row>
    <row r="10" spans="1:14" s="31" customFormat="1" ht="30" customHeight="1" x14ac:dyDescent="0.35">
      <c r="A10" s="157" t="s">
        <v>17</v>
      </c>
      <c r="B10" s="44" t="s">
        <v>18</v>
      </c>
      <c r="C10" s="40">
        <v>2</v>
      </c>
      <c r="D10" s="41" t="s">
        <v>16</v>
      </c>
      <c r="E10" s="27"/>
      <c r="F10" s="27"/>
      <c r="G10" s="27"/>
      <c r="H10" s="27"/>
      <c r="I10" s="27"/>
      <c r="J10" s="27"/>
      <c r="K10" s="28"/>
      <c r="L10" s="29"/>
      <c r="M10" s="30"/>
      <c r="N10" s="30"/>
    </row>
    <row r="11" spans="1:14" s="31" customFormat="1" ht="30" customHeight="1" x14ac:dyDescent="0.35">
      <c r="A11" s="169" t="s">
        <v>19</v>
      </c>
      <c r="B11" s="45" t="s">
        <v>20</v>
      </c>
      <c r="C11" s="46">
        <v>10</v>
      </c>
      <c r="D11" s="47" t="s">
        <v>21</v>
      </c>
      <c r="E11" s="27"/>
      <c r="F11" s="27"/>
      <c r="G11" s="27"/>
      <c r="H11" s="27"/>
      <c r="I11" s="27"/>
      <c r="J11" s="27"/>
      <c r="K11" s="28"/>
      <c r="L11" s="29"/>
      <c r="M11" s="30"/>
      <c r="N11" s="30"/>
    </row>
    <row r="12" spans="1:14" s="31" customFormat="1" ht="30" customHeight="1" x14ac:dyDescent="0.35">
      <c r="A12" s="169"/>
      <c r="B12" s="32" t="s">
        <v>22</v>
      </c>
      <c r="C12" s="48">
        <v>18</v>
      </c>
      <c r="D12" s="34" t="s">
        <v>21</v>
      </c>
      <c r="E12" s="27"/>
      <c r="F12" s="27"/>
      <c r="G12" s="27"/>
      <c r="H12" s="27"/>
      <c r="I12" s="27"/>
      <c r="J12" s="27"/>
      <c r="K12" s="28"/>
      <c r="L12" s="29"/>
      <c r="M12" s="30"/>
      <c r="N12" s="30"/>
    </row>
    <row r="13" spans="1:14" s="31" customFormat="1" ht="30" customHeight="1" thickBot="1" x14ac:dyDescent="0.4">
      <c r="A13" s="170"/>
      <c r="B13" s="49" t="s">
        <v>23</v>
      </c>
      <c r="C13" s="50">
        <v>28</v>
      </c>
      <c r="D13" s="51" t="s">
        <v>21</v>
      </c>
      <c r="E13" s="27"/>
      <c r="F13" s="27"/>
      <c r="G13" s="27"/>
      <c r="H13" s="27"/>
      <c r="I13" s="27"/>
      <c r="J13" s="27"/>
      <c r="K13" s="28"/>
      <c r="L13" s="29"/>
      <c r="M13" s="30"/>
      <c r="N13" s="30"/>
    </row>
    <row r="14" spans="1:14" s="31" customFormat="1" ht="11.25" customHeight="1" thickBot="1" x14ac:dyDescent="0.4">
      <c r="A14" s="52"/>
      <c r="B14" s="53"/>
      <c r="C14" s="53"/>
      <c r="D14" s="53"/>
      <c r="E14" s="27"/>
      <c r="F14" s="27"/>
      <c r="G14" s="27"/>
      <c r="H14" s="27"/>
      <c r="I14" s="27"/>
      <c r="J14" s="27"/>
      <c r="K14" s="28"/>
      <c r="L14" s="29"/>
      <c r="M14" s="30"/>
      <c r="N14" s="30"/>
    </row>
    <row r="15" spans="1:14" ht="24" thickBot="1" x14ac:dyDescent="0.35">
      <c r="A15" s="161" t="s">
        <v>24</v>
      </c>
      <c r="B15" s="162"/>
      <c r="C15" s="162"/>
      <c r="D15" s="162"/>
      <c r="E15" s="162"/>
      <c r="F15" s="155"/>
      <c r="G15" s="155"/>
      <c r="H15" s="155"/>
      <c r="I15" s="155"/>
      <c r="J15" s="155"/>
      <c r="K15" s="54"/>
      <c r="L15" s="55"/>
      <c r="M15" s="159" t="s">
        <v>25</v>
      </c>
      <c r="N15" s="160"/>
    </row>
    <row r="16" spans="1:14" s="61" customFormat="1" ht="68.25" customHeight="1" x14ac:dyDescent="0.3">
      <c r="A16" s="56" t="s">
        <v>26</v>
      </c>
      <c r="B16" s="56" t="s">
        <v>27</v>
      </c>
      <c r="C16" s="56" t="s">
        <v>28</v>
      </c>
      <c r="D16" s="56" t="s">
        <v>29</v>
      </c>
      <c r="E16" s="56" t="s">
        <v>30</v>
      </c>
      <c r="F16" s="56" t="s">
        <v>31</v>
      </c>
      <c r="G16" s="56" t="s">
        <v>32</v>
      </c>
      <c r="H16" s="56" t="s">
        <v>33</v>
      </c>
      <c r="I16" s="57" t="s">
        <v>34</v>
      </c>
      <c r="J16" s="57" t="s">
        <v>35</v>
      </c>
      <c r="K16" s="58" t="s">
        <v>36</v>
      </c>
      <c r="L16" s="59"/>
      <c r="M16" s="60" t="s">
        <v>37</v>
      </c>
      <c r="N16" s="60" t="s">
        <v>38</v>
      </c>
    </row>
    <row r="17" spans="1:14" ht="14.4" x14ac:dyDescent="0.3">
      <c r="A17" s="62"/>
      <c r="B17" s="63"/>
      <c r="C17" s="63"/>
      <c r="D17" s="63"/>
      <c r="E17" s="63"/>
      <c r="F17" s="64"/>
      <c r="G17" s="64"/>
      <c r="H17" s="64"/>
      <c r="I17" s="64"/>
      <c r="J17" s="64"/>
      <c r="K17" s="65"/>
      <c r="L17" s="66"/>
      <c r="M17" s="67">
        <f t="shared" ref="M17:M32" si="0">SUM(C17:E17)</f>
        <v>0</v>
      </c>
      <c r="N17" s="68">
        <f t="shared" ref="N17:N32" si="1">IF(K17="-","-",IF(I17&gt;0,I17/SUM(C17:E17),0))</f>
        <v>0</v>
      </c>
    </row>
    <row r="18" spans="1:14" ht="14.4" x14ac:dyDescent="0.3">
      <c r="A18" s="63"/>
      <c r="B18" s="63"/>
      <c r="C18" s="63"/>
      <c r="D18" s="63"/>
      <c r="E18" s="63"/>
      <c r="F18" s="64"/>
      <c r="G18" s="64"/>
      <c r="H18" s="64"/>
      <c r="I18" s="64"/>
      <c r="J18" s="64"/>
      <c r="K18" s="65"/>
      <c r="L18" s="66"/>
      <c r="M18" s="67">
        <f t="shared" si="0"/>
        <v>0</v>
      </c>
      <c r="N18" s="68">
        <f t="shared" si="1"/>
        <v>0</v>
      </c>
    </row>
    <row r="19" spans="1:14" ht="14.4" x14ac:dyDescent="0.3">
      <c r="A19" s="63"/>
      <c r="B19" s="63"/>
      <c r="C19" s="63"/>
      <c r="D19" s="63"/>
      <c r="E19" s="63"/>
      <c r="F19" s="64"/>
      <c r="G19" s="64"/>
      <c r="H19" s="64"/>
      <c r="I19" s="64"/>
      <c r="J19" s="64"/>
      <c r="K19" s="65"/>
      <c r="L19" s="66"/>
      <c r="M19" s="67">
        <f t="shared" si="0"/>
        <v>0</v>
      </c>
      <c r="N19" s="68">
        <f>IF(K19="-","-",IF(I19&gt;0,I19/SUM(C19:E19),0))</f>
        <v>0</v>
      </c>
    </row>
    <row r="20" spans="1:14" ht="14.4" x14ac:dyDescent="0.3">
      <c r="A20" s="63"/>
      <c r="B20" s="63"/>
      <c r="C20" s="63"/>
      <c r="D20" s="63"/>
      <c r="E20" s="63"/>
      <c r="F20" s="64"/>
      <c r="G20" s="64"/>
      <c r="H20" s="64"/>
      <c r="I20" s="64"/>
      <c r="J20" s="64"/>
      <c r="K20" s="65"/>
      <c r="L20" s="66"/>
      <c r="M20" s="67">
        <f t="shared" si="0"/>
        <v>0</v>
      </c>
      <c r="N20" s="68">
        <f t="shared" si="1"/>
        <v>0</v>
      </c>
    </row>
    <row r="21" spans="1:14" ht="14.4" x14ac:dyDescent="0.3">
      <c r="A21" s="63"/>
      <c r="B21" s="63"/>
      <c r="C21" s="63"/>
      <c r="D21" s="63"/>
      <c r="E21" s="63"/>
      <c r="F21" s="64"/>
      <c r="G21" s="64"/>
      <c r="H21" s="64"/>
      <c r="I21" s="64"/>
      <c r="J21" s="64"/>
      <c r="K21" s="65"/>
      <c r="L21" s="66"/>
      <c r="M21" s="67">
        <f t="shared" si="0"/>
        <v>0</v>
      </c>
      <c r="N21" s="68">
        <f t="shared" si="1"/>
        <v>0</v>
      </c>
    </row>
    <row r="22" spans="1:14" ht="14.4" x14ac:dyDescent="0.3">
      <c r="A22" s="63"/>
      <c r="B22" s="63"/>
      <c r="C22" s="63"/>
      <c r="D22" s="63"/>
      <c r="E22" s="63"/>
      <c r="F22" s="64"/>
      <c r="G22" s="64"/>
      <c r="H22" s="64"/>
      <c r="I22" s="64"/>
      <c r="J22" s="64"/>
      <c r="K22" s="65"/>
      <c r="L22" s="66"/>
      <c r="M22" s="67">
        <f t="shared" si="0"/>
        <v>0</v>
      </c>
      <c r="N22" s="68">
        <f t="shared" si="1"/>
        <v>0</v>
      </c>
    </row>
    <row r="23" spans="1:14" ht="14.4" x14ac:dyDescent="0.3">
      <c r="A23" s="63"/>
      <c r="B23" s="63"/>
      <c r="C23" s="63"/>
      <c r="D23" s="63"/>
      <c r="E23" s="63"/>
      <c r="F23" s="64"/>
      <c r="G23" s="64"/>
      <c r="H23" s="64"/>
      <c r="I23" s="64"/>
      <c r="J23" s="64"/>
      <c r="K23" s="65"/>
      <c r="L23" s="66"/>
      <c r="M23" s="67">
        <f t="shared" si="0"/>
        <v>0</v>
      </c>
      <c r="N23" s="68">
        <f t="shared" si="1"/>
        <v>0</v>
      </c>
    </row>
    <row r="24" spans="1:14" ht="14.4" x14ac:dyDescent="0.3">
      <c r="A24" s="63"/>
      <c r="B24" s="63"/>
      <c r="C24" s="63"/>
      <c r="D24" s="63"/>
      <c r="E24" s="63"/>
      <c r="F24" s="64"/>
      <c r="G24" s="64"/>
      <c r="H24" s="64"/>
      <c r="I24" s="64"/>
      <c r="J24" s="64"/>
      <c r="K24" s="65"/>
      <c r="L24" s="66"/>
      <c r="M24" s="67">
        <f t="shared" si="0"/>
        <v>0</v>
      </c>
      <c r="N24" s="68">
        <f t="shared" si="1"/>
        <v>0</v>
      </c>
    </row>
    <row r="25" spans="1:14" ht="14.4" x14ac:dyDescent="0.3">
      <c r="A25" s="63"/>
      <c r="B25" s="63"/>
      <c r="C25" s="63"/>
      <c r="D25" s="63"/>
      <c r="E25" s="63"/>
      <c r="F25" s="64"/>
      <c r="G25" s="64"/>
      <c r="H25" s="64"/>
      <c r="I25" s="64"/>
      <c r="J25" s="64"/>
      <c r="K25" s="65"/>
      <c r="L25" s="66"/>
      <c r="M25" s="67">
        <f t="shared" si="0"/>
        <v>0</v>
      </c>
      <c r="N25" s="68">
        <f t="shared" si="1"/>
        <v>0</v>
      </c>
    </row>
    <row r="26" spans="1:14" ht="14.4" x14ac:dyDescent="0.3">
      <c r="A26" s="63"/>
      <c r="B26" s="63"/>
      <c r="C26" s="63"/>
      <c r="D26" s="63"/>
      <c r="E26" s="63"/>
      <c r="F26" s="64"/>
      <c r="G26" s="64"/>
      <c r="H26" s="64"/>
      <c r="I26" s="64"/>
      <c r="J26" s="64"/>
      <c r="K26" s="65"/>
      <c r="L26" s="66"/>
      <c r="M26" s="67">
        <f t="shared" si="0"/>
        <v>0</v>
      </c>
      <c r="N26" s="68">
        <f t="shared" si="1"/>
        <v>0</v>
      </c>
    </row>
    <row r="27" spans="1:14" ht="14.4" x14ac:dyDescent="0.3">
      <c r="A27" s="69"/>
      <c r="B27" s="63"/>
      <c r="C27" s="63"/>
      <c r="D27" s="63"/>
      <c r="E27" s="63"/>
      <c r="F27" s="64"/>
      <c r="G27" s="64"/>
      <c r="H27" s="64"/>
      <c r="I27" s="64"/>
      <c r="J27" s="64"/>
      <c r="K27" s="65"/>
      <c r="L27" s="66"/>
      <c r="M27" s="67">
        <f t="shared" si="0"/>
        <v>0</v>
      </c>
      <c r="N27" s="68">
        <f t="shared" si="1"/>
        <v>0</v>
      </c>
    </row>
    <row r="28" spans="1:14" ht="14.4" x14ac:dyDescent="0.3">
      <c r="A28" s="63"/>
      <c r="B28" s="63"/>
      <c r="C28" s="63"/>
      <c r="D28" s="63"/>
      <c r="E28" s="63"/>
      <c r="F28" s="64"/>
      <c r="G28" s="64"/>
      <c r="H28" s="64"/>
      <c r="I28" s="64"/>
      <c r="J28" s="64"/>
      <c r="K28" s="65"/>
      <c r="L28" s="66"/>
      <c r="M28" s="67">
        <f t="shared" si="0"/>
        <v>0</v>
      </c>
      <c r="N28" s="68">
        <f t="shared" si="1"/>
        <v>0</v>
      </c>
    </row>
    <row r="29" spans="1:14" ht="14.4" x14ac:dyDescent="0.3">
      <c r="A29" s="63"/>
      <c r="B29" s="63"/>
      <c r="C29" s="63"/>
      <c r="D29" s="63"/>
      <c r="E29" s="63"/>
      <c r="F29" s="64"/>
      <c r="G29" s="64"/>
      <c r="H29" s="64"/>
      <c r="I29" s="64"/>
      <c r="J29" s="64"/>
      <c r="K29" s="65"/>
      <c r="L29" s="66"/>
      <c r="M29" s="67">
        <f t="shared" si="0"/>
        <v>0</v>
      </c>
      <c r="N29" s="68">
        <f t="shared" si="1"/>
        <v>0</v>
      </c>
    </row>
    <row r="30" spans="1:14" ht="14.4" x14ac:dyDescent="0.3">
      <c r="A30" s="63"/>
      <c r="B30" s="63"/>
      <c r="C30" s="63"/>
      <c r="D30" s="63"/>
      <c r="E30" s="63"/>
      <c r="F30" s="64"/>
      <c r="G30" s="64"/>
      <c r="H30" s="64"/>
      <c r="I30" s="64"/>
      <c r="J30" s="64"/>
      <c r="K30" s="65"/>
      <c r="L30" s="66"/>
      <c r="M30" s="67">
        <f t="shared" si="0"/>
        <v>0</v>
      </c>
      <c r="N30" s="68">
        <f t="shared" si="1"/>
        <v>0</v>
      </c>
    </row>
    <row r="31" spans="1:14" ht="14.4" x14ac:dyDescent="0.3">
      <c r="A31" s="63"/>
      <c r="B31" s="63"/>
      <c r="C31" s="63"/>
      <c r="D31" s="63"/>
      <c r="E31" s="63"/>
      <c r="F31" s="64"/>
      <c r="G31" s="64"/>
      <c r="H31" s="64"/>
      <c r="I31" s="64"/>
      <c r="J31" s="64"/>
      <c r="K31" s="65"/>
      <c r="L31" s="66"/>
      <c r="M31" s="67">
        <f t="shared" si="0"/>
        <v>0</v>
      </c>
      <c r="N31" s="68">
        <f t="shared" si="1"/>
        <v>0</v>
      </c>
    </row>
    <row r="32" spans="1:14" ht="15" thickBot="1" x14ac:dyDescent="0.35">
      <c r="A32" s="70"/>
      <c r="B32" s="70"/>
      <c r="C32" s="70"/>
      <c r="D32" s="70"/>
      <c r="E32" s="70"/>
      <c r="F32" s="71"/>
      <c r="G32" s="71"/>
      <c r="H32" s="71"/>
      <c r="I32" s="64"/>
      <c r="J32" s="64"/>
      <c r="K32" s="65"/>
      <c r="L32" s="66"/>
      <c r="M32" s="67">
        <f t="shared" si="0"/>
        <v>0</v>
      </c>
      <c r="N32" s="68">
        <f t="shared" si="1"/>
        <v>0</v>
      </c>
    </row>
    <row r="33" spans="1:14" s="81" customFormat="1" ht="16.2" thickBot="1" x14ac:dyDescent="0.35">
      <c r="A33" s="72" t="s">
        <v>39</v>
      </c>
      <c r="B33" s="73"/>
      <c r="C33" s="73"/>
      <c r="D33" s="73"/>
      <c r="E33" s="74"/>
      <c r="F33" s="75"/>
      <c r="G33" s="75"/>
      <c r="H33" s="75"/>
      <c r="I33" s="76"/>
      <c r="J33" s="76"/>
      <c r="K33" s="77"/>
      <c r="L33" s="78"/>
      <c r="M33" s="79"/>
      <c r="N33" s="80"/>
    </row>
    <row r="34" spans="1:14" ht="24" thickBot="1" x14ac:dyDescent="0.35">
      <c r="A34" s="161" t="s">
        <v>40</v>
      </c>
      <c r="B34" s="162"/>
      <c r="C34" s="162"/>
      <c r="D34" s="162"/>
      <c r="E34" s="162"/>
      <c r="F34" s="155"/>
      <c r="G34" s="155"/>
      <c r="H34" s="155"/>
      <c r="I34" s="155"/>
      <c r="J34" s="155"/>
      <c r="K34" s="54"/>
      <c r="L34" s="55"/>
      <c r="M34" s="172" t="s">
        <v>25</v>
      </c>
      <c r="N34" s="173"/>
    </row>
    <row r="35" spans="1:14" ht="73.5" customHeight="1" x14ac:dyDescent="0.3">
      <c r="A35" s="56" t="s">
        <v>26</v>
      </c>
      <c r="B35" s="56" t="s">
        <v>41</v>
      </c>
      <c r="C35" s="56" t="s">
        <v>42</v>
      </c>
      <c r="D35" s="82"/>
      <c r="E35" s="82"/>
      <c r="F35" s="56" t="s">
        <v>43</v>
      </c>
      <c r="G35" s="82"/>
      <c r="H35" s="82"/>
      <c r="I35" s="83" t="s">
        <v>44</v>
      </c>
      <c r="J35" s="57" t="s">
        <v>45</v>
      </c>
      <c r="K35" s="58" t="s">
        <v>46</v>
      </c>
      <c r="L35" s="59"/>
      <c r="M35" s="84" t="s">
        <v>47</v>
      </c>
      <c r="N35" s="84" t="s">
        <v>48</v>
      </c>
    </row>
    <row r="36" spans="1:14" ht="14.4" x14ac:dyDescent="0.3">
      <c r="A36" s="63"/>
      <c r="B36" s="63"/>
      <c r="C36" s="63"/>
      <c r="D36" s="85"/>
      <c r="E36" s="85"/>
      <c r="F36" s="158" t="str">
        <f>IF(ISBLANK(B36),"-",B36*C36*($C$10/60))</f>
        <v>-</v>
      </c>
      <c r="G36" s="85"/>
      <c r="H36" s="85"/>
      <c r="I36" s="86" t="str">
        <f>IF(F36="-","-",F36*$C$6)</f>
        <v>-</v>
      </c>
      <c r="J36" s="86" t="str">
        <f>IF(ISBLANK(B36),"-",B36*C36*$C$7)</f>
        <v>-</v>
      </c>
      <c r="K36" s="87" t="str">
        <f>IF(J36="-","-",I36+J36)</f>
        <v>-</v>
      </c>
      <c r="L36" s="66"/>
      <c r="M36" s="67">
        <f>C36</f>
        <v>0</v>
      </c>
      <c r="N36" s="68" t="str">
        <f>IF(K36="-","-",IF(I36&gt;0,I36/SUM(C36),0))</f>
        <v>-</v>
      </c>
    </row>
    <row r="37" spans="1:14" ht="14.4" x14ac:dyDescent="0.3">
      <c r="A37" s="63"/>
      <c r="B37" s="63"/>
      <c r="C37" s="63"/>
      <c r="D37" s="88"/>
      <c r="E37" s="88"/>
      <c r="F37" s="158"/>
      <c r="G37" s="88"/>
      <c r="H37" s="88"/>
      <c r="I37" s="86"/>
      <c r="J37" s="86"/>
      <c r="K37" s="87"/>
      <c r="L37" s="66"/>
      <c r="M37" s="67">
        <f t="shared" ref="M37:M47" si="2">C37</f>
        <v>0</v>
      </c>
      <c r="N37" s="68">
        <f t="shared" ref="N37:N47" si="3">IF(K37="-","-",IF(I37&gt;0,I37/SUM(C37),0))</f>
        <v>0</v>
      </c>
    </row>
    <row r="38" spans="1:14" ht="14.4" x14ac:dyDescent="0.3">
      <c r="A38" s="63"/>
      <c r="B38" s="63"/>
      <c r="C38" s="63"/>
      <c r="D38" s="88"/>
      <c r="E38" s="88"/>
      <c r="F38" s="158"/>
      <c r="G38" s="88"/>
      <c r="H38" s="88"/>
      <c r="I38" s="86"/>
      <c r="J38" s="86"/>
      <c r="K38" s="87"/>
      <c r="L38" s="66"/>
      <c r="M38" s="67">
        <f t="shared" si="2"/>
        <v>0</v>
      </c>
      <c r="N38" s="68">
        <f t="shared" si="3"/>
        <v>0</v>
      </c>
    </row>
    <row r="39" spans="1:14" ht="14.4" x14ac:dyDescent="0.3">
      <c r="A39" s="63"/>
      <c r="B39" s="63"/>
      <c r="C39" s="63"/>
      <c r="D39" s="88"/>
      <c r="E39" s="88"/>
      <c r="F39" s="158"/>
      <c r="G39" s="88"/>
      <c r="H39" s="88"/>
      <c r="I39" s="86"/>
      <c r="J39" s="86"/>
      <c r="K39" s="87"/>
      <c r="L39" s="66"/>
      <c r="M39" s="67">
        <f t="shared" si="2"/>
        <v>0</v>
      </c>
      <c r="N39" s="68">
        <f t="shared" si="3"/>
        <v>0</v>
      </c>
    </row>
    <row r="40" spans="1:14" ht="14.4" x14ac:dyDescent="0.3">
      <c r="A40" s="63"/>
      <c r="B40" s="63"/>
      <c r="C40" s="63"/>
      <c r="D40" s="88"/>
      <c r="E40" s="88"/>
      <c r="F40" s="158"/>
      <c r="G40" s="88"/>
      <c r="H40" s="88"/>
      <c r="I40" s="86"/>
      <c r="J40" s="86"/>
      <c r="K40" s="87"/>
      <c r="L40" s="66"/>
      <c r="M40" s="67">
        <f t="shared" si="2"/>
        <v>0</v>
      </c>
      <c r="N40" s="68">
        <f t="shared" si="3"/>
        <v>0</v>
      </c>
    </row>
    <row r="41" spans="1:14" ht="14.4" x14ac:dyDescent="0.3">
      <c r="A41" s="63"/>
      <c r="B41" s="63"/>
      <c r="C41" s="63"/>
      <c r="D41" s="88"/>
      <c r="E41" s="88"/>
      <c r="F41" s="158"/>
      <c r="G41" s="88"/>
      <c r="H41" s="88"/>
      <c r="I41" s="86"/>
      <c r="J41" s="86"/>
      <c r="K41" s="87"/>
      <c r="L41" s="66"/>
      <c r="M41" s="67">
        <f t="shared" si="2"/>
        <v>0</v>
      </c>
      <c r="N41" s="68">
        <f t="shared" si="3"/>
        <v>0</v>
      </c>
    </row>
    <row r="42" spans="1:14" ht="14.4" x14ac:dyDescent="0.3">
      <c r="A42" s="63"/>
      <c r="B42" s="63"/>
      <c r="C42" s="63"/>
      <c r="D42" s="88"/>
      <c r="E42" s="88"/>
      <c r="F42" s="158"/>
      <c r="G42" s="88"/>
      <c r="H42" s="88"/>
      <c r="I42" s="86"/>
      <c r="J42" s="86"/>
      <c r="K42" s="87"/>
      <c r="L42" s="66"/>
      <c r="M42" s="67">
        <f t="shared" si="2"/>
        <v>0</v>
      </c>
      <c r="N42" s="68">
        <f t="shared" si="3"/>
        <v>0</v>
      </c>
    </row>
    <row r="43" spans="1:14" ht="14.4" x14ac:dyDescent="0.3">
      <c r="A43" s="63"/>
      <c r="B43" s="63"/>
      <c r="C43" s="63"/>
      <c r="D43" s="88"/>
      <c r="E43" s="88"/>
      <c r="F43" s="158"/>
      <c r="G43" s="88"/>
      <c r="H43" s="88"/>
      <c r="I43" s="86"/>
      <c r="J43" s="86"/>
      <c r="K43" s="87"/>
      <c r="L43" s="66"/>
      <c r="M43" s="67">
        <f t="shared" si="2"/>
        <v>0</v>
      </c>
      <c r="N43" s="68">
        <f t="shared" si="3"/>
        <v>0</v>
      </c>
    </row>
    <row r="44" spans="1:14" ht="14.4" x14ac:dyDescent="0.3">
      <c r="A44" s="63"/>
      <c r="B44" s="63"/>
      <c r="C44" s="63"/>
      <c r="D44" s="88"/>
      <c r="E44" s="88"/>
      <c r="F44" s="158"/>
      <c r="G44" s="88"/>
      <c r="H44" s="88"/>
      <c r="I44" s="86"/>
      <c r="J44" s="86"/>
      <c r="K44" s="87"/>
      <c r="L44" s="66"/>
      <c r="M44" s="67">
        <f t="shared" si="2"/>
        <v>0</v>
      </c>
      <c r="N44" s="68">
        <f t="shared" si="3"/>
        <v>0</v>
      </c>
    </row>
    <row r="45" spans="1:14" ht="14.4" x14ac:dyDescent="0.3">
      <c r="A45" s="63"/>
      <c r="B45" s="63"/>
      <c r="C45" s="63"/>
      <c r="D45" s="88"/>
      <c r="E45" s="88"/>
      <c r="F45" s="158"/>
      <c r="G45" s="88"/>
      <c r="H45" s="88"/>
      <c r="I45" s="86"/>
      <c r="J45" s="86"/>
      <c r="K45" s="87"/>
      <c r="L45" s="66"/>
      <c r="M45" s="67">
        <f t="shared" si="2"/>
        <v>0</v>
      </c>
      <c r="N45" s="68">
        <f t="shared" si="3"/>
        <v>0</v>
      </c>
    </row>
    <row r="46" spans="1:14" ht="14.4" x14ac:dyDescent="0.3">
      <c r="A46" s="63"/>
      <c r="B46" s="63"/>
      <c r="C46" s="63"/>
      <c r="D46" s="88"/>
      <c r="E46" s="88"/>
      <c r="F46" s="158"/>
      <c r="G46" s="88"/>
      <c r="H46" s="88"/>
      <c r="I46" s="86"/>
      <c r="J46" s="86"/>
      <c r="K46" s="87"/>
      <c r="L46" s="66"/>
      <c r="M46" s="67">
        <f t="shared" si="2"/>
        <v>0</v>
      </c>
      <c r="N46" s="68">
        <f t="shared" si="3"/>
        <v>0</v>
      </c>
    </row>
    <row r="47" spans="1:14" ht="15" thickBot="1" x14ac:dyDescent="0.35">
      <c r="A47" s="70"/>
      <c r="B47" s="70"/>
      <c r="C47" s="70"/>
      <c r="D47" s="89"/>
      <c r="E47" s="90"/>
      <c r="F47" s="158"/>
      <c r="G47" s="90"/>
      <c r="H47" s="90"/>
      <c r="I47" s="91"/>
      <c r="J47" s="91"/>
      <c r="K47" s="92"/>
      <c r="L47" s="66"/>
      <c r="M47" s="67">
        <f t="shared" si="2"/>
        <v>0</v>
      </c>
      <c r="N47" s="68">
        <f t="shared" si="3"/>
        <v>0</v>
      </c>
    </row>
    <row r="48" spans="1:14" ht="16.2" thickBot="1" x14ac:dyDescent="0.35">
      <c r="A48" s="72" t="s">
        <v>49</v>
      </c>
      <c r="B48" s="93"/>
      <c r="C48" s="93"/>
      <c r="D48" s="94"/>
      <c r="E48" s="95"/>
      <c r="F48" s="96"/>
      <c r="G48" s="96"/>
      <c r="H48" s="96"/>
      <c r="I48" s="97"/>
      <c r="J48" s="98"/>
      <c r="K48" s="99"/>
      <c r="L48" s="100"/>
      <c r="M48" s="101"/>
      <c r="N48" s="102"/>
    </row>
    <row r="49" spans="1:14" ht="24" customHeight="1" x14ac:dyDescent="0.3">
      <c r="A49" s="174" t="s">
        <v>50</v>
      </c>
      <c r="B49" s="175"/>
      <c r="C49" s="103"/>
      <c r="D49" s="104"/>
      <c r="E49" s="105"/>
      <c r="F49" s="106"/>
      <c r="G49" s="105"/>
      <c r="H49" s="105"/>
      <c r="I49" s="107"/>
      <c r="J49" s="108"/>
      <c r="K49" s="2"/>
    </row>
    <row r="50" spans="1:14" s="61" customFormat="1" ht="24" customHeight="1" thickBot="1" x14ac:dyDescent="0.35">
      <c r="A50" s="176" t="s">
        <v>51</v>
      </c>
      <c r="B50" s="177"/>
      <c r="C50" s="109"/>
      <c r="D50" s="109"/>
      <c r="E50" s="110"/>
      <c r="F50" s="110"/>
      <c r="G50" s="110"/>
      <c r="H50" s="110"/>
      <c r="I50" s="111"/>
      <c r="J50" s="112"/>
      <c r="K50" s="3"/>
      <c r="L50" s="4"/>
      <c r="M50" s="1"/>
      <c r="N50" s="1"/>
    </row>
    <row r="51" spans="1:14" s="61" customFormat="1" ht="24" customHeight="1" thickBot="1" x14ac:dyDescent="0.35">
      <c r="A51" s="176" t="s">
        <v>52</v>
      </c>
      <c r="B51" s="177"/>
      <c r="C51" s="109"/>
      <c r="D51" s="109"/>
      <c r="E51" s="110"/>
      <c r="F51" s="110"/>
      <c r="G51" s="110"/>
      <c r="H51" s="110"/>
      <c r="I51" s="111"/>
      <c r="J51" s="112"/>
      <c r="K51" s="3"/>
      <c r="L51" s="4"/>
      <c r="M51" s="172" t="s">
        <v>25</v>
      </c>
      <c r="N51" s="173"/>
    </row>
    <row r="52" spans="1:14" s="61" customFormat="1" ht="26.25" customHeight="1" x14ac:dyDescent="0.3">
      <c r="A52" s="113"/>
      <c r="B52" s="114"/>
      <c r="C52" s="115"/>
      <c r="D52" s="115"/>
      <c r="E52" s="116"/>
      <c r="F52" s="110"/>
      <c r="G52" s="110"/>
      <c r="H52" s="110"/>
      <c r="I52" s="110"/>
      <c r="J52" s="117"/>
      <c r="K52" s="3"/>
      <c r="L52" s="4"/>
      <c r="M52" s="171" t="s">
        <v>53</v>
      </c>
      <c r="N52" s="171"/>
    </row>
    <row r="53" spans="1:14" ht="82.8" x14ac:dyDescent="0.3">
      <c r="A53" s="118"/>
      <c r="B53" s="4"/>
      <c r="C53" s="119"/>
      <c r="D53" s="4"/>
      <c r="E53" s="120"/>
      <c r="F53" s="121" t="s">
        <v>54</v>
      </c>
      <c r="G53" s="57" t="s">
        <v>55</v>
      </c>
      <c r="H53" s="57" t="s">
        <v>56</v>
      </c>
      <c r="I53" s="122" t="s">
        <v>57</v>
      </c>
      <c r="J53" s="123" t="s">
        <v>58</v>
      </c>
      <c r="K53" s="124"/>
      <c r="L53" s="124"/>
      <c r="M53" s="125" t="s">
        <v>59</v>
      </c>
      <c r="N53" s="125" t="s">
        <v>60</v>
      </c>
    </row>
    <row r="54" spans="1:14" ht="23.4" x14ac:dyDescent="0.45">
      <c r="A54" s="126"/>
      <c r="B54" s="127"/>
      <c r="C54" s="128"/>
      <c r="D54" s="127"/>
      <c r="E54" s="129"/>
      <c r="F54" s="130">
        <f>F48+F33</f>
        <v>0</v>
      </c>
      <c r="G54" s="130">
        <f>G33</f>
        <v>0</v>
      </c>
      <c r="H54" s="130">
        <f>H33+F48</f>
        <v>0</v>
      </c>
      <c r="I54" s="131">
        <f>I48+I33</f>
        <v>0</v>
      </c>
      <c r="J54" s="131">
        <f>J33+J48+J49+J50+J51</f>
        <v>0</v>
      </c>
      <c r="K54" s="132"/>
      <c r="L54" s="132"/>
      <c r="M54" s="133">
        <v>1</v>
      </c>
      <c r="N54" s="68">
        <f>J54/M54</f>
        <v>0</v>
      </c>
    </row>
    <row r="55" spans="1:14" ht="15.6" x14ac:dyDescent="0.3">
      <c r="A55" s="134" t="s">
        <v>61</v>
      </c>
      <c r="B55" s="135"/>
      <c r="C55" s="136"/>
      <c r="D55" s="137"/>
      <c r="E55" s="138"/>
      <c r="F55" s="138"/>
      <c r="G55" s="138"/>
      <c r="H55" s="138"/>
      <c r="I55" s="138"/>
      <c r="J55" s="139"/>
      <c r="K55" s="140"/>
      <c r="L55" s="140"/>
      <c r="N55" s="141"/>
    </row>
    <row r="56" spans="1:14" ht="15.6" x14ac:dyDescent="0.3">
      <c r="A56" s="134" t="s">
        <v>62</v>
      </c>
      <c r="B56" s="142"/>
      <c r="C56" s="118"/>
      <c r="D56" s="4"/>
      <c r="E56" s="3"/>
      <c r="F56" s="3"/>
      <c r="G56" s="3"/>
      <c r="H56" s="3"/>
      <c r="I56" s="143"/>
      <c r="J56" s="144"/>
      <c r="K56" s="140"/>
      <c r="L56" s="140"/>
      <c r="N56" s="141"/>
    </row>
    <row r="57" spans="1:14" ht="15.6" x14ac:dyDescent="0.3">
      <c r="A57" s="134" t="s">
        <v>63</v>
      </c>
      <c r="B57" s="145"/>
      <c r="C57" s="118"/>
      <c r="D57" s="4"/>
      <c r="E57" s="3"/>
      <c r="F57" s="3"/>
      <c r="G57" s="3"/>
      <c r="H57" s="3"/>
      <c r="I57" s="3"/>
      <c r="J57" s="120"/>
      <c r="N57" s="141"/>
    </row>
    <row r="58" spans="1:14" ht="15.6" x14ac:dyDescent="0.3">
      <c r="A58" s="134" t="s">
        <v>64</v>
      </c>
      <c r="B58" s="145"/>
      <c r="C58" s="118"/>
      <c r="D58" s="4"/>
      <c r="E58" s="3"/>
      <c r="F58" s="3"/>
      <c r="G58" s="3"/>
      <c r="H58" s="3"/>
      <c r="I58" s="3"/>
      <c r="J58" s="120"/>
    </row>
    <row r="59" spans="1:14" ht="16.2" thickBot="1" x14ac:dyDescent="0.35">
      <c r="A59" s="146" t="s">
        <v>65</v>
      </c>
      <c r="B59" s="147"/>
      <c r="C59" s="118"/>
      <c r="D59" s="4"/>
      <c r="E59" s="3"/>
      <c r="F59" s="3"/>
      <c r="G59" s="3"/>
      <c r="H59" s="3"/>
      <c r="I59" s="3"/>
      <c r="J59" s="120"/>
    </row>
    <row r="60" spans="1:14" ht="24" thickBot="1" x14ac:dyDescent="0.5">
      <c r="A60" s="148"/>
      <c r="B60" s="149"/>
      <c r="C60" s="149"/>
      <c r="D60" s="150"/>
      <c r="E60" s="151"/>
      <c r="F60" s="151"/>
      <c r="G60" s="151"/>
      <c r="H60" s="151"/>
      <c r="I60" s="152"/>
      <c r="J60" s="153">
        <f>I54+J54</f>
        <v>0</v>
      </c>
      <c r="M60" s="154"/>
      <c r="N60" s="68"/>
    </row>
  </sheetData>
  <mergeCells count="13">
    <mergeCell ref="M52:N52"/>
    <mergeCell ref="A34:E34"/>
    <mergeCell ref="M34:N34"/>
    <mergeCell ref="A49:B49"/>
    <mergeCell ref="A50:B50"/>
    <mergeCell ref="A51:B51"/>
    <mergeCell ref="M51:N51"/>
    <mergeCell ref="M15:N15"/>
    <mergeCell ref="A2:G2"/>
    <mergeCell ref="C4:D4"/>
    <mergeCell ref="A6:A8"/>
    <mergeCell ref="A11:A13"/>
    <mergeCell ref="A15:E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UNISEC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Hristo Dipchikov</dc:creator>
  <cp:lastModifiedBy>Hristo Dipchikov</cp:lastModifiedBy>
  <dcterms:created xsi:type="dcterms:W3CDTF">2017-10-08T17:48:12Z</dcterms:created>
  <dcterms:modified xsi:type="dcterms:W3CDTF">2017-10-11T07:24:29Z</dcterms:modified>
</cp:coreProperties>
</file>