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hartEx8.xml" ContentType="application/vnd.ms-office.chartex+xml"/>
  <Override PartName="/xl/charts/chartEx9.xml" ContentType="application/vnd.ms-office.chartex+xml"/>
  <Override PartName="/xl/charts/chartEx10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 activeTab="2"/>
  </bookViews>
  <sheets>
    <sheet name="Certificate" sheetId="8" r:id="rId1"/>
    <sheet name="Final Feedback" sheetId="1" r:id="rId2"/>
    <sheet name="End to End " sheetId="6" r:id="rId3"/>
    <sheet name="DO NOT DELETE 1" sheetId="2" r:id="rId4"/>
    <sheet name="DO NOT DELETE 2" sheetId="7" r:id="rId5"/>
  </sheets>
  <definedNames>
    <definedName name="_xlchart.v1.0" hidden="1">'DO NOT DELETE 2'!$A$18:$A$24</definedName>
    <definedName name="_xlchart.v1.1" hidden="1">'DO NOT DELETE 2'!$B$18:$B$24</definedName>
    <definedName name="_xlchart.v1.10" hidden="1">'DO NOT DELETE 2'!$E$26:$E$33</definedName>
    <definedName name="_xlchart.v1.11" hidden="1">'DO NOT DELETE 2'!$F$26:$F$33</definedName>
    <definedName name="_xlchart.v1.12" hidden="1">'DO NOT DELETE 2'!$A$11:$A$16</definedName>
    <definedName name="_xlchart.v1.13" hidden="1">'DO NOT DELETE 2'!$B$11:$B$16</definedName>
    <definedName name="_xlchart.v1.14" hidden="1">'DO NOT DELETE 2'!$C$11:$C$16</definedName>
    <definedName name="_xlchart.v1.15" hidden="1">'DO NOT DELETE 2'!$D$11:$D$16</definedName>
    <definedName name="_xlchart.v1.16" hidden="1">'DO NOT DELETE 2'!$E$11:$E$16</definedName>
    <definedName name="_xlchart.v1.17" hidden="1">'DO NOT DELETE 2'!$F$11:$F$16</definedName>
    <definedName name="_xlchart.v1.18" hidden="1">'DO NOT DELETE 2'!$A$43:$A$46</definedName>
    <definedName name="_xlchart.v1.19" hidden="1">'DO NOT DELETE 2'!$B$43:$B$46</definedName>
    <definedName name="_xlchart.v1.2" hidden="1">'DO NOT DELETE 2'!$C$18:$C$24</definedName>
    <definedName name="_xlchart.v1.20" hidden="1">'DO NOT DELETE 2'!$C$43:$C$46</definedName>
    <definedName name="_xlchart.v1.21" hidden="1">'DO NOT DELETE 2'!$D$43:$D$46</definedName>
    <definedName name="_xlchart.v1.22" hidden="1">'DO NOT DELETE 2'!$E$43:$E$46</definedName>
    <definedName name="_xlchart.v1.23" hidden="1">'DO NOT DELETE 2'!$F$43:$F$46</definedName>
    <definedName name="_xlchart.v1.24" hidden="1">'DO NOT DELETE 2'!$A$37:$A$41</definedName>
    <definedName name="_xlchart.v1.25" hidden="1">'DO NOT DELETE 2'!$B$37:$B$41</definedName>
    <definedName name="_xlchart.v1.26" hidden="1">'DO NOT DELETE 2'!$C$37:$C$41</definedName>
    <definedName name="_xlchart.v1.27" hidden="1">'DO NOT DELETE 2'!$D$37:$D$41</definedName>
    <definedName name="_xlchart.v1.28" hidden="1">'DO NOT DELETE 2'!$E$37:$E$41</definedName>
    <definedName name="_xlchart.v1.29" hidden="1">'DO NOT DELETE 2'!$F$37:$F$41</definedName>
    <definedName name="_xlchart.v1.3" hidden="1">'DO NOT DELETE 2'!$D$18:$D$24</definedName>
    <definedName name="_xlchart.v1.30" hidden="1">'DO NOT DELETE 2'!$A$18:$A$24</definedName>
    <definedName name="_xlchart.v1.31" hidden="1">'DO NOT DELETE 2'!$B$18:$B$24</definedName>
    <definedName name="_xlchart.v1.32" hidden="1">'DO NOT DELETE 2'!$C$18:$C$24</definedName>
    <definedName name="_xlchart.v1.33" hidden="1">'DO NOT DELETE 2'!$D$18:$D$24</definedName>
    <definedName name="_xlchart.v1.34" hidden="1">'DO NOT DELETE 2'!$E$18:$E$24</definedName>
    <definedName name="_xlchart.v1.35" hidden="1">'DO NOT DELETE 2'!$F$18:$F$24</definedName>
    <definedName name="_xlchart.v1.36" hidden="1">'DO NOT DELETE 2'!$A$37:$A$41</definedName>
    <definedName name="_xlchart.v1.37" hidden="1">'DO NOT DELETE 2'!$B$37:$B$41</definedName>
    <definedName name="_xlchart.v1.38" hidden="1">'DO NOT DELETE 2'!$C$37:$C$41</definedName>
    <definedName name="_xlchart.v1.39" hidden="1">'DO NOT DELETE 2'!$D$37:$D$41</definedName>
    <definedName name="_xlchart.v1.4" hidden="1">'DO NOT DELETE 2'!$E$18:$E$24</definedName>
    <definedName name="_xlchart.v1.40" hidden="1">'DO NOT DELETE 2'!$E$37:$E$41</definedName>
    <definedName name="_xlchart.v1.41" hidden="1">'DO NOT DELETE 2'!$F$37:$F$41</definedName>
    <definedName name="_xlchart.v1.42" hidden="1">'DO NOT DELETE 2'!$A$11:$A$16</definedName>
    <definedName name="_xlchart.v1.43" hidden="1">'DO NOT DELETE 2'!$B$11:$B$16</definedName>
    <definedName name="_xlchart.v1.44" hidden="1">'DO NOT DELETE 2'!$C$11:$C$16</definedName>
    <definedName name="_xlchart.v1.45" hidden="1">'DO NOT DELETE 2'!$D$11:$D$16</definedName>
    <definedName name="_xlchart.v1.46" hidden="1">'DO NOT DELETE 2'!$E$11:$E$16</definedName>
    <definedName name="_xlchart.v1.47" hidden="1">'DO NOT DELETE 2'!$F$11:$F$16</definedName>
    <definedName name="_xlchart.v1.48" hidden="1">'DO NOT DELETE 2'!$A$26:$A$33</definedName>
    <definedName name="_xlchart.v1.49" hidden="1">'DO NOT DELETE 2'!$B$26:$B$33</definedName>
    <definedName name="_xlchart.v1.5" hidden="1">'DO NOT DELETE 2'!$F$18:$F$24</definedName>
    <definedName name="_xlchart.v1.50" hidden="1">'DO NOT DELETE 2'!$C$26:$C$33</definedName>
    <definedName name="_xlchart.v1.51" hidden="1">'DO NOT DELETE 2'!$D$26:$D$33</definedName>
    <definedName name="_xlchart.v1.52" hidden="1">'DO NOT DELETE 2'!$E$26:$E$33</definedName>
    <definedName name="_xlchart.v1.53" hidden="1">'DO NOT DELETE 2'!$F$26:$F$33</definedName>
    <definedName name="_xlchart.v1.54" hidden="1">'DO NOT DELETE 2'!$A$43:$A$46</definedName>
    <definedName name="_xlchart.v1.55" hidden="1">'DO NOT DELETE 2'!$B$43:$B$46</definedName>
    <definedName name="_xlchart.v1.56" hidden="1">'DO NOT DELETE 2'!$C$43:$C$46</definedName>
    <definedName name="_xlchart.v1.57" hidden="1">'DO NOT DELETE 2'!$D$43:$D$46</definedName>
    <definedName name="_xlchart.v1.58" hidden="1">'DO NOT DELETE 2'!$E$43:$E$46</definedName>
    <definedName name="_xlchart.v1.59" hidden="1">'DO NOT DELETE 2'!$F$43:$F$46</definedName>
    <definedName name="_xlchart.v1.6" hidden="1">'DO NOT DELETE 2'!$A$26:$A$33</definedName>
    <definedName name="_xlchart.v1.7" hidden="1">'DO NOT DELETE 2'!$B$26:$B$33</definedName>
    <definedName name="_xlchart.v1.8" hidden="1">'DO NOT DELETE 2'!$C$26:$C$33</definedName>
    <definedName name="_xlchart.v1.9" hidden="1">'DO NOT DELETE 2'!$D$26:$D$33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6" l="1"/>
  <c r="E46" i="7" l="1"/>
  <c r="E19" i="7"/>
  <c r="F46" i="7"/>
  <c r="F19" i="7"/>
  <c r="B19" i="7" l="1"/>
  <c r="B46" i="7"/>
  <c r="E123" i="6"/>
  <c r="E122" i="6"/>
  <c r="E121" i="6"/>
  <c r="E112" i="6"/>
  <c r="E111" i="6"/>
  <c r="E110" i="6"/>
  <c r="E109" i="6"/>
  <c r="E68" i="6"/>
  <c r="E66" i="6"/>
  <c r="E65" i="6"/>
  <c r="E154" i="6"/>
  <c r="E153" i="6"/>
  <c r="E152" i="6"/>
  <c r="E151" i="6"/>
  <c r="E150" i="6"/>
  <c r="E126" i="6"/>
  <c r="E125" i="6"/>
  <c r="E124" i="6"/>
  <c r="E120" i="6"/>
  <c r="E11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93" i="6"/>
  <c r="E94" i="6"/>
  <c r="E95" i="6"/>
  <c r="E96" i="6"/>
  <c r="E97" i="6"/>
  <c r="E98" i="6"/>
  <c r="F28" i="7" s="1"/>
  <c r="E99" i="6"/>
  <c r="E100" i="6"/>
  <c r="E101" i="6"/>
  <c r="E102" i="6"/>
  <c r="E103" i="6"/>
  <c r="E104" i="6"/>
  <c r="E105" i="6"/>
  <c r="E106" i="6"/>
  <c r="E107" i="6"/>
  <c r="E108" i="6"/>
  <c r="E73" i="6"/>
  <c r="E72" i="6"/>
  <c r="E71" i="6"/>
  <c r="E70" i="6"/>
  <c r="E69" i="6"/>
  <c r="E67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21" i="6"/>
  <c r="E20" i="6"/>
  <c r="E19" i="6"/>
  <c r="E18" i="6"/>
  <c r="E17" i="6"/>
  <c r="E16" i="6"/>
  <c r="E15" i="6"/>
  <c r="E14" i="6"/>
  <c r="E33" i="6"/>
  <c r="E32" i="6"/>
  <c r="E31" i="6"/>
  <c r="E30" i="6"/>
  <c r="E29" i="6"/>
  <c r="E28" i="6"/>
  <c r="E25" i="6"/>
  <c r="F29" i="7" l="1"/>
  <c r="F30" i="7"/>
  <c r="E30" i="7"/>
  <c r="F33" i="7"/>
  <c r="F20" i="7"/>
  <c r="E24" i="7"/>
  <c r="F24" i="7"/>
  <c r="F23" i="7"/>
  <c r="E23" i="7"/>
  <c r="E26" i="7"/>
  <c r="F26" i="7"/>
  <c r="E16" i="7"/>
  <c r="F16" i="7"/>
  <c r="F14" i="7"/>
  <c r="E45" i="7"/>
  <c r="F45" i="7"/>
  <c r="B16" i="8"/>
  <c r="E4" i="6"/>
  <c r="E5" i="6"/>
  <c r="E6" i="6"/>
  <c r="E7" i="6"/>
  <c r="E8" i="6"/>
  <c r="E9" i="6"/>
  <c r="E10" i="6"/>
  <c r="E11" i="6"/>
  <c r="E12" i="6"/>
  <c r="E13" i="6"/>
  <c r="E22" i="6"/>
  <c r="E23" i="6"/>
  <c r="E24" i="6"/>
  <c r="E14" i="7" s="1"/>
  <c r="E26" i="6"/>
  <c r="E15" i="7" s="1"/>
  <c r="E27" i="6"/>
  <c r="E54" i="6"/>
  <c r="E55" i="6"/>
  <c r="E56" i="6"/>
  <c r="E57" i="6"/>
  <c r="E58" i="6"/>
  <c r="E59" i="6"/>
  <c r="E60" i="6"/>
  <c r="E61" i="6"/>
  <c r="E62" i="6"/>
  <c r="E63" i="6"/>
  <c r="E64" i="6"/>
  <c r="E89" i="6"/>
  <c r="E90" i="6"/>
  <c r="E91" i="6"/>
  <c r="E92" i="6"/>
  <c r="E113" i="6"/>
  <c r="E114" i="6"/>
  <c r="E115" i="6"/>
  <c r="E116" i="6"/>
  <c r="E117" i="6"/>
  <c r="E118" i="6"/>
  <c r="E33" i="7" s="1"/>
  <c r="E138" i="6"/>
  <c r="E139" i="6"/>
  <c r="E140" i="6"/>
  <c r="E141" i="6"/>
  <c r="E142" i="6"/>
  <c r="E143" i="6"/>
  <c r="E146" i="6"/>
  <c r="E147" i="6"/>
  <c r="E148" i="6"/>
  <c r="E149" i="6"/>
  <c r="E135" i="6"/>
  <c r="E136" i="6"/>
  <c r="E137" i="6"/>
  <c r="E129" i="6"/>
  <c r="E130" i="6"/>
  <c r="E131" i="6"/>
  <c r="E132" i="6"/>
  <c r="E36" i="6"/>
  <c r="E37" i="6"/>
  <c r="E38" i="6"/>
  <c r="E39" i="6"/>
  <c r="E40" i="6"/>
  <c r="B1048530" i="7"/>
  <c r="F37" i="7" l="1"/>
  <c r="F32" i="7"/>
  <c r="F27" i="7"/>
  <c r="E27" i="7"/>
  <c r="F15" i="7"/>
  <c r="B15" i="7" s="1"/>
  <c r="B24" i="7"/>
  <c r="F22" i="7"/>
  <c r="E22" i="7"/>
  <c r="F18" i="7"/>
  <c r="E18" i="7"/>
  <c r="F31" i="7"/>
  <c r="F38" i="7"/>
  <c r="E38" i="7"/>
  <c r="F11" i="7"/>
  <c r="E11" i="7"/>
  <c r="B11" i="7" s="1"/>
  <c r="E4" i="7"/>
  <c r="F4" i="7"/>
  <c r="B16" i="7"/>
  <c r="B30" i="7"/>
  <c r="F21" i="7"/>
  <c r="F3" i="7"/>
  <c r="E3" i="7"/>
  <c r="F13" i="7"/>
  <c r="E13" i="7"/>
  <c r="B13" i="7" s="1"/>
  <c r="G33" i="6"/>
  <c r="E40" i="7"/>
  <c r="F40" i="7"/>
  <c r="E39" i="7"/>
  <c r="F39" i="7"/>
  <c r="F7" i="7"/>
  <c r="B26" i="7"/>
  <c r="F12" i="7"/>
  <c r="E12" i="7"/>
  <c r="F2" i="7"/>
  <c r="B23" i="7"/>
  <c r="E7" i="7"/>
  <c r="F41" i="7"/>
  <c r="F6" i="7"/>
  <c r="E6" i="7"/>
  <c r="B45" i="7"/>
  <c r="F35" i="7"/>
  <c r="F5" i="7"/>
  <c r="F44" i="7"/>
  <c r="F43" i="7"/>
  <c r="E32" i="7"/>
  <c r="E31" i="7"/>
  <c r="E21" i="7"/>
  <c r="E28" i="7"/>
  <c r="B28" i="7" s="1"/>
  <c r="E41" i="7"/>
  <c r="E37" i="7"/>
  <c r="E5" i="7"/>
  <c r="E35" i="7"/>
  <c r="B33" i="7"/>
  <c r="E20" i="7"/>
  <c r="B20" i="7" s="1"/>
  <c r="E2" i="7"/>
  <c r="E44" i="7"/>
  <c r="E43" i="7"/>
  <c r="E29" i="7"/>
  <c r="B29" i="7" s="1"/>
  <c r="B14" i="7"/>
  <c r="B32" i="7" l="1"/>
  <c r="B21" i="7"/>
  <c r="B22" i="7"/>
  <c r="B27" i="7"/>
  <c r="B38" i="7"/>
  <c r="B18" i="7"/>
  <c r="B41" i="7"/>
  <c r="B37" i="7"/>
  <c r="B39" i="7"/>
  <c r="B31" i="7"/>
  <c r="B4" i="7"/>
  <c r="D7" i="1" s="1"/>
  <c r="B12" i="7"/>
  <c r="B3" i="7"/>
  <c r="D6" i="1" s="1"/>
  <c r="B40" i="7"/>
  <c r="B6" i="7"/>
  <c r="D10" i="1" s="1"/>
  <c r="B35" i="7"/>
  <c r="B44" i="7"/>
  <c r="B7" i="7"/>
  <c r="D11" i="1" s="1"/>
  <c r="B43" i="7"/>
  <c r="B2" i="7"/>
  <c r="D5" i="1" s="1"/>
  <c r="B5" i="7"/>
  <c r="D9" i="1" s="1"/>
  <c r="B49" i="7" l="1"/>
  <c r="C13" i="1" s="1"/>
  <c r="B50" i="7"/>
  <c r="C15" i="1" s="1"/>
  <c r="B48" i="7"/>
  <c r="C14" i="1" s="1"/>
  <c r="B26" i="8"/>
</calcChain>
</file>

<file path=xl/sharedStrings.xml><?xml version="1.0" encoding="utf-8"?>
<sst xmlns="http://schemas.openxmlformats.org/spreadsheetml/2006/main" count="496" uniqueCount="208">
  <si>
    <t>Score:</t>
  </si>
  <si>
    <t>%</t>
  </si>
  <si>
    <t>FSD Program Associate Evaluation</t>
  </si>
  <si>
    <t>Associate Name</t>
  </si>
  <si>
    <t>Associate ID</t>
  </si>
  <si>
    <t>Associate Email</t>
  </si>
  <si>
    <t>Score</t>
  </si>
  <si>
    <t>HTML5, CSS3, Bootstrap</t>
  </si>
  <si>
    <t>Completed</t>
  </si>
  <si>
    <t>Will be keyed automatically. Do not input</t>
  </si>
  <si>
    <t>Hibernate, MySQL</t>
  </si>
  <si>
    <t>GIT, Maven</t>
  </si>
  <si>
    <t>Other weak area</t>
  </si>
  <si>
    <t>FSD Skills Chart</t>
  </si>
  <si>
    <t>Other strong area</t>
  </si>
  <si>
    <t>Learning Opportunity</t>
  </si>
  <si>
    <t>Suggestion</t>
  </si>
  <si>
    <t>FSD Evaluation Sheet</t>
  </si>
  <si>
    <t>Gate</t>
  </si>
  <si>
    <t>Technology</t>
  </si>
  <si>
    <t>Criteria</t>
  </si>
  <si>
    <t>Keyed Automatically</t>
  </si>
  <si>
    <t>UI</t>
  </si>
  <si>
    <t>HTML5/CSS3/Bootstrap</t>
  </si>
  <si>
    <t>Understanding Requirement</t>
  </si>
  <si>
    <t>UI Section of Requirement document has been read</t>
  </si>
  <si>
    <t>UI Layer is implemented</t>
  </si>
  <si>
    <t>UI layer is responsive</t>
  </si>
  <si>
    <t>UI code is using offline JS and CSS dependencies from node_modules folder</t>
  </si>
  <si>
    <t>JS framework/library used in UI code for development is non-minified</t>
  </si>
  <si>
    <t>Partial</t>
  </si>
  <si>
    <t>Validation</t>
  </si>
  <si>
    <t>Front End Validation are implemented using model or template driven forms in angular</t>
  </si>
  <si>
    <t>Testing</t>
  </si>
  <si>
    <t>E2E test are written for testing UI</t>
  </si>
  <si>
    <t>Attempted</t>
  </si>
  <si>
    <t>GIT</t>
  </si>
  <si>
    <t>Code is uploaded in a folder initiatlized with GIT</t>
  </si>
  <si>
    <r>
      <t xml:space="preserve">UI code should be present in </t>
    </r>
    <r>
      <rPr>
        <b/>
        <sz val="11"/>
        <color theme="1"/>
        <rFont val="Calibri"/>
        <family val="2"/>
        <scheme val="minor"/>
      </rPr>
      <t>ui-branch</t>
    </r>
    <r>
      <rPr>
        <sz val="11"/>
        <color theme="1"/>
        <rFont val="Calibri"/>
        <family val="2"/>
        <scheme val="minor"/>
      </rPr>
      <t xml:space="preserve"> in GIT initialized folder</t>
    </r>
  </si>
  <si>
    <t>Angular</t>
  </si>
  <si>
    <t>Javascript/Jquery/Angular</t>
  </si>
  <si>
    <t xml:space="preserve"> @angular/cli Environment</t>
  </si>
  <si>
    <t>node_modules folder is present and contains all the libraries</t>
  </si>
  <si>
    <t>"dist" folder is present which contains deployable version of UI layer</t>
  </si>
  <si>
    <t>Angular solution design</t>
  </si>
  <si>
    <t>UI Layer has implemented root component</t>
  </si>
  <si>
    <t>There is one root module and root component configured</t>
  </si>
  <si>
    <t>Different features are programmed in different components</t>
  </si>
  <si>
    <t>All pages and child views are rendered as per SPA</t>
  </si>
  <si>
    <t>Dashboard/Report screen is implemented using Angular</t>
  </si>
  <si>
    <r>
      <t xml:space="preserve">UI code should be present in </t>
    </r>
    <r>
      <rPr>
        <b/>
        <sz val="11"/>
        <color theme="1"/>
        <rFont val="Calibri"/>
        <family val="2"/>
        <scheme val="minor"/>
      </rPr>
      <t>ui-angular</t>
    </r>
    <r>
      <rPr>
        <sz val="11"/>
        <color theme="1"/>
        <rFont val="Calibri"/>
        <family val="2"/>
        <scheme val="minor"/>
      </rPr>
      <t xml:space="preserve"> in GIT initialized folder</t>
    </r>
  </si>
  <si>
    <t>Middle Tier</t>
  </si>
  <si>
    <t>SpringMVC/Restful/Hibernate</t>
  </si>
  <si>
    <t>Best Practices</t>
  </si>
  <si>
    <t xml:space="preserve">Implemented the package structure -  Controller, Interface, Service, DAO, Testing, Validation, Security etc </t>
  </si>
  <si>
    <t>Each of the restful API can be called independently to get JSON response</t>
  </si>
  <si>
    <t>Variable naming convention is followed</t>
  </si>
  <si>
    <t>"@RequestMapping" annotation is used for specifying URL mapping</t>
  </si>
  <si>
    <t>"@RequestParam" annotation is used to hands request parameters</t>
  </si>
  <si>
    <t>"@Autowired" annotation is used to automatically inject dependencies</t>
  </si>
  <si>
    <t>Hibernate/Spring Data is used for implementing DAO</t>
  </si>
  <si>
    <t>REST API calls</t>
  </si>
  <si>
    <t>Each of the restful API can be called independently to get JSON response and can be tested using POSTMAN tool</t>
  </si>
  <si>
    <t>A controller class should not execute business logic. Business logic should be coded in business classes inside some *.businesslogic package. </t>
  </si>
  <si>
    <t>Create each separate controller for each business domain. E.g., AddWorkoutController for controlling workflows of the adding workout plans</t>
  </si>
  <si>
    <t>readOnly=true property is set for @Transactions annotations as and when required</t>
  </si>
  <si>
    <t>SLF4J is used for logging and log file is present in root of the project</t>
  </si>
  <si>
    <t>Spring Tests are written in separate class</t>
  </si>
  <si>
    <t>Spring Tests is using separate distacher servlet file other than main application</t>
  </si>
  <si>
    <t>Spring Tests are written for both, positive and negative scenarios</t>
  </si>
  <si>
    <t>Spring Exceptions are written in separate class</t>
  </si>
  <si>
    <t>Spring Validation Rules are written in separate class</t>
  </si>
  <si>
    <t>Spring Security Rules are written in separate class</t>
  </si>
  <si>
    <t>Maven</t>
  </si>
  <si>
    <t>POM.xml has downloaded all libraries in the repository folder</t>
  </si>
  <si>
    <t>repository folder (.m2) folder contains all repositories</t>
  </si>
  <si>
    <t>"target" folder is present in project root which contains the deployable version (.war or .jar) of the middletier</t>
  </si>
  <si>
    <r>
      <t xml:space="preserve">Middletier code should be present in </t>
    </r>
    <r>
      <rPr>
        <b/>
        <sz val="11"/>
        <color theme="1"/>
        <rFont val="Calibri"/>
        <family val="2"/>
        <scheme val="minor"/>
      </rPr>
      <t>mt-branch</t>
    </r>
    <r>
      <rPr>
        <sz val="11"/>
        <color theme="1"/>
        <rFont val="Calibri"/>
        <family val="2"/>
        <scheme val="minor"/>
      </rPr>
      <t xml:space="preserve"> in GIT initialized folder</t>
    </r>
  </si>
  <si>
    <t>Performance Testing</t>
  </si>
  <si>
    <t>Basic</t>
  </si>
  <si>
    <t>unit test to pre-populate your database with atleast 1000 records or more by using random functions</t>
  </si>
  <si>
    <t>Not Done</t>
  </si>
  <si>
    <t>The same data is also loaded in front end</t>
  </si>
  <si>
    <t>The UI is loading fast and is responsive even with the sample data</t>
  </si>
  <si>
    <t>Ancillary</t>
  </si>
  <si>
    <t>GIT, GRUNT, NPM, MAVEN</t>
  </si>
  <si>
    <r>
      <t xml:space="preserve">mvn clean compile </t>
    </r>
    <r>
      <rPr>
        <sz val="11"/>
        <color theme="1"/>
        <rFont val="Calibri"/>
        <family val="2"/>
        <scheme val="minor"/>
      </rPr>
      <t>can be run at project root in command prompt to build the project</t>
    </r>
  </si>
  <si>
    <t xml:space="preserve">Used GIT to manage source code </t>
  </si>
  <si>
    <t>Code is uploaded to GIT repository @ 172.18.2.18</t>
  </si>
  <si>
    <t>Deployable</t>
  </si>
  <si>
    <t xml:space="preserve">.WAR is available </t>
  </si>
  <si>
    <t>.WAR can be deployed in docker container</t>
  </si>
  <si>
    <t>Infrastructure/Deployment</t>
  </si>
  <si>
    <t>DOCKER, JENKINS</t>
  </si>
  <si>
    <t>Docker</t>
  </si>
  <si>
    <t>Used .dockerignore file</t>
  </si>
  <si>
    <t>Configured the project in Docker Container</t>
  </si>
  <si>
    <t>Jenkins</t>
  </si>
  <si>
    <t>Jenkins is installed and configured with maven and GIT plugins</t>
  </si>
  <si>
    <t>Configured the project in Jenkins Pipeline</t>
  </si>
  <si>
    <t>Active</t>
  </si>
  <si>
    <t>Inactive</t>
  </si>
  <si>
    <t>Fast</t>
  </si>
  <si>
    <t>Slow</t>
  </si>
  <si>
    <t>Un-Responsive</t>
  </si>
  <si>
    <t>End to End</t>
  </si>
  <si>
    <t>UP Benchmark</t>
  </si>
  <si>
    <t>LOW Benchmark</t>
  </si>
  <si>
    <t>Max</t>
  </si>
  <si>
    <t>Basic UI</t>
  </si>
  <si>
    <t>Understanding UI Requirement</t>
  </si>
  <si>
    <t>UI Validation</t>
  </si>
  <si>
    <t>UI Testing</t>
  </si>
  <si>
    <t xml:space="preserve">GIT </t>
  </si>
  <si>
    <t>Understanding Angular Requirement</t>
  </si>
  <si>
    <t>MiddleTier Best Practices &amp; Solution Design</t>
  </si>
  <si>
    <t>Understanding MiddleTier Requirement</t>
  </si>
  <si>
    <t>Understanding Deployable Requirement</t>
  </si>
  <si>
    <t>Strong Area</t>
  </si>
  <si>
    <t>Weak Area</t>
  </si>
  <si>
    <t>code to check how many maximum API calls can be made per min without server going un-responsive has been implemented and executed (Load Testing is done with JMeter)</t>
  </si>
  <si>
    <t>E2E Test are written in separate test file for each respective component</t>
  </si>
  <si>
    <t>Angular is implemented using Component, Service &amp; Factory pattern</t>
  </si>
  <si>
    <t>RestAPI calls are made in service layer of Angular</t>
  </si>
  <si>
    <t xml:space="preserve"> @angular/cli is installed as a global package</t>
  </si>
  <si>
    <t>"ng serve" project will run the UI layer</t>
  </si>
  <si>
    <t>Excellent submission and end to end development. Should explore and learn about Docker and the way it can be used in Continuous Deployment.</t>
  </si>
  <si>
    <t>Feature 1</t>
  </si>
  <si>
    <t>Feature 2</t>
  </si>
  <si>
    <t>Feature 3</t>
  </si>
  <si>
    <t>Feature 4</t>
  </si>
  <si>
    <t>Feature 5</t>
  </si>
  <si>
    <t>Front EndValidation Rules are implemented</t>
  </si>
  <si>
    <t>Consider the test coverage % in the report submitted by the developer</t>
  </si>
  <si>
    <t>If %&lt;=60 -&gt; Attempted, If %&gt;61&amp;%&lt;85 -&gt; Partial, If%&gt;=85 -&gt; Completed</t>
  </si>
  <si>
    <t xml:space="preserve">Ideally, commit must be done every hour in the same branch. Check it in git log or commit history on git portal </t>
  </si>
  <si>
    <t>CI/CD</t>
  </si>
  <si>
    <t>Jenkins is configured to pull code from GIT repo</t>
  </si>
  <si>
    <t>Jenkins is configured to build UI/UX code and deploy it in docker</t>
  </si>
  <si>
    <t>The deployed solution is accessible at given IP</t>
  </si>
  <si>
    <t>CI/CD pipeline is working i.e. CODE -&gt; COMMIT -&gt; BUILD -&gt; TEST -&gt; DEPLOY</t>
  </si>
  <si>
    <t>Jenkins is configured to run unit-test on built solution.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</si>
  <si>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</si>
  <si>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</si>
  <si>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</si>
  <si>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</si>
  <si>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</si>
  <si>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</si>
  <si>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</si>
  <si>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</si>
  <si>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The deployable in the "dist" folder can be run independent of @angular/cli. i.e. it can be run by transferring it to "http" server</t>
  </si>
  <si>
    <t>PWA</t>
  </si>
  <si>
    <t>All routes for SPA are defined in separate module</t>
  </si>
  <si>
    <t>Angular Directives are used in the UI layer where necessary</t>
  </si>
  <si>
    <t>UI Layer coded in previous layers is integrated with Angular and is responsive</t>
  </si>
  <si>
    <t>Functional testing is done for each of the required features</t>
  </si>
  <si>
    <t>Required annotations are used</t>
  </si>
  <si>
    <t>Deployable (war/jar) can be deployed in apache tomcat to expose restful endpoints</t>
  </si>
  <si>
    <t>Jenkins is configured to build middletier code and deploy it in docker</t>
  </si>
  <si>
    <t>Basic Performance Test</t>
  </si>
  <si>
    <t>Test</t>
  </si>
  <si>
    <t>Jenkins is configured to pull code from GIT repo for all application layers</t>
  </si>
  <si>
    <t>Jenkins is configured to build middletier code and deploy it in docker for all application layers</t>
  </si>
  <si>
    <t>Jenkins is configured to run unit-test on built solution for all application layers</t>
  </si>
  <si>
    <t>Instruction on how to run the application is documented in project folder</t>
  </si>
  <si>
    <t>Microservices</t>
  </si>
  <si>
    <t>Service discovery is done for microservices</t>
  </si>
  <si>
    <t>Load balancing is done for microservices</t>
  </si>
  <si>
    <t>Gateway and Proxy is implemented for microservices</t>
  </si>
  <si>
    <t>REST Template is used for intra-communication between microservices</t>
  </si>
  <si>
    <t>JavaScript, Jquery, Angular + Unit Test</t>
  </si>
  <si>
    <t>Cloud</t>
  </si>
  <si>
    <t>Given application is deployed in cloud @ AWS, PCF or GAE</t>
  </si>
  <si>
    <t>Infrastructure/Deployment &amp; Cloud</t>
  </si>
  <si>
    <t>Angular UX</t>
  </si>
  <si>
    <t>Understand Middletier requirement</t>
  </si>
  <si>
    <t>In case of microservices, each microservice is built and deploy independently in docker</t>
  </si>
  <si>
    <t>In case of microservices, intra-microservice communication is implemented using REST Template</t>
  </si>
  <si>
    <t>In case of microservices, intra-microservice communication is working in deployed docker images</t>
  </si>
  <si>
    <t>Have written unit tests to achieve code-coverage of atleast 80% for all application layers</t>
  </si>
  <si>
    <t>Deploy/Infra/Cloud</t>
  </si>
  <si>
    <t>Basic UI + Testing</t>
  </si>
  <si>
    <t>Angular UI + Testing</t>
  </si>
  <si>
    <t>Middle Tier + Testing</t>
  </si>
  <si>
    <t>Number of features:</t>
  </si>
  <si>
    <t>Description of feature</t>
  </si>
  <si>
    <t>Feature Implementation</t>
  </si>
  <si>
    <t>Spring Restful, JAX-RS, Spring MVC, Spring Test, Spring Security, Spring Validations, Caching, Microservices + Unit Tests</t>
  </si>
  <si>
    <t>Aspects + Test</t>
  </si>
  <si>
    <t>Spring Aspects +  Tests</t>
  </si>
  <si>
    <t>is thanked for participation in Full Stack Program @ IIHT</t>
  </si>
  <si>
    <t>Package, Controller, Interface, Service, DAO naming convention is followed. Used lambda expressions, appropriate Collections, Generics</t>
  </si>
  <si>
    <t xml:space="preserve">
&lt;&lt;Associate Name here&gt;&gt;</t>
  </si>
  <si>
    <t>&lt;&lt;Associate Employee ID Here&gt;&gt;</t>
  </si>
  <si>
    <t>&lt;&lt;Associate Email ID here&gt;&gt;</t>
  </si>
  <si>
    <t>Apply Discount code</t>
  </si>
  <si>
    <t>Filter the Search results based on Price Range, Manufacturer</t>
  </si>
  <si>
    <t>Display complete details of Item/product along with name, price and Specifications</t>
  </si>
  <si>
    <t>Login/Logout of Buyer, Login/Logout of Seller</t>
  </si>
  <si>
    <t>Buyer Sign up</t>
  </si>
  <si>
    <t xml:space="preserve">Seller Sign up </t>
  </si>
  <si>
    <t>Buyer can search for any Item/Product</t>
  </si>
  <si>
    <t>Buyer &amp; Seller Navigation Links</t>
  </si>
  <si>
    <t>Display Purchase History in reverse chronological order</t>
  </si>
  <si>
    <t xml:space="preserve">Seller can add an Item (and its specifications) which need to be sold on portal </t>
  </si>
  <si>
    <t>Seller can update Stock numbers of already existing Item</t>
  </si>
  <si>
    <t>Search results need to be displayed with Summary of Matching Items</t>
  </si>
  <si>
    <t>Display Items in shopping Cart, Delete Items in Shopping Cart,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</si>
</sst>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2"/>
      <color theme="7" tint="-0.249977111117893"/>
      <name val="Adobe Song Std L"/>
      <family val="1"/>
      <charset val="128"/>
    </font>
    <font>
      <b/>
      <sz val="100"/>
      <color theme="7" tint="-0.249977111117893"/>
      <name val="Adobe Song Std L"/>
      <family val="1"/>
      <charset val="128"/>
    </font>
    <font>
      <b/>
      <sz val="11"/>
      <color rgb="FFEA9C00"/>
      <name val="Adobe Song Std L"/>
      <family val="1"/>
      <charset val="128"/>
    </font>
    <font>
      <b/>
      <sz val="18"/>
      <color rgb="FFEA9600"/>
      <name val="Adobe Song Std L"/>
      <family val="1"/>
      <charset val="128"/>
    </font>
    <font>
      <sz val="10"/>
      <color rgb="FF000000"/>
      <name val="Arial"/>
      <family val="2"/>
    </font>
    <font>
      <sz val="9"/>
      <color rgb="FF1D222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6" fillId="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5" fillId="0" borderId="3" xfId="0" applyFont="1" applyBorder="1" applyAlignment="1">
      <alignment horizontal="left" vertical="top" wrapText="1"/>
    </xf>
    <xf numFmtId="0" fontId="1" fillId="0" borderId="0" xfId="0" applyFont="1"/>
    <xf numFmtId="0" fontId="5" fillId="0" borderId="3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5" borderId="3" xfId="0" applyFont="1" applyFill="1" applyBorder="1"/>
    <xf numFmtId="0" fontId="0" fillId="0" borderId="3" xfId="0" applyBorder="1"/>
    <xf numFmtId="0" fontId="4" fillId="0" borderId="0" xfId="0" applyFont="1"/>
    <xf numFmtId="0" fontId="0" fillId="0" borderId="0" xfId="0" applyAlignment="1">
      <alignment horizontal="left" vertical="top" wrapText="1"/>
    </xf>
    <xf numFmtId="0" fontId="3" fillId="2" borderId="2" xfId="2"/>
    <xf numFmtId="0" fontId="3" fillId="2" borderId="2" xfId="2" applyAlignment="1">
      <alignment horizontal="left" vertical="top" wrapText="1"/>
    </xf>
    <xf numFmtId="0" fontId="6" fillId="4" borderId="0" xfId="3"/>
    <xf numFmtId="0" fontId="1" fillId="0" borderId="0" xfId="0" applyFont="1" applyBorder="1" applyAlignment="1">
      <alignment horizontal="left" vertical="top" wrapText="1"/>
    </xf>
    <xf numFmtId="0" fontId="5" fillId="0" borderId="3" xfId="0" applyFont="1" applyBorder="1"/>
    <xf numFmtId="0" fontId="8" fillId="2" borderId="4" xfId="2" applyFont="1" applyBorder="1" applyAlignment="1">
      <alignment horizontal="right"/>
    </xf>
    <xf numFmtId="0" fontId="9" fillId="0" borderId="0" xfId="0" applyFont="1"/>
    <xf numFmtId="0" fontId="0" fillId="0" borderId="3" xfId="0" applyBorder="1" applyAlignment="1">
      <alignment horizontal="center" vertical="center"/>
    </xf>
    <xf numFmtId="0" fontId="7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6" borderId="0" xfId="0" applyFill="1"/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7" borderId="0" xfId="0" applyFill="1" applyBorder="1"/>
    <xf numFmtId="0" fontId="10" fillId="0" borderId="0" xfId="4"/>
    <xf numFmtId="0" fontId="0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1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1" fontId="12" fillId="7" borderId="0" xfId="0" applyNumberFormat="1" applyFont="1" applyFill="1" applyBorder="1" applyAlignment="1">
      <alignment horizontal="right" vertical="center"/>
    </xf>
    <xf numFmtId="9" fontId="12" fillId="7" borderId="0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" xfId="1" applyFill="1" applyAlignment="1">
      <alignment horizontal="center"/>
    </xf>
  </cellXfs>
  <cellStyles count="5">
    <cellStyle name="Accent3" xfId="3" builtinId="37"/>
    <cellStyle name="Heading 1" xfId="1" builtinId="16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EA9C00"/>
      <color rgb="FFEA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Associate Gated Skills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NOT DELETE 2'!$B$1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2'!$B$2:$B$7</c:f>
              <c:numCache>
                <c:formatCode>General</c:formatCode>
                <c:ptCount val="6"/>
                <c:pt idx="0">
                  <c:v>81.944444444444443</c:v>
                </c:pt>
                <c:pt idx="1">
                  <c:v>100</c:v>
                </c:pt>
                <c:pt idx="2">
                  <c:v>92.156862745098039</c:v>
                </c:pt>
                <c:pt idx="3">
                  <c:v>83.333333333333329</c:v>
                </c:pt>
                <c:pt idx="4">
                  <c:v>70.370370370370367</c:v>
                </c:pt>
                <c:pt idx="5">
                  <c:v>83.333333333333329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94-41F7-81E5-CD687ABE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53920"/>
        <c:axId val="98833536"/>
      </c:barChart>
      <c:lineChart>
        <c:grouping val="standard"/>
        <c:varyColors val="0"/>
        <c:ser>
          <c:idx val="1"/>
          <c:order val="1"/>
          <c:tx>
            <c:strRef>
              <c:f>'DO NOT DELETE 2'!$C$1</c:f>
              <c:strCache>
                <c:ptCount val="1"/>
                <c:pt idx="0">
                  <c:v>UP Benchmark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2'!$C$2:$C$7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94-41F7-81E5-CD687ABE9E60}"/>
            </c:ext>
          </c:extLst>
        </c:ser>
        <c:ser>
          <c:idx val="2"/>
          <c:order val="2"/>
          <c:tx>
            <c:strRef>
              <c:f>'DO NOT DELETE 2'!$D$1</c:f>
              <c:strCache>
                <c:ptCount val="1"/>
                <c:pt idx="0">
                  <c:v>LOW Benchmark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2'!$D$2:$D$7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94-41F7-81E5-CD687ABE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53920"/>
        <c:axId val="98833536"/>
      </c:lineChart>
      <c:catAx>
        <c:axId val="987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3536"/>
        <c:crosses val="autoZero"/>
        <c:auto val="1"/>
        <c:lblAlgn val="ctr"/>
        <c:lblOffset val="100"/>
        <c:noMultiLvlLbl val="0"/>
      </c:catAx>
      <c:valAx>
        <c:axId val="98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Associate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NOT DELETE 2'!$B$1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2'!$B$2:$B$7</c:f>
              <c:numCache>
                <c:formatCode>General</c:formatCode>
                <c:ptCount val="6"/>
                <c:pt idx="0">
                  <c:v>81.944444444444443</c:v>
                </c:pt>
                <c:pt idx="1">
                  <c:v>100</c:v>
                </c:pt>
                <c:pt idx="2">
                  <c:v>92.156862745098039</c:v>
                </c:pt>
                <c:pt idx="3">
                  <c:v>83.333333333333329</c:v>
                </c:pt>
                <c:pt idx="4">
                  <c:v>70.370370370370367</c:v>
                </c:pt>
                <c:pt idx="5">
                  <c:v>83.333333333333329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8D-4811-9223-2D2BB265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23008"/>
        <c:axId val="100401920"/>
      </c:barChart>
      <c:lineChart>
        <c:grouping val="standard"/>
        <c:varyColors val="0"/>
        <c:ser>
          <c:idx val="1"/>
          <c:order val="1"/>
          <c:tx>
            <c:strRef>
              <c:f>'DO NOT DELETE 2'!$C$1</c:f>
              <c:strCache>
                <c:ptCount val="1"/>
                <c:pt idx="0">
                  <c:v>UP Benchmark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2'!$C$2:$C$7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8D-4811-9223-2D2BB265A9AF}"/>
            </c:ext>
          </c:extLst>
        </c:ser>
        <c:ser>
          <c:idx val="2"/>
          <c:order val="2"/>
          <c:tx>
            <c:strRef>
              <c:f>'DO NOT DELETE 2'!$D$1</c:f>
              <c:strCache>
                <c:ptCount val="1"/>
                <c:pt idx="0">
                  <c:v>LOW Benchmark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2'!$D$2:$D$7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8D-4811-9223-2D2BB265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3008"/>
        <c:axId val="100401920"/>
      </c:lineChart>
      <c:catAx>
        <c:axId val="1005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920"/>
        <c:crosses val="autoZero"/>
        <c:auto val="1"/>
        <c:lblAlgn val="ctr"/>
        <c:lblOffset val="100"/>
        <c:noMultiLvlLbl val="0"/>
      </c:catAx>
      <c:valAx>
        <c:axId val="1004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  <cx:data id="1">
      <cx:strDim type="cat">
        <cx:f>_xlchart.v1.12</cx:f>
      </cx:strDim>
      <cx:numDim type="val">
        <cx:f>_xlchart.v1.14</cx:f>
      </cx:numDim>
    </cx:data>
    <cx:data id="2">
      <cx:strDim type="cat">
        <cx:f>_xlchart.v1.12</cx:f>
      </cx:strDim>
      <cx:numDim type="val">
        <cx:f>_xlchart.v1.15</cx:f>
      </cx:numDim>
    </cx:data>
    <cx:data id="3">
      <cx:strDim type="cat">
        <cx:f>_xlchart.v1.12</cx:f>
      </cx:strDim>
      <cx:numDim type="val">
        <cx:f>_xlchart.v1.16</cx:f>
      </cx:numDim>
    </cx:data>
    <cx:data id="4">
      <cx:strDim type="cat">
        <cx:f>_xlchart.v1.12</cx:f>
      </cx:strDim>
      <cx:numDim type="val">
        <cx:f>_xlchart.v1.17</cx:f>
      </cx:numDim>
    </cx:data>
  </cx:chartData>
  <cx:chart>
    <cx:title pos="t" align="ctr" overlay="0">
      <cx:tx>
        <cx:txData>
          <cx:v>UI Layer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UI Layer</a:t>
          </a:r>
        </a:p>
      </cx:txPr>
    </cx:title>
    <cx:plotArea>
      <cx:plotAreaRegion>
        <cx:series layoutId="clusteredColumn" uniqueId="{DDBF50D5-D1FE-4D25-B55D-2B5DD943FAE5}" formatIdx="0">
          <cx:dataId val="0"/>
          <cx:layoutPr>
            <cx:aggregation/>
          </cx:layoutPr>
          <cx:axisId val="0"/>
        </cx:series>
        <cx:series layoutId="clusteredColumn" hidden="1" uniqueId="{41BB83E6-E576-4131-8677-1936282D0117}" formatIdx="2">
          <cx:dataId val="1"/>
          <cx:layoutPr>
            <cx:aggregation/>
          </cx:layoutPr>
          <cx:axisId val="0"/>
        </cx:series>
        <cx:series layoutId="clusteredColumn" hidden="1" uniqueId="{5F35C8E8-B7D8-4D51-AAA5-38954EC414A1}" formatIdx="4">
          <cx:dataId val="2"/>
          <cx:layoutPr>
            <cx:aggregation/>
          </cx:layoutPr>
          <cx:axisId val="0"/>
        </cx:series>
        <cx:series layoutId="clusteredColumn" hidden="1" uniqueId="{02FEF699-F7A2-4288-837A-30DE2BD3F068}" formatIdx="6">
          <cx:dataId val="3"/>
          <cx:layoutPr>
            <cx:aggregation/>
          </cx:layoutPr>
          <cx:axisId val="0"/>
        </cx:series>
        <cx:series layoutId="clusteredColumn" hidden="1" uniqueId="{1686226A-0061-4C77-B3F5-0B33478B6C9B}" formatIdx="8">
          <cx:dataId val="4"/>
          <cx:layoutPr>
            <cx:aggregation/>
          </cx:layoutPr>
          <cx:axisId val="0"/>
        </cx:series>
        <cx:series layoutId="paretoLine" ownerIdx="0" uniqueId="{28CBEB09-F751-4CCA-A87D-769CB16F56F8}" formatIdx="1">
          <cx:axisId val="1"/>
        </cx:series>
        <cx:series layoutId="paretoLine" ownerIdx="1" uniqueId="{80CB2740-FCAD-4318-B974-8C0F531414E3}" formatIdx="3">
          <cx:axisId val="1"/>
        </cx:series>
        <cx:series layoutId="paretoLine" ownerIdx="2" uniqueId="{2E390FA2-8028-4440-BE25-7F57F9AB8880}" formatIdx="5">
          <cx:axisId val="1"/>
        </cx:series>
        <cx:series layoutId="paretoLine" ownerIdx="3" uniqueId="{D2260065-BC2B-4906-B4B1-DC8DF13ADC9F}" formatIdx="7">
          <cx:axisId val="1"/>
        </cx:series>
        <cx:series layoutId="paretoLine" ownerIdx="4" uniqueId="{3162A0EF-1FFD-4C0F-8D01-5A8ABDF30DE4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_xlchart.v1.55</cx:f>
      </cx:numDim>
    </cx:data>
    <cx:data id="1">
      <cx:strDim type="cat">
        <cx:f>_xlchart.v1.54</cx:f>
      </cx:strDim>
      <cx:numDim type="val">
        <cx:f>_xlchart.v1.56</cx:f>
      </cx:numDim>
    </cx:data>
    <cx:data id="2">
      <cx:strDim type="cat">
        <cx:f>_xlchart.v1.54</cx:f>
      </cx:strDim>
      <cx:numDim type="val">
        <cx:f>_xlchart.v1.57</cx:f>
      </cx:numDim>
    </cx:data>
    <cx:data id="3">
      <cx:strDim type="cat">
        <cx:f>_xlchart.v1.54</cx:f>
      </cx:strDim>
      <cx:numDim type="val">
        <cx:f>_xlchart.v1.58</cx:f>
      </cx:numDim>
    </cx:data>
    <cx:data id="4">
      <cx:strDim type="cat">
        <cx:f>_xlchart.v1.54</cx:f>
      </cx:strDim>
      <cx:numDim type="val">
        <cx:f>_xlchart.v1.59</cx:f>
      </cx:numDim>
    </cx:data>
  </cx:chartData>
  <cx:chart>
    <cx:title pos="t" align="ctr" overlay="0"/>
    <cx:plotArea>
      <cx:plotAreaRegion>
        <cx:series layoutId="clusteredColumn" uniqueId="{B32F3269-AD5C-4566-8420-8E11D6F98667}" formatIdx="0">
          <cx:dataId val="0"/>
          <cx:layoutPr>
            <cx:aggregation/>
          </cx:layoutPr>
          <cx:axisId val="0"/>
        </cx:series>
        <cx:series layoutId="clusteredColumn" hidden="1" uniqueId="{C303A09B-6808-4FC4-9C74-F741D38FF2B1}" formatIdx="2">
          <cx:dataId val="1"/>
          <cx:layoutPr>
            <cx:aggregation/>
          </cx:layoutPr>
          <cx:axisId val="0"/>
        </cx:series>
        <cx:series layoutId="clusteredColumn" hidden="1" uniqueId="{DD58471E-A66E-47F4-A140-092DDDEC25C8}" formatIdx="4">
          <cx:dataId val="2"/>
          <cx:layoutPr>
            <cx:aggregation/>
          </cx:layoutPr>
          <cx:axisId val="0"/>
        </cx:series>
        <cx:series layoutId="clusteredColumn" hidden="1" uniqueId="{20E51F86-309F-417D-8496-887C551B7B0A}" formatIdx="6">
          <cx:dataId val="3"/>
          <cx:layoutPr>
            <cx:aggregation/>
          </cx:layoutPr>
          <cx:axisId val="0"/>
        </cx:series>
        <cx:series layoutId="clusteredColumn" hidden="1" uniqueId="{AD301C03-490E-4F85-8606-B5DB5650BC74}" formatIdx="8">
          <cx:dataId val="4"/>
          <cx:layoutPr>
            <cx:aggregation/>
          </cx:layoutPr>
          <cx:axisId val="0"/>
        </cx:series>
        <cx:series layoutId="paretoLine" ownerIdx="0" uniqueId="{C7251FC6-B99F-46FB-9C81-75132C56407E}" formatIdx="1">
          <cx:axisId val="1"/>
        </cx:series>
        <cx:series layoutId="paretoLine" ownerIdx="1" uniqueId="{442DF576-E666-4BB9-B55C-EAA877D81A31}" formatIdx="3">
          <cx:axisId val="1"/>
        </cx:series>
        <cx:series layoutId="paretoLine" ownerIdx="2" uniqueId="{9E94384A-9DEF-4E17-9C52-34BED22E75DA}" formatIdx="5">
          <cx:axisId val="1"/>
        </cx:series>
        <cx:series layoutId="paretoLine" ownerIdx="3" uniqueId="{415B5BA6-A8E9-439F-98C0-B22088B2B3C3}" formatIdx="7">
          <cx:axisId val="1"/>
        </cx:series>
        <cx:series layoutId="paretoLine" ownerIdx="4" uniqueId="{1E670A25-E585-4C12-B03C-AB82D3921CCF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  <cx:data id="3">
      <cx:strDim type="cat">
        <cx:f>_xlchart.v1.0</cx:f>
      </cx:strDim>
      <cx:numDim type="val">
        <cx:f>_xlchart.v1.4</cx:f>
      </cx:numDim>
    </cx:data>
    <cx:data id="4">
      <cx:strDim type="cat">
        <cx:f>_xlchart.v1.0</cx:f>
      </cx:strDim>
      <cx:numDim type="val">
        <cx:f>_xlchart.v1.5</cx:f>
      </cx:numDim>
    </cx:data>
  </cx:chartData>
  <cx:chart>
    <cx:title pos="t" align="ctr" overlay="0">
      <cx:tx>
        <cx:txData>
          <cx:v>UX Layer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UX Layer</a:t>
          </a:r>
        </a:p>
      </cx:txPr>
    </cx:title>
    <cx:plotArea>
      <cx:plotAreaRegion>
        <cx:series layoutId="clusteredColumn" uniqueId="{FD042933-F8B0-4AC2-A0D8-982C29AE7630}" formatIdx="0">
          <cx:dataId val="0"/>
          <cx:layoutPr>
            <cx:aggregation/>
          </cx:layoutPr>
          <cx:axisId val="0"/>
        </cx:series>
        <cx:series layoutId="clusteredColumn" hidden="1" uniqueId="{F0CD1092-8FCA-41AC-9A7D-C84F7C3FE155}" formatIdx="2">
          <cx:dataId val="1"/>
          <cx:layoutPr>
            <cx:aggregation/>
          </cx:layoutPr>
          <cx:axisId val="0"/>
        </cx:series>
        <cx:series layoutId="clusteredColumn" hidden="1" uniqueId="{DAB1883C-009F-4452-9C18-EAFC9AD518CD}" formatIdx="4">
          <cx:dataId val="2"/>
          <cx:layoutPr>
            <cx:aggregation/>
          </cx:layoutPr>
          <cx:axisId val="0"/>
        </cx:series>
        <cx:series layoutId="clusteredColumn" hidden="1" uniqueId="{8D83DEA1-91BC-44D6-8EEB-3A46966CBDDA}" formatIdx="6">
          <cx:dataId val="3"/>
          <cx:layoutPr>
            <cx:aggregation/>
          </cx:layoutPr>
          <cx:axisId val="0"/>
        </cx:series>
        <cx:series layoutId="clusteredColumn" hidden="1" uniqueId="{764EB392-330B-4DDA-B7C6-20D54E95A5B7}" formatIdx="8">
          <cx:dataId val="4"/>
          <cx:layoutPr>
            <cx:aggregation/>
          </cx:layoutPr>
          <cx:axisId val="0"/>
        </cx:series>
        <cx:series layoutId="paretoLine" ownerIdx="0" uniqueId="{416FBB3A-AAE0-4D75-8466-B82D6B234F62}" formatIdx="1">
          <cx:axisId val="1"/>
        </cx:series>
        <cx:series layoutId="paretoLine" ownerIdx="1" uniqueId="{CBD3C218-ED6D-4DFD-933D-356596D56D8A}" formatIdx="3">
          <cx:axisId val="1"/>
        </cx:series>
        <cx:series layoutId="paretoLine" ownerIdx="2" uniqueId="{489444F5-90E4-4375-A385-A8A84B5D3F1F}" formatIdx="5">
          <cx:axisId val="1"/>
        </cx:series>
        <cx:series layoutId="paretoLine" ownerIdx="3" uniqueId="{12FF6617-A8A8-47CE-BCA8-7095D3C0C6CC}" formatIdx="7">
          <cx:axisId val="1"/>
        </cx:series>
        <cx:series layoutId="paretoLine" ownerIdx="4" uniqueId="{6D7B3C25-1DD4-4F33-B02E-4F7612A8EEDD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  <cx:data id="1">
      <cx:strDim type="cat">
        <cx:f>_xlchart.v1.6</cx:f>
      </cx:strDim>
      <cx:numDim type="val">
        <cx:f>_xlchart.v1.8</cx:f>
      </cx:numDim>
    </cx:data>
    <cx:data id="2">
      <cx:strDim type="cat">
        <cx:f>_xlchart.v1.6</cx:f>
      </cx:strDim>
      <cx:numDim type="val">
        <cx:f>_xlchart.v1.9</cx:f>
      </cx:numDim>
    </cx:data>
    <cx:data id="3">
      <cx:strDim type="cat">
        <cx:f>_xlchart.v1.6</cx:f>
      </cx:strDim>
      <cx:numDim type="val">
        <cx:f>_xlchart.v1.10</cx:f>
      </cx:numDim>
    </cx:data>
    <cx:data id="4">
      <cx:strDim type="cat">
        <cx:f>_xlchart.v1.6</cx:f>
      </cx:strDim>
      <cx:numDim type="val">
        <cx:f>_xlchart.v1.11</cx:f>
      </cx:numDim>
    </cx:data>
  </cx:chartData>
  <cx:chart>
    <cx:title pos="t" align="ctr" overlay="0">
      <cx:tx>
        <cx:txData>
          <cx:v>Middletier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Middletier</a:t>
          </a:r>
        </a:p>
      </cx:txPr>
    </cx:title>
    <cx:plotArea>
      <cx:plotAreaRegion>
        <cx:series layoutId="clusteredColumn" uniqueId="{4F5812CF-757A-4E57-93F3-E1960492DE81}" formatIdx="0">
          <cx:dataId val="0"/>
          <cx:layoutPr>
            <cx:aggregation/>
          </cx:layoutPr>
          <cx:axisId val="0"/>
        </cx:series>
        <cx:series layoutId="clusteredColumn" hidden="1" uniqueId="{1BED729D-2F41-4A4F-8C63-93FCAD2FA710}" formatIdx="2">
          <cx:dataId val="1"/>
          <cx:layoutPr>
            <cx:aggregation/>
          </cx:layoutPr>
          <cx:axisId val="0"/>
        </cx:series>
        <cx:series layoutId="clusteredColumn" hidden="1" uniqueId="{EBFB9A58-7249-428C-83B9-D454B8B77B08}" formatIdx="4">
          <cx:dataId val="2"/>
          <cx:layoutPr>
            <cx:aggregation/>
          </cx:layoutPr>
          <cx:axisId val="0"/>
        </cx:series>
        <cx:series layoutId="clusteredColumn" hidden="1" uniqueId="{99E0A553-6F15-4DE6-9AF1-617F477CA107}" formatIdx="6">
          <cx:dataId val="3"/>
          <cx:layoutPr>
            <cx:aggregation/>
          </cx:layoutPr>
          <cx:axisId val="0"/>
        </cx:series>
        <cx:series layoutId="clusteredColumn" hidden="1" uniqueId="{24EC1000-3094-4F46-8224-94D8FCE37D42}" formatIdx="8">
          <cx:dataId val="4"/>
          <cx:layoutPr>
            <cx:aggregation/>
          </cx:layoutPr>
          <cx:axisId val="0"/>
        </cx:series>
        <cx:series layoutId="paretoLine" ownerIdx="0" uniqueId="{67A4AFAD-1009-4FFE-8D6D-EB63CE87C726}" formatIdx="1">
          <cx:axisId val="1"/>
        </cx:series>
        <cx:series layoutId="paretoLine" ownerIdx="1" uniqueId="{B84483F5-56DF-4F49-9E72-3EB19825525F}" formatIdx="3">
          <cx:axisId val="1"/>
        </cx:series>
        <cx:series layoutId="paretoLine" ownerIdx="2" uniqueId="{58713375-4F63-4856-ABA6-ABB28322D13E}" formatIdx="5">
          <cx:axisId val="1"/>
        </cx:series>
        <cx:series layoutId="paretoLine" ownerIdx="3" uniqueId="{71F87DB9-58DA-4E18-89CD-A3D7BB2BABEB}" formatIdx="7">
          <cx:axisId val="1"/>
        </cx:series>
        <cx:series layoutId="paretoLine" ownerIdx="4" uniqueId="{FEA36001-A7ED-496D-957E-45C685C0CEC7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  <cx:data id="1">
      <cx:strDim type="cat">
        <cx:f>_xlchart.v1.24</cx:f>
      </cx:strDim>
      <cx:numDim type="val">
        <cx:f>_xlchart.v1.26</cx:f>
      </cx:numDim>
    </cx:data>
    <cx:data id="2">
      <cx:strDim type="cat">
        <cx:f>_xlchart.v1.24</cx:f>
      </cx:strDim>
      <cx:numDim type="val">
        <cx:f>_xlchart.v1.27</cx:f>
      </cx:numDim>
    </cx:data>
    <cx:data id="3">
      <cx:strDim type="cat">
        <cx:f>_xlchart.v1.24</cx:f>
      </cx:strDim>
      <cx:numDim type="val">
        <cx:f>_xlchart.v1.28</cx:f>
      </cx:numDim>
    </cx:data>
    <cx:data id="4">
      <cx:strDim type="cat">
        <cx:f>_xlchart.v1.24</cx:f>
      </cx:strDim>
      <cx:numDim type="val">
        <cx:f>_xlchart.v1.29</cx:f>
      </cx:numDim>
    </cx:data>
  </cx:chartData>
  <cx:chart>
    <cx:title pos="t" align="ctr" overlay="0">
      <cx:tx>
        <cx:txData>
          <cx:v>Ancillary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Ancillary</a:t>
          </a:r>
        </a:p>
      </cx:txPr>
    </cx:title>
    <cx:plotArea>
      <cx:plotAreaRegion>
        <cx:series layoutId="clusteredColumn" uniqueId="{B5DC9001-5646-4E11-9C1D-0541E7D0148C}" formatIdx="0">
          <cx:dataId val="0"/>
          <cx:layoutPr>
            <cx:aggregation/>
          </cx:layoutPr>
          <cx:axisId val="0"/>
        </cx:series>
        <cx:series layoutId="clusteredColumn" hidden="1" uniqueId="{D72474AA-FF42-4315-8B1F-BD7B474123CA}" formatIdx="2">
          <cx:dataId val="1"/>
          <cx:layoutPr>
            <cx:aggregation/>
          </cx:layoutPr>
          <cx:axisId val="0"/>
        </cx:series>
        <cx:series layoutId="clusteredColumn" hidden="1" uniqueId="{428AA8BC-8A6D-40FE-8BD0-A7964617D144}" formatIdx="4">
          <cx:dataId val="2"/>
          <cx:layoutPr>
            <cx:aggregation/>
          </cx:layoutPr>
          <cx:axisId val="0"/>
        </cx:series>
        <cx:series layoutId="clusteredColumn" hidden="1" uniqueId="{7B146323-D3EF-4337-BD24-2F876B331442}" formatIdx="6">
          <cx:dataId val="3"/>
          <cx:layoutPr>
            <cx:aggregation/>
          </cx:layoutPr>
          <cx:axisId val="0"/>
        </cx:series>
        <cx:series layoutId="clusteredColumn" hidden="1" uniqueId="{C6097029-C2AE-4561-8EF4-D693DCE3F3E6}" formatIdx="8">
          <cx:dataId val="4"/>
          <cx:layoutPr>
            <cx:aggregation/>
          </cx:layoutPr>
          <cx:axisId val="0"/>
        </cx:series>
        <cx:series layoutId="paretoLine" ownerIdx="0" uniqueId="{CC74A19B-7F62-4E5B-AD9C-4BAFC79343E2}" formatIdx="1">
          <cx:axisId val="1"/>
        </cx:series>
        <cx:series layoutId="paretoLine" ownerIdx="1" uniqueId="{824A9860-5DCB-48CA-A79E-44FBF0D3B159}" formatIdx="3">
          <cx:axisId val="1"/>
        </cx:series>
        <cx:series layoutId="paretoLine" ownerIdx="2" uniqueId="{6102F669-EE89-43AD-9CA4-8E9E4022731B}" formatIdx="5">
          <cx:axisId val="1"/>
        </cx:series>
        <cx:series layoutId="paretoLine" ownerIdx="3" uniqueId="{85EF1E26-40AC-4426-A257-2B7C16E88303}" formatIdx="7">
          <cx:axisId val="1"/>
        </cx:series>
        <cx:series layoutId="paretoLine" ownerIdx="4" uniqueId="{3EB108A9-6EE7-42EA-96D0-1B3CCAFD24EB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  <cx:data id="1">
      <cx:strDim type="cat">
        <cx:f>_xlchart.v1.18</cx:f>
      </cx:strDim>
      <cx:numDim type="val">
        <cx:f>_xlchart.v1.20</cx:f>
      </cx:numDim>
    </cx:data>
    <cx:data id="2">
      <cx:strDim type="cat">
        <cx:f>_xlchart.v1.18</cx:f>
      </cx:strDim>
      <cx:numDim type="val">
        <cx:f>_xlchart.v1.21</cx:f>
      </cx:numDim>
    </cx:data>
    <cx:data id="3">
      <cx:strDim type="cat">
        <cx:f>_xlchart.v1.18</cx:f>
      </cx:strDim>
      <cx:numDim type="val">
        <cx:f>_xlchart.v1.22</cx:f>
      </cx:numDim>
    </cx:data>
    <cx:data id="4">
      <cx:strDim type="cat">
        <cx:f>_xlchart.v1.18</cx:f>
      </cx:strDim>
      <cx:numDim type="val">
        <cx:f>_xlchart.v1.23</cx:f>
      </cx:numDim>
    </cx:data>
  </cx:chartData>
  <cx:chart>
    <cx:title pos="t" align="ctr" overlay="0">
      <cx:tx>
        <cx:txData>
          <cx:v>Deployment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Deployment</a:t>
          </a:r>
        </a:p>
      </cx:txPr>
    </cx:title>
    <cx:plotArea>
      <cx:plotAreaRegion>
        <cx:series layoutId="clusteredColumn" uniqueId="{B32F3269-AD5C-4566-8420-8E11D6F98667}" formatIdx="0">
          <cx:dataId val="0"/>
          <cx:layoutPr>
            <cx:aggregation/>
          </cx:layoutPr>
          <cx:axisId val="0"/>
        </cx:series>
        <cx:series layoutId="clusteredColumn" hidden="1" uniqueId="{C303A09B-6808-4FC4-9C74-F741D38FF2B1}" formatIdx="2">
          <cx:dataId val="1"/>
          <cx:layoutPr>
            <cx:aggregation/>
          </cx:layoutPr>
          <cx:axisId val="0"/>
        </cx:series>
        <cx:series layoutId="clusteredColumn" hidden="1" uniqueId="{DD58471E-A66E-47F4-A140-092DDDEC25C8}" formatIdx="4">
          <cx:dataId val="2"/>
          <cx:layoutPr>
            <cx:aggregation/>
          </cx:layoutPr>
          <cx:axisId val="0"/>
        </cx:series>
        <cx:series layoutId="clusteredColumn" hidden="1" uniqueId="{20E51F86-309F-417D-8496-887C551B7B0A}" formatIdx="6">
          <cx:dataId val="3"/>
          <cx:layoutPr>
            <cx:aggregation/>
          </cx:layoutPr>
          <cx:axisId val="0"/>
        </cx:series>
        <cx:series layoutId="clusteredColumn" hidden="1" uniqueId="{AD301C03-490E-4F85-8606-B5DB5650BC74}" formatIdx="8">
          <cx:dataId val="4"/>
          <cx:layoutPr>
            <cx:aggregation/>
          </cx:layoutPr>
          <cx:axisId val="0"/>
        </cx:series>
        <cx:series layoutId="paretoLine" ownerIdx="0" uniqueId="{C7251FC6-B99F-46FB-9C81-75132C56407E}" formatIdx="1">
          <cx:axisId val="1"/>
        </cx:series>
        <cx:series layoutId="paretoLine" ownerIdx="1" uniqueId="{442DF576-E666-4BB9-B55C-EAA877D81A31}" formatIdx="3">
          <cx:axisId val="1"/>
        </cx:series>
        <cx:series layoutId="paretoLine" ownerIdx="2" uniqueId="{9E94384A-9DEF-4E17-9C52-34BED22E75DA}" formatIdx="5">
          <cx:axisId val="1"/>
        </cx:series>
        <cx:series layoutId="paretoLine" ownerIdx="3" uniqueId="{415B5BA6-A8E9-439F-98C0-B22088B2B3C3}" formatIdx="7">
          <cx:axisId val="1"/>
        </cx:series>
        <cx:series layoutId="paretoLine" ownerIdx="4" uniqueId="{1E670A25-E585-4C12-B03C-AB82D3921CCF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_xlchart.v1.43</cx:f>
      </cx:numDim>
    </cx:data>
    <cx:data id="1">
      <cx:strDim type="cat">
        <cx:f>_xlchart.v1.42</cx:f>
      </cx:strDim>
      <cx:numDim type="val">
        <cx:f>_xlchart.v1.44</cx:f>
      </cx:numDim>
    </cx:data>
    <cx:data id="2">
      <cx:strDim type="cat">
        <cx:f>_xlchart.v1.42</cx:f>
      </cx:strDim>
      <cx:numDim type="val">
        <cx:f>_xlchart.v1.45</cx:f>
      </cx:numDim>
    </cx:data>
    <cx:data id="3">
      <cx:strDim type="cat">
        <cx:f>_xlchart.v1.42</cx:f>
      </cx:strDim>
      <cx:numDim type="val">
        <cx:f>_xlchart.v1.46</cx:f>
      </cx:numDim>
    </cx:data>
    <cx:data id="4">
      <cx:strDim type="cat">
        <cx:f>_xlchart.v1.42</cx:f>
      </cx:strDim>
      <cx:numDim type="val">
        <cx:f>_xlchart.v1.47</cx:f>
      </cx:numDim>
    </cx:data>
  </cx:chartData>
  <cx:chart>
    <cx:title pos="t" align="ctr" overlay="0">
      <cx:tx>
        <cx:txData>
          <cx:v>Basic UI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Basic UI</a:t>
          </a:r>
        </a:p>
      </cx:txPr>
    </cx:title>
    <cx:plotArea>
      <cx:plotAreaRegion>
        <cx:series layoutId="clusteredColumn" uniqueId="{DDBF50D5-D1FE-4D25-B55D-2B5DD943FAE5}" formatIdx="0">
          <cx:dataId val="0"/>
          <cx:layoutPr>
            <cx:aggregation/>
          </cx:layoutPr>
          <cx:axisId val="0"/>
        </cx:series>
        <cx:series layoutId="clusteredColumn" hidden="1" uniqueId="{41BB83E6-E576-4131-8677-1936282D0117}" formatIdx="2">
          <cx:dataId val="1"/>
          <cx:layoutPr>
            <cx:aggregation/>
          </cx:layoutPr>
          <cx:axisId val="0"/>
        </cx:series>
        <cx:series layoutId="clusteredColumn" hidden="1" uniqueId="{5F35C8E8-B7D8-4D51-AAA5-38954EC414A1}" formatIdx="4">
          <cx:dataId val="2"/>
          <cx:layoutPr>
            <cx:aggregation/>
          </cx:layoutPr>
          <cx:axisId val="0"/>
        </cx:series>
        <cx:series layoutId="clusteredColumn" hidden="1" uniqueId="{02FEF699-F7A2-4288-837A-30DE2BD3F068}" formatIdx="6">
          <cx:dataId val="3"/>
          <cx:layoutPr>
            <cx:aggregation/>
          </cx:layoutPr>
          <cx:axisId val="0"/>
        </cx:series>
        <cx:series layoutId="clusteredColumn" hidden="1" uniqueId="{1686226A-0061-4C77-B3F5-0B33478B6C9B}" formatIdx="8">
          <cx:dataId val="4"/>
          <cx:layoutPr>
            <cx:aggregation/>
          </cx:layoutPr>
          <cx:axisId val="0"/>
        </cx:series>
        <cx:series layoutId="paretoLine" ownerIdx="0" uniqueId="{28CBEB09-F751-4CCA-A87D-769CB16F56F8}" formatIdx="1">
          <cx:axisId val="1"/>
        </cx:series>
        <cx:series layoutId="paretoLine" ownerIdx="1" uniqueId="{80CB2740-FCAD-4318-B974-8C0F531414E3}" formatIdx="3">
          <cx:axisId val="1"/>
        </cx:series>
        <cx:series layoutId="paretoLine" ownerIdx="2" uniqueId="{2E390FA2-8028-4440-BE25-7F57F9AB8880}" formatIdx="5">
          <cx:axisId val="1"/>
        </cx:series>
        <cx:series layoutId="paretoLine" ownerIdx="3" uniqueId="{D2260065-BC2B-4906-B4B1-DC8DF13ADC9F}" formatIdx="7">
          <cx:axisId val="1"/>
        </cx:series>
        <cx:series layoutId="paretoLine" ownerIdx="4" uniqueId="{3162A0EF-1FFD-4C0F-8D01-5A8ABDF30DE4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  <cx:data id="1">
      <cx:strDim type="cat">
        <cx:f>_xlchart.v1.30</cx:f>
      </cx:strDim>
      <cx:numDim type="val">
        <cx:f>_xlchart.v1.32</cx:f>
      </cx:numDim>
    </cx:data>
    <cx:data id="2">
      <cx:strDim type="cat">
        <cx:f>_xlchart.v1.30</cx:f>
      </cx:strDim>
      <cx:numDim type="val">
        <cx:f>_xlchart.v1.33</cx:f>
      </cx:numDim>
    </cx:data>
    <cx:data id="3">
      <cx:strDim type="cat">
        <cx:f>_xlchart.v1.30</cx:f>
      </cx:strDim>
      <cx:numDim type="val">
        <cx:f>_xlchart.v1.34</cx:f>
      </cx:numDim>
    </cx:data>
    <cx:data id="4">
      <cx:strDim type="cat">
        <cx:f>_xlchart.v1.30</cx:f>
      </cx:strDim>
      <cx:numDim type="val">
        <cx:f>_xlchart.v1.35</cx:f>
      </cx:numDim>
    </cx:data>
  </cx:chartData>
  <cx:chart>
    <cx:title pos="t" align="ctr" overlay="0"/>
    <cx:plotArea>
      <cx:plotAreaRegion>
        <cx:series layoutId="clusteredColumn" uniqueId="{FD042933-F8B0-4AC2-A0D8-982C29AE7630}" formatIdx="0">
          <cx:dataId val="0"/>
          <cx:layoutPr>
            <cx:aggregation/>
          </cx:layoutPr>
          <cx:axisId val="0"/>
        </cx:series>
        <cx:series layoutId="clusteredColumn" hidden="1" uniqueId="{F0CD1092-8FCA-41AC-9A7D-C84F7C3FE155}" formatIdx="2">
          <cx:dataId val="1"/>
          <cx:layoutPr>
            <cx:aggregation/>
          </cx:layoutPr>
          <cx:axisId val="0"/>
        </cx:series>
        <cx:series layoutId="clusteredColumn" hidden="1" uniqueId="{DAB1883C-009F-4452-9C18-EAFC9AD518CD}" formatIdx="4">
          <cx:dataId val="2"/>
          <cx:layoutPr>
            <cx:aggregation/>
          </cx:layoutPr>
          <cx:axisId val="0"/>
        </cx:series>
        <cx:series layoutId="clusteredColumn" hidden="1" uniqueId="{8D83DEA1-91BC-44D6-8EEB-3A46966CBDDA}" formatIdx="6">
          <cx:dataId val="3"/>
          <cx:layoutPr>
            <cx:aggregation/>
          </cx:layoutPr>
          <cx:axisId val="0"/>
        </cx:series>
        <cx:series layoutId="clusteredColumn" hidden="1" uniqueId="{764EB392-330B-4DDA-B7C6-20D54E95A5B7}" formatIdx="8">
          <cx:dataId val="4"/>
          <cx:layoutPr>
            <cx:aggregation/>
          </cx:layoutPr>
          <cx:axisId val="0"/>
        </cx:series>
        <cx:series layoutId="paretoLine" ownerIdx="0" uniqueId="{416FBB3A-AAE0-4D75-8466-B82D6B234F62}" formatIdx="1">
          <cx:axisId val="1"/>
        </cx:series>
        <cx:series layoutId="paretoLine" ownerIdx="1" uniqueId="{CBD3C218-ED6D-4DFD-933D-356596D56D8A}" formatIdx="3">
          <cx:axisId val="1"/>
        </cx:series>
        <cx:series layoutId="paretoLine" ownerIdx="2" uniqueId="{489444F5-90E4-4375-A385-A8A84B5D3F1F}" formatIdx="5">
          <cx:axisId val="1"/>
        </cx:series>
        <cx:series layoutId="paretoLine" ownerIdx="3" uniqueId="{12FF6617-A8A8-47CE-BCA8-7095D3C0C6CC}" formatIdx="7">
          <cx:axisId val="1"/>
        </cx:series>
        <cx:series layoutId="paretoLine" ownerIdx="4" uniqueId="{6D7B3C25-1DD4-4F33-B02E-4F7612A8EEDD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_xlchart.v1.49</cx:f>
      </cx:numDim>
    </cx:data>
    <cx:data id="1">
      <cx:strDim type="cat">
        <cx:f>_xlchart.v1.48</cx:f>
      </cx:strDim>
      <cx:numDim type="val">
        <cx:f>_xlchart.v1.50</cx:f>
      </cx:numDim>
    </cx:data>
    <cx:data id="2">
      <cx:strDim type="cat">
        <cx:f>_xlchart.v1.48</cx:f>
      </cx:strDim>
      <cx:numDim type="val">
        <cx:f>_xlchart.v1.51</cx:f>
      </cx:numDim>
    </cx:data>
    <cx:data id="3">
      <cx:strDim type="cat">
        <cx:f>_xlchart.v1.48</cx:f>
      </cx:strDim>
      <cx:numDim type="val">
        <cx:f>_xlchart.v1.52</cx:f>
      </cx:numDim>
    </cx:data>
    <cx:data id="4">
      <cx:strDim type="cat">
        <cx:f>_xlchart.v1.48</cx:f>
      </cx:strDim>
      <cx:numDim type="val">
        <cx:f>_xlchart.v1.53</cx:f>
      </cx:numDim>
    </cx:data>
  </cx:chartData>
  <cx:chart>
    <cx:title pos="t" align="ctr" overlay="0"/>
    <cx:plotArea>
      <cx:plotAreaRegion>
        <cx:series layoutId="clusteredColumn" uniqueId="{4F5812CF-757A-4E57-93F3-E1960492DE81}" formatIdx="0">
          <cx:dataId val="0"/>
          <cx:layoutPr>
            <cx:aggregation/>
          </cx:layoutPr>
          <cx:axisId val="0"/>
        </cx:series>
        <cx:series layoutId="clusteredColumn" hidden="1" uniqueId="{1BED729D-2F41-4A4F-8C63-93FCAD2FA710}" formatIdx="2">
          <cx:dataId val="1"/>
          <cx:layoutPr>
            <cx:aggregation/>
          </cx:layoutPr>
          <cx:axisId val="0"/>
        </cx:series>
        <cx:series layoutId="clusteredColumn" hidden="1" uniqueId="{EBFB9A58-7249-428C-83B9-D454B8B77B08}" formatIdx="4">
          <cx:dataId val="2"/>
          <cx:layoutPr>
            <cx:aggregation/>
          </cx:layoutPr>
          <cx:axisId val="0"/>
        </cx:series>
        <cx:series layoutId="clusteredColumn" hidden="1" uniqueId="{99E0A553-6F15-4DE6-9AF1-617F477CA107}" formatIdx="6">
          <cx:dataId val="3"/>
          <cx:layoutPr>
            <cx:aggregation/>
          </cx:layoutPr>
          <cx:axisId val="0"/>
        </cx:series>
        <cx:series layoutId="clusteredColumn" hidden="1" uniqueId="{24EC1000-3094-4F46-8224-94D8FCE37D42}" formatIdx="8">
          <cx:dataId val="4"/>
          <cx:layoutPr>
            <cx:aggregation/>
          </cx:layoutPr>
          <cx:axisId val="0"/>
        </cx:series>
        <cx:series layoutId="paretoLine" ownerIdx="0" uniqueId="{67A4AFAD-1009-4FFE-8D6D-EB63CE87C726}" formatIdx="1">
          <cx:axisId val="1"/>
        </cx:series>
        <cx:series layoutId="paretoLine" ownerIdx="1" uniqueId="{B84483F5-56DF-4F49-9E72-3EB19825525F}" formatIdx="3">
          <cx:axisId val="1"/>
        </cx:series>
        <cx:series layoutId="paretoLine" ownerIdx="2" uniqueId="{58713375-4F63-4856-ABA6-ABB28322D13E}" formatIdx="5">
          <cx:axisId val="1"/>
        </cx:series>
        <cx:series layoutId="paretoLine" ownerIdx="3" uniqueId="{71F87DB9-58DA-4E18-89CD-A3D7BB2BABEB}" formatIdx="7">
          <cx:axisId val="1"/>
        </cx:series>
        <cx:series layoutId="paretoLine" ownerIdx="4" uniqueId="{FEA36001-A7ED-496D-957E-45C685C0CEC7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_xlchart.v1.37</cx:f>
      </cx:numDim>
    </cx:data>
    <cx:data id="1">
      <cx:strDim type="cat">
        <cx:f>_xlchart.v1.36</cx:f>
      </cx:strDim>
      <cx:numDim type="val">
        <cx:f>_xlchart.v1.38</cx:f>
      </cx:numDim>
    </cx:data>
    <cx:data id="2">
      <cx:strDim type="cat">
        <cx:f>_xlchart.v1.36</cx:f>
      </cx:strDim>
      <cx:numDim type="val">
        <cx:f>_xlchart.v1.39</cx:f>
      </cx:numDim>
    </cx:data>
    <cx:data id="3">
      <cx:strDim type="cat">
        <cx:f>_xlchart.v1.36</cx:f>
      </cx:strDim>
      <cx:numDim type="val">
        <cx:f>_xlchart.v1.40</cx:f>
      </cx:numDim>
    </cx:data>
    <cx:data id="4">
      <cx:strDim type="cat">
        <cx:f>_xlchart.v1.36</cx:f>
      </cx:strDim>
      <cx:numDim type="val">
        <cx:f>_xlchart.v1.41</cx:f>
      </cx:numDim>
    </cx:data>
  </cx:chartData>
  <cx:chart>
    <cx:title pos="t" align="ctr" overlay="0"/>
    <cx:plotArea>
      <cx:plotAreaRegion>
        <cx:series layoutId="clusteredColumn" uniqueId="{B5DC9001-5646-4E11-9C1D-0541E7D0148C}" formatIdx="0">
          <cx:dataId val="0"/>
          <cx:layoutPr>
            <cx:aggregation/>
          </cx:layoutPr>
          <cx:axisId val="0"/>
        </cx:series>
        <cx:series layoutId="clusteredColumn" hidden="1" uniqueId="{D72474AA-FF42-4315-8B1F-BD7B474123CA}" formatIdx="2">
          <cx:dataId val="1"/>
          <cx:layoutPr>
            <cx:aggregation/>
          </cx:layoutPr>
          <cx:axisId val="0"/>
        </cx:series>
        <cx:series layoutId="clusteredColumn" hidden="1" uniqueId="{428AA8BC-8A6D-40FE-8BD0-A7964617D144}" formatIdx="4">
          <cx:dataId val="2"/>
          <cx:layoutPr>
            <cx:aggregation/>
          </cx:layoutPr>
          <cx:axisId val="0"/>
        </cx:series>
        <cx:series layoutId="clusteredColumn" hidden="1" uniqueId="{7B146323-D3EF-4337-BD24-2F876B331442}" formatIdx="6">
          <cx:dataId val="3"/>
          <cx:layoutPr>
            <cx:aggregation/>
          </cx:layoutPr>
          <cx:axisId val="0"/>
        </cx:series>
        <cx:series layoutId="clusteredColumn" hidden="1" uniqueId="{C6097029-C2AE-4561-8EF4-D693DCE3F3E6}" formatIdx="8">
          <cx:dataId val="4"/>
          <cx:layoutPr>
            <cx:aggregation/>
          </cx:layoutPr>
          <cx:axisId val="0"/>
        </cx:series>
        <cx:series layoutId="paretoLine" ownerIdx="0" uniqueId="{CC74A19B-7F62-4E5B-AD9C-4BAFC79343E2}" formatIdx="1">
          <cx:axisId val="1"/>
        </cx:series>
        <cx:series layoutId="paretoLine" ownerIdx="1" uniqueId="{824A9860-5DCB-48CA-A79E-44FBF0D3B159}" formatIdx="3">
          <cx:axisId val="1"/>
        </cx:series>
        <cx:series layoutId="paretoLine" ownerIdx="2" uniqueId="{6102F669-EE89-43AD-9CA4-8E9E4022731B}" formatIdx="5">
          <cx:axisId val="1"/>
        </cx:series>
        <cx:series layoutId="paretoLine" ownerIdx="3" uniqueId="{85EF1E26-40AC-4426-A257-2B7C16E88303}" formatIdx="7">
          <cx:axisId val="1"/>
        </cx:series>
        <cx:series layoutId="paretoLine" ownerIdx="4" uniqueId="{3EB108A9-6EE7-42EA-96D0-1B3CCAFD24EB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openxmlformats.org/officeDocument/2006/relationships/chart" Target="../charts/chart2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8</xdr:col>
      <xdr:colOff>485775</xdr:colOff>
      <xdr:row>3</xdr:row>
      <xdr:rowOff>152400</xdr:rowOff>
    </xdr:to>
    <xdr:sp macro="" textlink="">
      <xdr:nvSpPr>
        <xdr:cNvPr id="5" name="Arrow: Left-Right 4">
          <a:extLst>
            <a:ext uri="{FF2B5EF4-FFF2-40B4-BE49-F238E27FC236}">
              <a16:creationId xmlns="" xmlns:a16="http://schemas.microsoft.com/office/drawing/2014/main" id="{7D0B1664-5BE0-41E2-A0B0-E5CEF9CB4469}"/>
            </a:ext>
          </a:extLst>
        </xdr:cNvPr>
        <xdr:cNvSpPr/>
      </xdr:nvSpPr>
      <xdr:spPr>
        <a:xfrm>
          <a:off x="133350" y="66675"/>
          <a:ext cx="5229225" cy="657225"/>
        </a:xfrm>
        <a:prstGeom prst="leftRightArrow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latin typeface="Adobe Song Std L" panose="02020300000000000000" pitchFamily="18" charset="-128"/>
              <a:ea typeface="Adobe Song Std L" panose="02020300000000000000" pitchFamily="18" charset="-128"/>
            </a:rPr>
            <a:t>Full Stack Java</a:t>
          </a:r>
        </a:p>
      </xdr:txBody>
    </xdr:sp>
    <xdr:clientData/>
  </xdr:twoCellAnchor>
  <xdr:twoCellAnchor>
    <xdr:from>
      <xdr:col>0</xdr:col>
      <xdr:colOff>152400</xdr:colOff>
      <xdr:row>34</xdr:row>
      <xdr:rowOff>57150</xdr:rowOff>
    </xdr:from>
    <xdr:to>
      <xdr:col>8</xdr:col>
      <xdr:colOff>504825</xdr:colOff>
      <xdr:row>37</xdr:row>
      <xdr:rowOff>142875</xdr:rowOff>
    </xdr:to>
    <xdr:sp macro="" textlink="">
      <xdr:nvSpPr>
        <xdr:cNvPr id="6" name="Arrow: Left-Right 5">
          <a:extLst>
            <a:ext uri="{FF2B5EF4-FFF2-40B4-BE49-F238E27FC236}">
              <a16:creationId xmlns="" xmlns:a16="http://schemas.microsoft.com/office/drawing/2014/main" id="{3CAF258F-0307-4DA2-A1D8-670D46AC4414}"/>
            </a:ext>
          </a:extLst>
        </xdr:cNvPr>
        <xdr:cNvSpPr/>
      </xdr:nvSpPr>
      <xdr:spPr>
        <a:xfrm>
          <a:off x="152400" y="6534150"/>
          <a:ext cx="5229225" cy="657225"/>
        </a:xfrm>
        <a:prstGeom prst="leftRightArrow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aseline="0">
              <a:latin typeface="Adobe Song Std L" panose="02020300000000000000" pitchFamily="18" charset="-128"/>
              <a:ea typeface="Adobe Song Std L" panose="02020300000000000000" pitchFamily="18" charset="-128"/>
            </a:rPr>
            <a:t>Full Stack Journey  is ever lasting.... Keep learning....</a:t>
          </a:r>
          <a:endParaRPr lang="en-IN" sz="1200">
            <a:latin typeface="Adobe Song Std L" panose="02020300000000000000" pitchFamily="18" charset="-128"/>
            <a:ea typeface="Adobe Song Std L" panose="02020300000000000000" pitchFamily="18" charset="-128"/>
          </a:endParaRPr>
        </a:p>
      </xdr:txBody>
    </xdr:sp>
    <xdr:clientData/>
  </xdr:twoCellAnchor>
  <xdr:oneCellAnchor>
    <xdr:from>
      <xdr:col>0</xdr:col>
      <xdr:colOff>190500</xdr:colOff>
      <xdr:row>3</xdr:row>
      <xdr:rowOff>64585</xdr:rowOff>
    </xdr:from>
    <xdr:ext cx="5172075" cy="2545265"/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221074A8-B592-4BCD-A229-0BD8EB09C468}"/>
            </a:ext>
          </a:extLst>
        </xdr:cNvPr>
        <xdr:cNvSpPr/>
      </xdr:nvSpPr>
      <xdr:spPr>
        <a:xfrm>
          <a:off x="190500" y="636085"/>
          <a:ext cx="5172075" cy="254526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rgbClr val="EA9C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dobe Song Std L" panose="02020300000000000000" pitchFamily="18" charset="-128"/>
              <a:ea typeface="Adobe Song Std L" panose="02020300000000000000" pitchFamily="18" charset="-128"/>
            </a:rPr>
            <a:t>Certificate Of </a:t>
          </a:r>
        </a:p>
        <a:p>
          <a:pPr algn="ctr"/>
          <a:r>
            <a:rPr lang="en-US" sz="5400" b="0" cap="none" spc="0">
              <a:ln w="0"/>
              <a:solidFill>
                <a:srgbClr val="EA9C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dobe Song Std L" panose="02020300000000000000" pitchFamily="18" charset="-128"/>
              <a:ea typeface="Adobe Song Std L" panose="02020300000000000000" pitchFamily="18" charset="-128"/>
            </a:rPr>
            <a:t>Participation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12</xdr:row>
      <xdr:rowOff>17146</xdr:rowOff>
    </xdr:from>
    <xdr:to>
      <xdr:col>5</xdr:col>
      <xdr:colOff>2933700</xdr:colOff>
      <xdr:row>14</xdr:row>
      <xdr:rowOff>1028700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E8F453A-2DF1-47D6-BC78-D9CBCE3C1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19</xdr:row>
      <xdr:rowOff>180973</xdr:rowOff>
    </xdr:from>
    <xdr:to>
      <xdr:col>1</xdr:col>
      <xdr:colOff>5229225</xdr:colOff>
      <xdr:row>44</xdr:row>
      <xdr:rowOff>104775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DD8EB6-8851-457E-BCF5-C08FDCA14A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609601" y="8762998"/>
              <a:ext cx="3981449" cy="4686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5438775</xdr:colOff>
      <xdr:row>20</xdr:row>
      <xdr:rowOff>9525</xdr:rowOff>
    </xdr:from>
    <xdr:to>
      <xdr:col>3</xdr:col>
      <xdr:colOff>9526</xdr:colOff>
      <xdr:row>44</xdr:row>
      <xdr:rowOff>133350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FAB2CCA-584B-43EC-9F08-AF59ECA65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4591050" y="8782050"/>
              <a:ext cx="3562351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46</xdr:row>
      <xdr:rowOff>0</xdr:rowOff>
    </xdr:from>
    <xdr:to>
      <xdr:col>1</xdr:col>
      <xdr:colOff>5229225</xdr:colOff>
      <xdr:row>69</xdr:row>
      <xdr:rowOff>171450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D8756D9-94B6-47E0-8D0E-F26F76C1A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609601" y="13725525"/>
              <a:ext cx="3981449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5448300</xdr:colOff>
      <xdr:row>46</xdr:row>
      <xdr:rowOff>9525</xdr:rowOff>
    </xdr:from>
    <xdr:to>
      <xdr:col>3</xdr:col>
      <xdr:colOff>0</xdr:colOff>
      <xdr:row>69</xdr:row>
      <xdr:rowOff>180975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FD5D976-C4B8-40D9-9C3B-4FE1340805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xfrm>
              <a:off x="4591050" y="13735050"/>
              <a:ext cx="3552825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71</xdr:row>
      <xdr:rowOff>0</xdr:rowOff>
    </xdr:from>
    <xdr:to>
      <xdr:col>1</xdr:col>
      <xdr:colOff>5219700</xdr:colOff>
      <xdr:row>94</xdr:row>
      <xdr:rowOff>133350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52CD424-020E-43E7-8555-DF23F2E34E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xfrm>
              <a:off x="609600" y="18488025"/>
              <a:ext cx="3981450" cy="451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299084</xdr:colOff>
      <xdr:row>51</xdr:row>
      <xdr:rowOff>9525</xdr:rowOff>
    </xdr:from>
    <xdr:to>
      <xdr:col>6</xdr:col>
      <xdr:colOff>323850</xdr:colOff>
      <xdr:row>76</xdr:row>
      <xdr:rowOff>124551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4E4DFB0-C29F-45D2-B6B1-9717CA29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8</xdr:row>
      <xdr:rowOff>169208</xdr:rowOff>
    </xdr:from>
    <xdr:to>
      <xdr:col>21</xdr:col>
      <xdr:colOff>1</xdr:colOff>
      <xdr:row>16</xdr:row>
      <xdr:rowOff>11206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DD9C12-A854-46DF-B133-BCFEBA4A7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9448799" y="1693208"/>
              <a:ext cx="7448552" cy="1365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470646</xdr:colOff>
      <xdr:row>16</xdr:row>
      <xdr:rowOff>113179</xdr:rowOff>
    </xdr:from>
    <xdr:to>
      <xdr:col>20</xdr:col>
      <xdr:colOff>593911</xdr:colOff>
      <xdr:row>23</xdr:row>
      <xdr:rowOff>179294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692296E-2A52-422E-A5FB-38BB4A3D46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9443196" y="3161179"/>
              <a:ext cx="7438465" cy="1399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487454</xdr:colOff>
      <xdr:row>24</xdr:row>
      <xdr:rowOff>180415</xdr:rowOff>
    </xdr:from>
    <xdr:to>
      <xdr:col>20</xdr:col>
      <xdr:colOff>593911</xdr:colOff>
      <xdr:row>32</xdr:row>
      <xdr:rowOff>168089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1E27110-E8D5-4AA3-B959-7EA8AE770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9460004" y="4752415"/>
              <a:ext cx="7421657" cy="1511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504266</xdr:colOff>
      <xdr:row>34</xdr:row>
      <xdr:rowOff>158003</xdr:rowOff>
    </xdr:from>
    <xdr:to>
      <xdr:col>20</xdr:col>
      <xdr:colOff>593912</xdr:colOff>
      <xdr:row>41</xdr:row>
      <xdr:rowOff>11206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3C7E9B6-1B5C-4953-BCF8-F91B73005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9476816" y="6635003"/>
              <a:ext cx="7404846" cy="1186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481853</xdr:colOff>
      <xdr:row>41</xdr:row>
      <xdr:rowOff>113179</xdr:rowOff>
    </xdr:from>
    <xdr:to>
      <xdr:col>21</xdr:col>
      <xdr:colOff>11206</xdr:colOff>
      <xdr:row>46</xdr:row>
      <xdr:rowOff>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767610A-C244-4F22-B831-7B44D195A2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xfrm>
              <a:off x="9454403" y="7923679"/>
              <a:ext cx="7454153" cy="839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L8" sqref="L8"/>
    </sheetView>
  </sheetViews>
  <sheetFormatPr defaultRowHeight="14.4"/>
  <cols>
    <col min="7" max="7" width="9.109375" customWidth="1"/>
  </cols>
  <sheetData>
    <row r="1" spans="1:9">
      <c r="A1" s="27"/>
      <c r="B1" s="27"/>
      <c r="C1" s="27"/>
      <c r="D1" s="27"/>
      <c r="E1" s="27"/>
      <c r="F1" s="27"/>
      <c r="G1" s="27"/>
      <c r="H1" s="27"/>
      <c r="I1" s="27"/>
    </row>
    <row r="2" spans="1:9">
      <c r="A2" s="27"/>
      <c r="B2" s="27"/>
      <c r="C2" s="27"/>
      <c r="D2" s="27"/>
      <c r="E2" s="27"/>
      <c r="F2" s="27"/>
      <c r="G2" s="27"/>
      <c r="H2" s="27"/>
      <c r="I2" s="27"/>
    </row>
    <row r="3" spans="1:9">
      <c r="A3" s="27"/>
      <c r="B3" s="27"/>
      <c r="C3" s="27"/>
      <c r="D3" s="27"/>
      <c r="E3" s="27"/>
      <c r="F3" s="27"/>
      <c r="G3" s="27"/>
      <c r="H3" s="27"/>
      <c r="I3" s="27"/>
    </row>
    <row r="4" spans="1:9">
      <c r="A4" s="27"/>
      <c r="B4" s="27"/>
      <c r="C4" s="27"/>
      <c r="D4" s="27"/>
      <c r="E4" s="27"/>
      <c r="F4" s="27"/>
      <c r="G4" s="27"/>
      <c r="H4" s="27"/>
      <c r="I4" s="27"/>
    </row>
    <row r="5" spans="1:9">
      <c r="A5" s="27"/>
      <c r="B5" s="27"/>
      <c r="C5" s="27"/>
      <c r="D5" s="27"/>
      <c r="E5" s="27"/>
      <c r="F5" s="27"/>
      <c r="G5" s="27"/>
      <c r="H5" s="27"/>
      <c r="I5" s="27"/>
    </row>
    <row r="6" spans="1:9">
      <c r="A6" s="27"/>
      <c r="B6" s="27"/>
      <c r="C6" s="27"/>
      <c r="D6" s="27"/>
      <c r="E6" s="27"/>
      <c r="F6" s="27"/>
      <c r="G6" s="27"/>
      <c r="H6" s="27"/>
      <c r="I6" s="27"/>
    </row>
    <row r="7" spans="1:9">
      <c r="A7" s="27"/>
      <c r="B7" s="27"/>
      <c r="C7" s="27"/>
      <c r="D7" s="27"/>
      <c r="E7" s="27"/>
      <c r="F7" s="27"/>
      <c r="G7" s="27"/>
      <c r="H7" s="27"/>
      <c r="I7" s="27"/>
    </row>
    <row r="8" spans="1:9">
      <c r="A8" s="27"/>
      <c r="B8" s="27"/>
      <c r="C8" s="27"/>
      <c r="D8" s="27"/>
      <c r="E8" s="27"/>
      <c r="F8" s="27"/>
      <c r="G8" s="27"/>
      <c r="H8" s="27"/>
      <c r="I8" s="27"/>
    </row>
    <row r="9" spans="1:9">
      <c r="A9" s="27"/>
      <c r="B9" s="27"/>
      <c r="C9" s="27"/>
      <c r="D9" s="27"/>
      <c r="E9" s="27"/>
      <c r="F9" s="27"/>
      <c r="G9" s="27"/>
      <c r="H9" s="27"/>
      <c r="I9" s="27"/>
    </row>
    <row r="10" spans="1:9">
      <c r="A10" s="27"/>
      <c r="B10" s="27"/>
      <c r="C10" s="27"/>
      <c r="D10" s="27"/>
      <c r="E10" s="27"/>
      <c r="F10" s="27"/>
      <c r="G10" s="27"/>
      <c r="H10" s="27"/>
      <c r="I10" s="27"/>
    </row>
    <row r="11" spans="1:9">
      <c r="A11" s="27"/>
      <c r="B11" s="27"/>
      <c r="C11" s="27"/>
      <c r="D11" s="27"/>
      <c r="E11" s="27"/>
      <c r="F11" s="27"/>
      <c r="G11" s="27"/>
      <c r="H11" s="27"/>
      <c r="I11" s="27"/>
    </row>
    <row r="12" spans="1:9">
      <c r="A12" s="27"/>
      <c r="B12" s="27"/>
      <c r="C12" s="27"/>
      <c r="D12" s="27"/>
      <c r="E12" s="27"/>
      <c r="F12" s="27"/>
      <c r="G12" s="27"/>
      <c r="H12" s="27"/>
      <c r="I12" s="27"/>
    </row>
    <row r="13" spans="1:9">
      <c r="A13" s="27"/>
      <c r="B13" s="27"/>
      <c r="C13" s="27"/>
      <c r="D13" s="27"/>
      <c r="E13" s="27"/>
      <c r="F13" s="27"/>
      <c r="G13" s="27"/>
      <c r="H13" s="27"/>
      <c r="I13" s="27"/>
    </row>
    <row r="14" spans="1:9">
      <c r="A14" s="27"/>
      <c r="B14" s="27"/>
      <c r="C14" s="27"/>
      <c r="D14" s="27"/>
      <c r="E14" s="27"/>
      <c r="F14" s="27"/>
      <c r="G14" s="27"/>
      <c r="H14" s="27"/>
      <c r="I14" s="27"/>
    </row>
    <row r="15" spans="1:9">
      <c r="A15" s="27"/>
      <c r="B15" s="27"/>
      <c r="C15" s="27"/>
      <c r="D15" s="27"/>
      <c r="E15" s="27"/>
      <c r="F15" s="27"/>
      <c r="G15" s="27"/>
      <c r="H15" s="27"/>
      <c r="I15" s="27"/>
    </row>
    <row r="16" spans="1:9">
      <c r="A16" s="27"/>
      <c r="B16" s="34" t="str">
        <f>'Final Feedback'!C2</f>
        <v xml:space="preserve">
&lt;&lt;Associate Name here&gt;&gt;</v>
      </c>
      <c r="C16" s="34"/>
      <c r="D16" s="34"/>
      <c r="E16" s="34"/>
      <c r="F16" s="34"/>
      <c r="G16" s="34"/>
      <c r="H16" s="34"/>
      <c r="I16" s="27"/>
    </row>
    <row r="17" spans="1:9">
      <c r="A17" s="27"/>
      <c r="B17" s="34"/>
      <c r="C17" s="34"/>
      <c r="D17" s="34"/>
      <c r="E17" s="34"/>
      <c r="F17" s="34"/>
      <c r="G17" s="34"/>
      <c r="H17" s="34"/>
      <c r="I17" s="27"/>
    </row>
    <row r="18" spans="1:9" ht="15" customHeight="1">
      <c r="A18" s="27"/>
      <c r="B18" s="34"/>
      <c r="C18" s="34"/>
      <c r="D18" s="34"/>
      <c r="E18" s="34"/>
      <c r="F18" s="34"/>
      <c r="G18" s="34"/>
      <c r="H18" s="34"/>
      <c r="I18" s="27"/>
    </row>
    <row r="19" spans="1:9" ht="15" customHeight="1">
      <c r="A19" s="27"/>
      <c r="B19" s="34"/>
      <c r="C19" s="34"/>
      <c r="D19" s="34"/>
      <c r="E19" s="34"/>
      <c r="F19" s="34"/>
      <c r="G19" s="34"/>
      <c r="H19" s="34"/>
      <c r="I19" s="27"/>
    </row>
    <row r="20" spans="1:9" ht="15" customHeight="1">
      <c r="A20" s="27"/>
      <c r="B20" s="35" t="s">
        <v>190</v>
      </c>
      <c r="C20" s="35"/>
      <c r="D20" s="35"/>
      <c r="E20" s="35"/>
      <c r="F20" s="35"/>
      <c r="G20" s="35"/>
      <c r="H20" s="35"/>
      <c r="I20" s="27"/>
    </row>
    <row r="21" spans="1:9" ht="15" customHeight="1">
      <c r="A21" s="27"/>
      <c r="B21" s="35"/>
      <c r="C21" s="35"/>
      <c r="D21" s="35"/>
      <c r="E21" s="35"/>
      <c r="F21" s="35"/>
      <c r="G21" s="35"/>
      <c r="H21" s="35"/>
      <c r="I21" s="27"/>
    </row>
    <row r="22" spans="1:9" ht="15" customHeight="1">
      <c r="A22" s="27"/>
      <c r="B22" s="35"/>
      <c r="C22" s="35"/>
      <c r="D22" s="35"/>
      <c r="E22" s="35"/>
      <c r="F22" s="35"/>
      <c r="G22" s="35"/>
      <c r="H22" s="35"/>
      <c r="I22" s="27"/>
    </row>
    <row r="23" spans="1:9">
      <c r="A23" s="27"/>
      <c r="B23" s="35"/>
      <c r="C23" s="35"/>
      <c r="D23" s="35"/>
      <c r="E23" s="35"/>
      <c r="F23" s="35"/>
      <c r="G23" s="35"/>
      <c r="H23" s="35"/>
      <c r="I23" s="27"/>
    </row>
    <row r="24" spans="1:9">
      <c r="A24" s="27"/>
      <c r="B24" s="35"/>
      <c r="C24" s="35"/>
      <c r="D24" s="35"/>
      <c r="E24" s="35"/>
      <c r="F24" s="35"/>
      <c r="G24" s="35"/>
      <c r="H24" s="35"/>
      <c r="I24" s="27"/>
    </row>
    <row r="25" spans="1:9" ht="15">
      <c r="A25" s="27"/>
      <c r="B25" s="36" t="s">
        <v>0</v>
      </c>
      <c r="C25" s="36"/>
      <c r="D25" s="36"/>
      <c r="E25" s="36"/>
      <c r="F25" s="36"/>
      <c r="G25" s="36"/>
      <c r="H25" s="36"/>
      <c r="I25" s="27"/>
    </row>
    <row r="26" spans="1:9" ht="15" customHeight="1">
      <c r="A26" s="27"/>
      <c r="B26" s="37">
        <f>(SUM('Final Feedback'!D5:D11)*100)/600</f>
        <v>85.189724037763256</v>
      </c>
      <c r="C26" s="37"/>
      <c r="D26" s="37"/>
      <c r="E26" s="37"/>
      <c r="F26" s="38" t="s">
        <v>1</v>
      </c>
      <c r="G26" s="38"/>
      <c r="H26" s="38"/>
      <c r="I26" s="27"/>
    </row>
    <row r="27" spans="1:9" ht="15" customHeight="1">
      <c r="A27" s="27"/>
      <c r="B27" s="37"/>
      <c r="C27" s="37"/>
      <c r="D27" s="37"/>
      <c r="E27" s="37"/>
      <c r="F27" s="38"/>
      <c r="G27" s="38"/>
      <c r="H27" s="38"/>
      <c r="I27" s="27"/>
    </row>
    <row r="28" spans="1:9" ht="15" customHeight="1">
      <c r="A28" s="27"/>
      <c r="B28" s="37"/>
      <c r="C28" s="37"/>
      <c r="D28" s="37"/>
      <c r="E28" s="37"/>
      <c r="F28" s="38"/>
      <c r="G28" s="38"/>
      <c r="H28" s="38"/>
      <c r="I28" s="27"/>
    </row>
    <row r="29" spans="1:9" ht="15" customHeight="1">
      <c r="A29" s="27"/>
      <c r="B29" s="37"/>
      <c r="C29" s="37"/>
      <c r="D29" s="37"/>
      <c r="E29" s="37"/>
      <c r="F29" s="38"/>
      <c r="G29" s="38"/>
      <c r="H29" s="38"/>
      <c r="I29" s="27"/>
    </row>
    <row r="30" spans="1:9" ht="15" customHeight="1">
      <c r="A30" s="27"/>
      <c r="B30" s="37"/>
      <c r="C30" s="37"/>
      <c r="D30" s="37"/>
      <c r="E30" s="37"/>
      <c r="F30" s="38"/>
      <c r="G30" s="38"/>
      <c r="H30" s="38"/>
      <c r="I30" s="27"/>
    </row>
    <row r="31" spans="1:9" ht="15" customHeight="1">
      <c r="A31" s="27"/>
      <c r="B31" s="37"/>
      <c r="C31" s="37"/>
      <c r="D31" s="37"/>
      <c r="E31" s="37"/>
      <c r="F31" s="38"/>
      <c r="G31" s="38"/>
      <c r="H31" s="38"/>
      <c r="I31" s="27"/>
    </row>
    <row r="32" spans="1:9" ht="15" customHeight="1">
      <c r="A32" s="27"/>
      <c r="B32" s="37"/>
      <c r="C32" s="37"/>
      <c r="D32" s="37"/>
      <c r="E32" s="37"/>
      <c r="F32" s="38"/>
      <c r="G32" s="38"/>
      <c r="H32" s="38"/>
      <c r="I32" s="27"/>
    </row>
    <row r="33" spans="1:9" ht="15" customHeight="1">
      <c r="A33" s="27"/>
      <c r="B33" s="37"/>
      <c r="C33" s="37"/>
      <c r="D33" s="37"/>
      <c r="E33" s="37"/>
      <c r="F33" s="38"/>
      <c r="G33" s="38"/>
      <c r="H33" s="38"/>
      <c r="I33" s="27"/>
    </row>
    <row r="34" spans="1:9" ht="15" customHeight="1">
      <c r="A34" s="27"/>
      <c r="B34" s="37"/>
      <c r="C34" s="37"/>
      <c r="D34" s="37"/>
      <c r="E34" s="37"/>
      <c r="F34" s="38"/>
      <c r="G34" s="38"/>
      <c r="H34" s="38"/>
      <c r="I34" s="27"/>
    </row>
    <row r="35" spans="1:9" ht="15" customHeight="1">
      <c r="A35" s="27"/>
      <c r="B35" s="27"/>
      <c r="C35" s="27"/>
      <c r="D35" s="27"/>
      <c r="E35" s="27"/>
      <c r="F35" s="27"/>
      <c r="G35" s="27"/>
      <c r="H35" s="27"/>
      <c r="I35" s="27"/>
    </row>
    <row r="36" spans="1:9">
      <c r="A36" s="27"/>
      <c r="B36" s="27"/>
      <c r="C36" s="27"/>
      <c r="D36" s="27"/>
      <c r="E36" s="27"/>
      <c r="F36" s="27"/>
      <c r="G36" s="27"/>
      <c r="H36" s="27"/>
      <c r="I36" s="27"/>
    </row>
    <row r="37" spans="1:9">
      <c r="A37" s="27"/>
      <c r="B37" s="27"/>
      <c r="C37" s="27"/>
      <c r="D37" s="27"/>
      <c r="E37" s="27"/>
      <c r="F37" s="27"/>
      <c r="G37" s="27"/>
      <c r="H37" s="27"/>
      <c r="I37" s="27"/>
    </row>
    <row r="38" spans="1:9">
      <c r="A38" s="27"/>
      <c r="B38" s="27"/>
      <c r="C38" s="27"/>
      <c r="D38" s="27"/>
      <c r="E38" s="27"/>
      <c r="F38" s="27"/>
      <c r="G38" s="27"/>
      <c r="H38" s="27"/>
      <c r="I38" s="27"/>
    </row>
    <row r="39" spans="1:9">
      <c r="A39" s="27"/>
      <c r="B39" s="27"/>
      <c r="C39" s="27"/>
      <c r="D39" s="27"/>
      <c r="E39" s="27"/>
      <c r="F39" s="27"/>
      <c r="G39" s="27"/>
      <c r="H39" s="27"/>
      <c r="I39" s="27"/>
    </row>
    <row r="40" spans="1:9">
      <c r="A40" s="27"/>
      <c r="B40" s="27"/>
      <c r="C40" s="27"/>
      <c r="D40" s="27"/>
      <c r="E40" s="27"/>
      <c r="F40" s="27"/>
      <c r="G40" s="27"/>
      <c r="H40" s="27"/>
      <c r="I40" s="27"/>
    </row>
    <row r="41" spans="1:9">
      <c r="A41" s="27"/>
      <c r="B41" s="27"/>
      <c r="C41" s="27"/>
      <c r="D41" s="27"/>
      <c r="E41" s="27"/>
      <c r="F41" s="27"/>
      <c r="G41" s="27"/>
      <c r="H41" s="27"/>
      <c r="I41" s="27"/>
    </row>
    <row r="42" spans="1:9">
      <c r="A42" s="27"/>
      <c r="B42" s="27"/>
      <c r="C42" s="27"/>
      <c r="D42" s="27"/>
      <c r="E42" s="27"/>
      <c r="F42" s="27"/>
      <c r="G42" s="27"/>
      <c r="H42" s="27"/>
      <c r="I42" s="27"/>
    </row>
    <row r="43" spans="1:9">
      <c r="A43" s="27"/>
      <c r="B43" s="27"/>
      <c r="C43" s="27"/>
      <c r="D43" s="27"/>
      <c r="E43" s="27"/>
      <c r="F43" s="27"/>
      <c r="G43" s="27"/>
      <c r="H43" s="27"/>
      <c r="I43" s="27"/>
    </row>
    <row r="44" spans="1:9">
      <c r="A44" s="27"/>
      <c r="B44" s="27"/>
      <c r="C44" s="27"/>
      <c r="D44" s="27"/>
      <c r="E44" s="27"/>
      <c r="F44" s="27"/>
      <c r="G44" s="27"/>
      <c r="H44" s="27"/>
      <c r="I44" s="27"/>
    </row>
    <row r="45" spans="1:9">
      <c r="A45" s="27"/>
      <c r="B45" s="27"/>
      <c r="C45" s="27"/>
      <c r="D45" s="27"/>
      <c r="E45" s="27"/>
      <c r="F45" s="27"/>
      <c r="G45" s="27"/>
      <c r="H45" s="27"/>
      <c r="I45" s="27"/>
    </row>
    <row r="46" spans="1:9">
      <c r="A46" s="27"/>
      <c r="B46" s="27"/>
      <c r="C46" s="27"/>
      <c r="D46" s="27"/>
      <c r="E46" s="27"/>
      <c r="F46" s="27"/>
      <c r="G46" s="27"/>
      <c r="H46" s="27"/>
      <c r="I46" s="27"/>
    </row>
    <row r="47" spans="1:9">
      <c r="A47" s="27"/>
      <c r="B47" s="27"/>
      <c r="C47" s="27"/>
      <c r="D47" s="27"/>
      <c r="E47" s="27"/>
      <c r="F47" s="27"/>
      <c r="G47" s="27"/>
      <c r="H47" s="27"/>
      <c r="I47" s="27"/>
    </row>
    <row r="48" spans="1:9">
      <c r="A48" s="27"/>
      <c r="B48" s="27"/>
      <c r="C48" s="27"/>
      <c r="D48" s="27"/>
      <c r="E48" s="27"/>
      <c r="F48" s="27"/>
      <c r="G48" s="27"/>
      <c r="H48" s="27"/>
      <c r="I48" s="27"/>
    </row>
    <row r="49" spans="1:9">
      <c r="A49" s="27"/>
      <c r="B49" s="27"/>
      <c r="C49" s="27"/>
      <c r="D49" s="27"/>
      <c r="E49" s="27"/>
      <c r="F49" s="27"/>
      <c r="G49" s="27"/>
      <c r="H49" s="27"/>
      <c r="I49" s="27"/>
    </row>
    <row r="50" spans="1:9">
      <c r="A50" s="27"/>
      <c r="B50" s="27"/>
      <c r="C50" s="27"/>
      <c r="D50" s="27"/>
      <c r="E50" s="27"/>
      <c r="F50" s="27"/>
      <c r="G50" s="27"/>
      <c r="H50" s="27"/>
      <c r="I50" s="27"/>
    </row>
  </sheetData>
  <mergeCells count="5">
    <mergeCell ref="B16:H19"/>
    <mergeCell ref="B20:H24"/>
    <mergeCell ref="B25:H25"/>
    <mergeCell ref="B26:E34"/>
    <mergeCell ref="F26:H3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C3" sqref="C3"/>
    </sheetView>
  </sheetViews>
  <sheetFormatPr defaultRowHeight="14.4"/>
  <cols>
    <col min="2" max="2" width="59.6640625" customWidth="1"/>
    <col min="3" max="3" width="53.33203125" customWidth="1"/>
    <col min="4" max="4" width="5.5546875" bestFit="1" customWidth="1"/>
    <col min="5" max="5" width="38.5546875" bestFit="1" customWidth="1"/>
    <col min="6" max="6" width="44.44140625" customWidth="1"/>
    <col min="12" max="12" width="82.6640625" bestFit="1" customWidth="1"/>
  </cols>
  <sheetData>
    <row r="1" spans="2:6">
      <c r="B1" s="6" t="s">
        <v>2</v>
      </c>
    </row>
    <row r="2" spans="2:6" ht="27">
      <c r="B2" s="7" t="s">
        <v>3</v>
      </c>
      <c r="C2" s="32" t="s">
        <v>192</v>
      </c>
      <c r="D2" s="8"/>
    </row>
    <row r="3" spans="2:6">
      <c r="B3" s="7" t="s">
        <v>4</v>
      </c>
      <c r="C3" s="33" t="s">
        <v>193</v>
      </c>
      <c r="D3" s="8"/>
    </row>
    <row r="4" spans="2:6">
      <c r="B4" s="7" t="s">
        <v>5</v>
      </c>
      <c r="C4" s="28" t="s">
        <v>194</v>
      </c>
      <c r="D4" s="15" t="s">
        <v>6</v>
      </c>
    </row>
    <row r="5" spans="2:6">
      <c r="B5" s="19" t="s">
        <v>7</v>
      </c>
      <c r="C5" s="8" t="s">
        <v>8</v>
      </c>
      <c r="D5" s="18">
        <f>'DO NOT DELETE 2'!B2</f>
        <v>81.944444444444443</v>
      </c>
      <c r="E5" s="9" t="s">
        <v>9</v>
      </c>
    </row>
    <row r="6" spans="2:6">
      <c r="B6" s="19" t="s">
        <v>170</v>
      </c>
      <c r="C6" s="8" t="s">
        <v>8</v>
      </c>
      <c r="D6" s="18">
        <f>'DO NOT DELETE 2'!B3</f>
        <v>100</v>
      </c>
      <c r="E6" s="9" t="s">
        <v>9</v>
      </c>
    </row>
    <row r="7" spans="2:6" ht="28.8">
      <c r="B7" s="31" t="s">
        <v>187</v>
      </c>
      <c r="C7" s="8" t="s">
        <v>8</v>
      </c>
      <c r="D7" s="41">
        <f>'DO NOT DELETE 2'!B4</f>
        <v>92.156862745098039</v>
      </c>
      <c r="E7" s="9" t="s">
        <v>9</v>
      </c>
    </row>
    <row r="8" spans="2:6">
      <c r="B8" s="19" t="s">
        <v>10</v>
      </c>
      <c r="C8" s="8" t="s">
        <v>8</v>
      </c>
      <c r="D8" s="42"/>
      <c r="E8" s="9" t="s">
        <v>9</v>
      </c>
    </row>
    <row r="9" spans="2:6">
      <c r="B9" s="19" t="s">
        <v>78</v>
      </c>
      <c r="C9" s="8" t="s">
        <v>8</v>
      </c>
      <c r="D9" s="18">
        <f>'DO NOT DELETE 2'!B5</f>
        <v>83.333333333333329</v>
      </c>
      <c r="E9" s="9" t="s">
        <v>9</v>
      </c>
    </row>
    <row r="10" spans="2:6">
      <c r="B10" s="19" t="s">
        <v>11</v>
      </c>
      <c r="C10" s="8" t="s">
        <v>8</v>
      </c>
      <c r="D10" s="18">
        <f>'DO NOT DELETE 2'!B6</f>
        <v>70.370370370370367</v>
      </c>
      <c r="E10" s="9" t="s">
        <v>9</v>
      </c>
    </row>
    <row r="11" spans="2:6">
      <c r="B11" s="19" t="s">
        <v>173</v>
      </c>
      <c r="C11" s="8" t="s">
        <v>8</v>
      </c>
      <c r="D11" s="18">
        <f>'DO NOT DELETE 2'!B7</f>
        <v>83.333333333333329</v>
      </c>
      <c r="E11" s="9" t="s">
        <v>9</v>
      </c>
    </row>
    <row r="13" spans="2:6" ht="103.5" customHeight="1">
      <c r="B13" s="1" t="s">
        <v>12</v>
      </c>
      <c r="C13" s="26" t="e">
        <f>'DO NOT DELETE 2'!B49</f>
        <v>#REF!</v>
      </c>
      <c r="D13" s="14"/>
      <c r="E13" s="39" t="s">
        <v>13</v>
      </c>
      <c r="F13" s="40"/>
    </row>
    <row r="14" spans="2:6" ht="193.5" customHeight="1">
      <c r="B14" s="1" t="s">
        <v>14</v>
      </c>
      <c r="C14" s="26" t="e">
        <f>'DO NOT DELETE 2'!B48</f>
        <v>#REF!</v>
      </c>
      <c r="D14" s="14"/>
      <c r="E14" s="2"/>
      <c r="F14" s="2"/>
    </row>
    <row r="15" spans="2:6" ht="81.75" customHeight="1">
      <c r="B15" s="3" t="s">
        <v>15</v>
      </c>
      <c r="C15" s="26" t="e">
        <f>'DO NOT DELETE 2'!B50</f>
        <v>#REF!</v>
      </c>
      <c r="D15" s="14"/>
      <c r="E15" s="2"/>
      <c r="F15" s="2"/>
    </row>
    <row r="16" spans="2:6">
      <c r="B16" s="4"/>
      <c r="C16" s="5"/>
      <c r="D16" s="5"/>
      <c r="E16" s="2"/>
      <c r="F16" s="2"/>
    </row>
    <row r="17" spans="2:6" ht="57" customHeight="1">
      <c r="B17" s="1" t="s">
        <v>16</v>
      </c>
      <c r="C17" s="29" t="s">
        <v>126</v>
      </c>
      <c r="D17" s="14"/>
      <c r="E17" s="2"/>
      <c r="F17" s="2"/>
    </row>
  </sheetData>
  <dataConsolidate/>
  <mergeCells count="2">
    <mergeCell ref="E13:F13"/>
    <mergeCell ref="D7:D8"/>
  </mergeCell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'DO NOT DELETE 1'!$A$1:$A$4</xm:f>
          </x14:formula1>
          <xm:sqref>C5:C11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130" zoomScaleNormal="100" workbookViewId="0">
      <selection activeCell="C159" sqref="C159"/>
    </sheetView>
  </sheetViews>
  <sheetFormatPr defaultRowHeight="14.4"/>
  <cols>
    <col min="1" max="1" width="25.5546875" bestFit="1" customWidth="1"/>
    <col min="2" max="2" width="28.109375" bestFit="1" customWidth="1"/>
    <col min="3" max="3" width="128.88671875" bestFit="1" customWidth="1"/>
    <col min="4" max="4" width="10.88671875" bestFit="1" customWidth="1"/>
    <col min="5" max="5" width="19.5546875" bestFit="1" customWidth="1"/>
    <col min="7" max="7" width="25.44140625" customWidth="1"/>
    <col min="8" max="8" width="21.6640625" bestFit="1" customWidth="1"/>
  </cols>
  <sheetData>
    <row r="1" spans="1:8" ht="20.399999999999999" thickBot="1">
      <c r="A1" s="43" t="s">
        <v>17</v>
      </c>
      <c r="B1" s="43"/>
      <c r="C1" s="43"/>
      <c r="D1" s="43"/>
    </row>
    <row r="2" spans="1:8" ht="15" thickTop="1">
      <c r="A2" s="11" t="s">
        <v>18</v>
      </c>
      <c r="B2" s="11" t="s">
        <v>19</v>
      </c>
      <c r="C2" s="12" t="s">
        <v>20</v>
      </c>
      <c r="D2" s="11" t="s">
        <v>6</v>
      </c>
      <c r="E2" s="16" t="s">
        <v>21</v>
      </c>
      <c r="G2" s="6" t="s">
        <v>184</v>
      </c>
      <c r="H2">
        <v>13</v>
      </c>
    </row>
    <row r="3" spans="1:8">
      <c r="A3" s="13" t="s">
        <v>22</v>
      </c>
      <c r="B3" s="13" t="s">
        <v>23</v>
      </c>
      <c r="G3" t="s">
        <v>127</v>
      </c>
      <c r="H3" t="s">
        <v>185</v>
      </c>
    </row>
    <row r="4" spans="1:8">
      <c r="B4" t="s">
        <v>24</v>
      </c>
      <c r="C4" s="10" t="s">
        <v>25</v>
      </c>
      <c r="D4" t="s">
        <v>8</v>
      </c>
      <c r="E4" s="17">
        <f>VLOOKUP(D4,'DO NOT DELETE 1'!$A$1:$B$4,2, FALSE)</f>
        <v>3</v>
      </c>
      <c r="G4" t="s">
        <v>128</v>
      </c>
      <c r="H4" t="s">
        <v>185</v>
      </c>
    </row>
    <row r="5" spans="1:8">
      <c r="C5" s="10" t="s">
        <v>26</v>
      </c>
      <c r="D5" t="s">
        <v>8</v>
      </c>
      <c r="E5" s="17">
        <f>VLOOKUP(D5,'DO NOT DELETE 1'!$A$1:$B$4,2, FALSE)</f>
        <v>3</v>
      </c>
      <c r="G5" t="s">
        <v>129</v>
      </c>
      <c r="H5" t="s">
        <v>185</v>
      </c>
    </row>
    <row r="6" spans="1:8">
      <c r="C6" s="10" t="s">
        <v>27</v>
      </c>
      <c r="D6" t="s">
        <v>8</v>
      </c>
      <c r="E6" s="17">
        <f>VLOOKUP(D6,'DO NOT DELETE 1'!$A$1:$B$4,2, FALSE)</f>
        <v>3</v>
      </c>
      <c r="G6" t="s">
        <v>130</v>
      </c>
      <c r="H6" t="s">
        <v>185</v>
      </c>
    </row>
    <row r="7" spans="1:8">
      <c r="C7" s="10" t="s">
        <v>28</v>
      </c>
      <c r="D7" t="s">
        <v>8</v>
      </c>
      <c r="E7" s="17">
        <f>VLOOKUP(D7,'DO NOT DELETE 1'!$A$1:$B$4,2, FALSE)</f>
        <v>3</v>
      </c>
      <c r="G7" t="s">
        <v>131</v>
      </c>
      <c r="H7" t="s">
        <v>185</v>
      </c>
    </row>
    <row r="8" spans="1:8">
      <c r="C8" s="10" t="s">
        <v>29</v>
      </c>
      <c r="D8" t="s">
        <v>8</v>
      </c>
      <c r="E8" s="17">
        <f>VLOOKUP(D8,'DO NOT DELETE 1'!$A$1:$B$4,2, FALSE)</f>
        <v>3</v>
      </c>
      <c r="G8" t="s">
        <v>142</v>
      </c>
      <c r="H8" t="s">
        <v>185</v>
      </c>
    </row>
    <row r="9" spans="1:8">
      <c r="B9" t="s">
        <v>127</v>
      </c>
      <c r="C9" s="10" t="s">
        <v>198</v>
      </c>
      <c r="D9" t="s">
        <v>8</v>
      </c>
      <c r="E9" s="17">
        <f>VLOOKUP(D9,'DO NOT DELETE 1'!$A$1:$B$4,2, FALSE)</f>
        <v>3</v>
      </c>
      <c r="G9" t="s">
        <v>143</v>
      </c>
      <c r="H9" t="s">
        <v>185</v>
      </c>
    </row>
    <row r="10" spans="1:8">
      <c r="B10" t="s">
        <v>128</v>
      </c>
      <c r="C10" s="10" t="s">
        <v>199</v>
      </c>
      <c r="D10" t="s">
        <v>8</v>
      </c>
      <c r="E10" s="17">
        <f>VLOOKUP(D10,'DO NOT DELETE 1'!$A$1:$B$4,2, FALSE)</f>
        <v>3</v>
      </c>
      <c r="G10" t="s">
        <v>144</v>
      </c>
      <c r="H10" t="s">
        <v>185</v>
      </c>
    </row>
    <row r="11" spans="1:8">
      <c r="B11" t="s">
        <v>129</v>
      </c>
      <c r="C11" s="10" t="s">
        <v>200</v>
      </c>
      <c r="D11" t="s">
        <v>8</v>
      </c>
      <c r="E11" s="17">
        <f>VLOOKUP(D11,'DO NOT DELETE 1'!$A$1:$B$4,2, FALSE)</f>
        <v>3</v>
      </c>
      <c r="G11" t="s">
        <v>145</v>
      </c>
      <c r="H11" t="s">
        <v>185</v>
      </c>
    </row>
    <row r="12" spans="1:8">
      <c r="B12" t="s">
        <v>130</v>
      </c>
      <c r="C12" s="10" t="s">
        <v>201</v>
      </c>
      <c r="D12" t="s">
        <v>30</v>
      </c>
      <c r="E12" s="17">
        <f>VLOOKUP(D12,'DO NOT DELETE 1'!$A$1:$B$4,2, FALSE)</f>
        <v>2</v>
      </c>
      <c r="G12" t="s">
        <v>146</v>
      </c>
      <c r="H12" t="s">
        <v>185</v>
      </c>
    </row>
    <row r="13" spans="1:8">
      <c r="B13" t="s">
        <v>131</v>
      </c>
      <c r="C13" s="10" t="s">
        <v>206</v>
      </c>
      <c r="D13" t="s">
        <v>30</v>
      </c>
      <c r="E13" s="17">
        <f>VLOOKUP(D13,'DO NOT DELETE 1'!$A$1:$B$4,2, FALSE)</f>
        <v>2</v>
      </c>
      <c r="G13" t="s">
        <v>147</v>
      </c>
      <c r="H13" t="s">
        <v>185</v>
      </c>
    </row>
    <row r="14" spans="1:8">
      <c r="B14" t="s">
        <v>142</v>
      </c>
      <c r="C14" s="10" t="s">
        <v>196</v>
      </c>
      <c r="D14" t="s">
        <v>30</v>
      </c>
      <c r="E14" s="17">
        <f>VLOOKUP(D14,'DO NOT DELETE 1'!$A$1:$B$4,2, FALSE)</f>
        <v>2</v>
      </c>
      <c r="G14" t="s">
        <v>148</v>
      </c>
      <c r="H14" t="s">
        <v>185</v>
      </c>
    </row>
    <row r="15" spans="1:8">
      <c r="B15" t="s">
        <v>143</v>
      </c>
      <c r="C15" s="10" t="s">
        <v>197</v>
      </c>
      <c r="D15" t="s">
        <v>30</v>
      </c>
      <c r="E15" s="17">
        <f>VLOOKUP(D15,'DO NOT DELETE 1'!$A$1:$B$4,2, FALSE)</f>
        <v>2</v>
      </c>
      <c r="G15" t="s">
        <v>149</v>
      </c>
      <c r="H15" t="s">
        <v>185</v>
      </c>
    </row>
    <row r="16" spans="1:8">
      <c r="B16" t="s">
        <v>144</v>
      </c>
      <c r="C16" s="10" t="s">
        <v>202</v>
      </c>
      <c r="D16" t="s">
        <v>30</v>
      </c>
      <c r="E16" s="17">
        <f>VLOOKUP(D16,'DO NOT DELETE 1'!$A$1:$B$4,2, FALSE)</f>
        <v>2</v>
      </c>
    </row>
    <row r="17" spans="2:7">
      <c r="B17" t="s">
        <v>145</v>
      </c>
      <c r="C17" s="10" t="s">
        <v>203</v>
      </c>
      <c r="D17" t="s">
        <v>30</v>
      </c>
      <c r="E17" s="17">
        <f>VLOOKUP(D17,'DO NOT DELETE 1'!$A$1:$B$4,2, FALSE)</f>
        <v>2</v>
      </c>
    </row>
    <row r="18" spans="2:7">
      <c r="B18" t="s">
        <v>146</v>
      </c>
      <c r="C18" s="10" t="s">
        <v>195</v>
      </c>
      <c r="D18" t="s">
        <v>30</v>
      </c>
      <c r="E18" s="17">
        <f>VLOOKUP(D18,'DO NOT DELETE 1'!$A$1:$B$4,2, FALSE)</f>
        <v>2</v>
      </c>
    </row>
    <row r="19" spans="2:7">
      <c r="B19" t="s">
        <v>147</v>
      </c>
      <c r="C19" s="10" t="s">
        <v>207</v>
      </c>
      <c r="D19" t="s">
        <v>30</v>
      </c>
      <c r="E19" s="17">
        <f>VLOOKUP(D19,'DO NOT DELETE 1'!$A$1:$B$4,2, FALSE)</f>
        <v>2</v>
      </c>
    </row>
    <row r="20" spans="2:7">
      <c r="B20" t="s">
        <v>148</v>
      </c>
      <c r="C20" s="10" t="s">
        <v>204</v>
      </c>
      <c r="D20" t="s">
        <v>8</v>
      </c>
      <c r="E20" s="17">
        <f>VLOOKUP(D20,'DO NOT DELETE 1'!$A$1:$B$4,2, FALSE)</f>
        <v>3</v>
      </c>
    </row>
    <row r="21" spans="2:7">
      <c r="B21" t="s">
        <v>149</v>
      </c>
      <c r="C21" s="10" t="s">
        <v>205</v>
      </c>
      <c r="D21" t="s">
        <v>30</v>
      </c>
      <c r="E21" s="17">
        <f>VLOOKUP(D21,'DO NOT DELETE 1'!$A$1:$B$4,2, FALSE)</f>
        <v>2</v>
      </c>
    </row>
    <row r="22" spans="2:7">
      <c r="B22" t="s">
        <v>31</v>
      </c>
      <c r="C22" s="10" t="s">
        <v>132</v>
      </c>
      <c r="D22" t="s">
        <v>30</v>
      </c>
      <c r="E22" s="17">
        <f>VLOOKUP(D22,'DO NOT DELETE 1'!$A$1:$B$4,2, FALSE)</f>
        <v>2</v>
      </c>
    </row>
    <row r="23" spans="2:7">
      <c r="C23" s="10" t="s">
        <v>32</v>
      </c>
      <c r="D23" t="s">
        <v>30</v>
      </c>
      <c r="E23" s="17">
        <f>VLOOKUP(D23,'DO NOT DELETE 1'!$A$1:$B$4,2, FALSE)</f>
        <v>2</v>
      </c>
    </row>
    <row r="24" spans="2:7">
      <c r="B24" t="s">
        <v>33</v>
      </c>
      <c r="C24" s="10" t="s">
        <v>34</v>
      </c>
      <c r="D24" t="s">
        <v>30</v>
      </c>
      <c r="E24" s="17">
        <f>VLOOKUP(D24,'DO NOT DELETE 1'!$A$1:$B$4,2, FALSE)</f>
        <v>2</v>
      </c>
    </row>
    <row r="25" spans="2:7">
      <c r="C25" s="10" t="s">
        <v>133</v>
      </c>
      <c r="D25" t="s">
        <v>30</v>
      </c>
      <c r="E25" s="17">
        <f>VLOOKUP(D25,'DO NOT DELETE 1'!$A$1:$B$4,2, FALSE)</f>
        <v>2</v>
      </c>
      <c r="G25" t="s">
        <v>134</v>
      </c>
    </row>
    <row r="26" spans="2:7">
      <c r="B26" t="s">
        <v>36</v>
      </c>
      <c r="C26" s="10" t="s">
        <v>37</v>
      </c>
      <c r="D26" t="s">
        <v>8</v>
      </c>
      <c r="E26" s="17">
        <f>VLOOKUP(D26,'DO NOT DELETE 1'!$A$1:$B$4,2, FALSE)</f>
        <v>3</v>
      </c>
    </row>
    <row r="27" spans="2:7">
      <c r="C27" s="10" t="s">
        <v>38</v>
      </c>
      <c r="D27" t="s">
        <v>8</v>
      </c>
      <c r="E27" s="17">
        <f>VLOOKUP(D27,'DO NOT DELETE 1'!$A$1:$B$4,2, FALSE)</f>
        <v>3</v>
      </c>
    </row>
    <row r="28" spans="2:7">
      <c r="C28" s="10" t="s">
        <v>135</v>
      </c>
      <c r="D28" t="s">
        <v>30</v>
      </c>
      <c r="E28" s="17">
        <f>VLOOKUP(D28,'DO NOT DELETE 1'!$A$1:$B$4,2, FALSE)</f>
        <v>2</v>
      </c>
    </row>
    <row r="29" spans="2:7">
      <c r="B29" t="s">
        <v>136</v>
      </c>
      <c r="C29" s="10" t="s">
        <v>137</v>
      </c>
      <c r="D29" t="s">
        <v>8</v>
      </c>
      <c r="E29" s="17">
        <f>VLOOKUP(D29,'DO NOT DELETE 1'!$A$1:$B$4,2, FALSE)</f>
        <v>3</v>
      </c>
    </row>
    <row r="30" spans="2:7">
      <c r="C30" s="10" t="s">
        <v>138</v>
      </c>
      <c r="D30" t="s">
        <v>8</v>
      </c>
      <c r="E30" s="17">
        <f>VLOOKUP(D30,'DO NOT DELETE 1'!$A$1:$B$4,2, FALSE)</f>
        <v>3</v>
      </c>
    </row>
    <row r="31" spans="2:7">
      <c r="C31" s="10" t="s">
        <v>141</v>
      </c>
      <c r="D31" t="s">
        <v>30</v>
      </c>
      <c r="E31" s="17">
        <f>VLOOKUP(D31,'DO NOT DELETE 1'!$A$1:$B$4,2, FALSE)</f>
        <v>2</v>
      </c>
    </row>
    <row r="32" spans="2:7">
      <c r="C32" s="10" t="s">
        <v>139</v>
      </c>
      <c r="D32" t="s">
        <v>8</v>
      </c>
      <c r="E32" s="17">
        <f>VLOOKUP(D32,'DO NOT DELETE 1'!$A$1:$B$4,2, FALSE)</f>
        <v>3</v>
      </c>
    </row>
    <row r="33" spans="1:7">
      <c r="C33" s="10" t="s">
        <v>140</v>
      </c>
      <c r="D33" t="s">
        <v>30</v>
      </c>
      <c r="E33" s="17">
        <f>VLOOKUP(D33,'DO NOT DELETE 1'!$A$1:$B$4,2, FALSE)</f>
        <v>2</v>
      </c>
      <c r="G33">
        <f>COUNT(E4:E33)</f>
        <v>30</v>
      </c>
    </row>
    <row r="34" spans="1:7">
      <c r="C34" s="10"/>
      <c r="E34" s="17"/>
    </row>
    <row r="35" spans="1:7">
      <c r="A35" s="13" t="s">
        <v>39</v>
      </c>
      <c r="B35" s="13" t="s">
        <v>40</v>
      </c>
      <c r="C35" s="10"/>
      <c r="E35" s="17"/>
    </row>
    <row r="36" spans="1:7" ht="17.25" customHeight="1">
      <c r="A36" s="10"/>
      <c r="B36" s="10" t="s">
        <v>41</v>
      </c>
      <c r="C36" s="10" t="s">
        <v>124</v>
      </c>
      <c r="D36" t="s">
        <v>8</v>
      </c>
      <c r="E36" s="17">
        <f>VLOOKUP(D36,'DO NOT DELETE 1'!$A$1:$B$4,2, FALSE)</f>
        <v>3</v>
      </c>
    </row>
    <row r="37" spans="1:7">
      <c r="A37" s="10"/>
      <c r="B37" s="10"/>
      <c r="C37" s="10" t="s">
        <v>42</v>
      </c>
      <c r="D37" t="s">
        <v>8</v>
      </c>
      <c r="E37" s="17">
        <f>VLOOKUP(D37,'DO NOT DELETE 1'!$A$1:$B$4,2, FALSE)</f>
        <v>3</v>
      </c>
    </row>
    <row r="38" spans="1:7">
      <c r="A38" s="10"/>
      <c r="B38" s="10"/>
      <c r="C38" s="10" t="s">
        <v>125</v>
      </c>
      <c r="D38" t="s">
        <v>8</v>
      </c>
      <c r="E38" s="17">
        <f>VLOOKUP(D38,'DO NOT DELETE 1'!$A$1:$B$4,2, FALSE)</f>
        <v>3</v>
      </c>
    </row>
    <row r="39" spans="1:7">
      <c r="A39" s="10"/>
      <c r="B39" s="10"/>
      <c r="C39" s="10" t="s">
        <v>43</v>
      </c>
      <c r="D39" t="s">
        <v>8</v>
      </c>
      <c r="E39" s="17">
        <f>VLOOKUP(D39,'DO NOT DELETE 1'!$A$1:$B$4,2, FALSE)</f>
        <v>3</v>
      </c>
    </row>
    <row r="40" spans="1:7">
      <c r="A40" s="10"/>
      <c r="B40" s="10"/>
      <c r="C40" s="10" t="s">
        <v>150</v>
      </c>
      <c r="D40" t="s">
        <v>8</v>
      </c>
      <c r="E40" s="17">
        <f>VLOOKUP(D40,'DO NOT DELETE 1'!$A$1:$B$4,2, FALSE)</f>
        <v>3</v>
      </c>
    </row>
    <row r="41" spans="1:7">
      <c r="A41" s="10"/>
      <c r="B41" t="s">
        <v>127</v>
      </c>
      <c r="C41" s="10" t="s">
        <v>198</v>
      </c>
      <c r="D41" t="s">
        <v>8</v>
      </c>
      <c r="E41" s="17">
        <f>VLOOKUP(D41,'DO NOT DELETE 1'!$A$1:$B$4,2, FALSE)</f>
        <v>3</v>
      </c>
    </row>
    <row r="42" spans="1:7">
      <c r="A42" s="10"/>
      <c r="B42" t="s">
        <v>128</v>
      </c>
      <c r="C42" s="10" t="s">
        <v>199</v>
      </c>
      <c r="D42" t="s">
        <v>8</v>
      </c>
      <c r="E42" s="17">
        <f>VLOOKUP(D42,'DO NOT DELETE 1'!$A$1:$B$4,2, FALSE)</f>
        <v>3</v>
      </c>
    </row>
    <row r="43" spans="1:7">
      <c r="A43" s="10"/>
      <c r="B43" t="s">
        <v>129</v>
      </c>
      <c r="C43" s="10" t="s">
        <v>200</v>
      </c>
      <c r="D43" t="s">
        <v>8</v>
      </c>
      <c r="E43" s="17">
        <f>VLOOKUP(D43,'DO NOT DELETE 1'!$A$1:$B$4,2, FALSE)</f>
        <v>3</v>
      </c>
    </row>
    <row r="44" spans="1:7">
      <c r="A44" s="10"/>
      <c r="B44" t="s">
        <v>130</v>
      </c>
      <c r="C44" s="10" t="s">
        <v>201</v>
      </c>
      <c r="D44" t="s">
        <v>8</v>
      </c>
      <c r="E44" s="17">
        <f>VLOOKUP(D44,'DO NOT DELETE 1'!$A$1:$B$4,2, FALSE)</f>
        <v>3</v>
      </c>
    </row>
    <row r="45" spans="1:7">
      <c r="A45" s="10"/>
      <c r="B45" t="s">
        <v>131</v>
      </c>
      <c r="C45" s="10" t="s">
        <v>206</v>
      </c>
      <c r="D45" t="s">
        <v>8</v>
      </c>
      <c r="E45" s="17">
        <f>VLOOKUP(D45,'DO NOT DELETE 1'!$A$1:$B$4,2, FALSE)</f>
        <v>3</v>
      </c>
    </row>
    <row r="46" spans="1:7">
      <c r="A46" s="10"/>
      <c r="B46" t="s">
        <v>142</v>
      </c>
      <c r="C46" s="10" t="s">
        <v>196</v>
      </c>
      <c r="D46" t="s">
        <v>8</v>
      </c>
      <c r="E46" s="17">
        <f>VLOOKUP(D46,'DO NOT DELETE 1'!$A$1:$B$4,2, FALSE)</f>
        <v>3</v>
      </c>
    </row>
    <row r="47" spans="1:7">
      <c r="A47" s="10"/>
      <c r="B47" t="s">
        <v>143</v>
      </c>
      <c r="C47" s="10" t="s">
        <v>197</v>
      </c>
      <c r="D47" t="s">
        <v>8</v>
      </c>
      <c r="E47" s="17">
        <f>VLOOKUP(D47,'DO NOT DELETE 1'!$A$1:$B$4,2, FALSE)</f>
        <v>3</v>
      </c>
    </row>
    <row r="48" spans="1:7">
      <c r="A48" s="10"/>
      <c r="B48" t="s">
        <v>144</v>
      </c>
      <c r="C48" s="10" t="s">
        <v>202</v>
      </c>
      <c r="D48" t="s">
        <v>8</v>
      </c>
      <c r="E48" s="17">
        <f>VLOOKUP(D48,'DO NOT DELETE 1'!$A$1:$B$4,2, FALSE)</f>
        <v>3</v>
      </c>
    </row>
    <row r="49" spans="1:5">
      <c r="A49" s="10"/>
      <c r="B49" t="s">
        <v>145</v>
      </c>
      <c r="C49" s="10" t="s">
        <v>203</v>
      </c>
      <c r="D49" t="s">
        <v>8</v>
      </c>
      <c r="E49" s="17">
        <f>VLOOKUP(D49,'DO NOT DELETE 1'!$A$1:$B$4,2, FALSE)</f>
        <v>3</v>
      </c>
    </row>
    <row r="50" spans="1:5">
      <c r="A50" s="10"/>
      <c r="B50" t="s">
        <v>146</v>
      </c>
      <c r="C50" s="10" t="s">
        <v>195</v>
      </c>
      <c r="D50" t="s">
        <v>8</v>
      </c>
      <c r="E50" s="17">
        <f>VLOOKUP(D50,'DO NOT DELETE 1'!$A$1:$B$4,2, FALSE)</f>
        <v>3</v>
      </c>
    </row>
    <row r="51" spans="1:5">
      <c r="A51" s="10"/>
      <c r="B51" t="s">
        <v>147</v>
      </c>
      <c r="C51" s="10" t="s">
        <v>207</v>
      </c>
      <c r="D51" t="s">
        <v>8</v>
      </c>
      <c r="E51" s="17">
        <f>VLOOKUP(D51,'DO NOT DELETE 1'!$A$1:$B$4,2, FALSE)</f>
        <v>3</v>
      </c>
    </row>
    <row r="52" spans="1:5">
      <c r="A52" s="10"/>
      <c r="B52" t="s">
        <v>148</v>
      </c>
      <c r="C52" s="10" t="s">
        <v>204</v>
      </c>
      <c r="D52" t="s">
        <v>8</v>
      </c>
      <c r="E52" s="17">
        <f>VLOOKUP(D52,'DO NOT DELETE 1'!$A$1:$B$4,2, FALSE)</f>
        <v>3</v>
      </c>
    </row>
    <row r="53" spans="1:5">
      <c r="A53" s="10"/>
      <c r="B53" t="s">
        <v>149</v>
      </c>
      <c r="C53" s="10" t="s">
        <v>205</v>
      </c>
      <c r="D53" t="s">
        <v>8</v>
      </c>
      <c r="E53" s="17">
        <f>VLOOKUP(D53,'DO NOT DELETE 1'!$A$1:$B$4,2, FALSE)</f>
        <v>3</v>
      </c>
    </row>
    <row r="54" spans="1:5">
      <c r="A54" s="10"/>
      <c r="B54" s="10" t="s">
        <v>44</v>
      </c>
      <c r="C54" s="10" t="s">
        <v>45</v>
      </c>
      <c r="D54" t="s">
        <v>8</v>
      </c>
      <c r="E54" s="17">
        <f>VLOOKUP(D54,'DO NOT DELETE 1'!$A$1:$B$4,2, FALSE)</f>
        <v>3</v>
      </c>
    </row>
    <row r="55" spans="1:5">
      <c r="A55" s="10"/>
      <c r="B55" s="10"/>
      <c r="C55" s="10" t="s">
        <v>46</v>
      </c>
      <c r="D55" t="s">
        <v>8</v>
      </c>
      <c r="E55" s="17">
        <f>VLOOKUP(D55,'DO NOT DELETE 1'!$A$1:$B$4,2, FALSE)</f>
        <v>3</v>
      </c>
    </row>
    <row r="56" spans="1:5">
      <c r="A56" s="10"/>
      <c r="B56" s="10"/>
      <c r="C56" s="10" t="s">
        <v>47</v>
      </c>
      <c r="D56" t="s">
        <v>8</v>
      </c>
      <c r="E56" s="17">
        <f>VLOOKUP(D56,'DO NOT DELETE 1'!$A$1:$B$4,2, FALSE)</f>
        <v>3</v>
      </c>
    </row>
    <row r="57" spans="1:5">
      <c r="A57" s="10"/>
      <c r="B57" s="10"/>
      <c r="C57" s="10" t="s">
        <v>152</v>
      </c>
      <c r="D57" t="s">
        <v>8</v>
      </c>
      <c r="E57" s="17">
        <f>VLOOKUP(D57,'DO NOT DELETE 1'!$A$1:$B$4,2, FALSE)</f>
        <v>3</v>
      </c>
    </row>
    <row r="58" spans="1:5">
      <c r="A58" s="10"/>
      <c r="B58" s="10"/>
      <c r="C58" s="10" t="s">
        <v>48</v>
      </c>
      <c r="D58" t="s">
        <v>8</v>
      </c>
      <c r="E58" s="17">
        <f>VLOOKUP(D58,'DO NOT DELETE 1'!$A$1:$B$4,2, FALSE)</f>
        <v>3</v>
      </c>
    </row>
    <row r="59" spans="1:5">
      <c r="A59" s="10"/>
      <c r="B59" s="10"/>
      <c r="C59" s="10" t="s">
        <v>122</v>
      </c>
      <c r="D59" t="s">
        <v>8</v>
      </c>
      <c r="E59" s="17">
        <f>VLOOKUP(D59,'DO NOT DELETE 1'!$A$1:$B$4,2, FALSE)</f>
        <v>3</v>
      </c>
    </row>
    <row r="60" spans="1:5">
      <c r="A60" s="10"/>
      <c r="B60" s="10"/>
      <c r="C60" s="10" t="s">
        <v>153</v>
      </c>
      <c r="D60" t="s">
        <v>8</v>
      </c>
      <c r="E60" s="17">
        <f>VLOOKUP(D60,'DO NOT DELETE 1'!$A$1:$B$4,2, FALSE)</f>
        <v>3</v>
      </c>
    </row>
    <row r="61" spans="1:5">
      <c r="A61" s="10"/>
      <c r="B61" s="10"/>
      <c r="C61" s="10" t="s">
        <v>49</v>
      </c>
      <c r="D61" t="s">
        <v>8</v>
      </c>
      <c r="E61" s="17">
        <f>VLOOKUP(D61,'DO NOT DELETE 1'!$A$1:$B$4,2, FALSE)</f>
        <v>3</v>
      </c>
    </row>
    <row r="62" spans="1:5">
      <c r="A62" s="10"/>
      <c r="B62" s="10"/>
      <c r="C62" s="10" t="s">
        <v>123</v>
      </c>
      <c r="D62" t="s">
        <v>8</v>
      </c>
      <c r="E62" s="17">
        <f>VLOOKUP(D62,'DO NOT DELETE 1'!$A$1:$B$4,2, FALSE)</f>
        <v>3</v>
      </c>
    </row>
    <row r="63" spans="1:5">
      <c r="A63" s="10"/>
      <c r="B63" s="10"/>
      <c r="C63" s="10" t="s">
        <v>154</v>
      </c>
      <c r="D63" t="s">
        <v>8</v>
      </c>
      <c r="E63" s="17">
        <f>VLOOKUP(D63,'DO NOT DELETE 1'!$A$1:$B$4,2, FALSE)</f>
        <v>3</v>
      </c>
    </row>
    <row r="64" spans="1:5">
      <c r="A64" s="10"/>
      <c r="B64" s="10" t="s">
        <v>36</v>
      </c>
      <c r="C64" s="10" t="s">
        <v>50</v>
      </c>
      <c r="D64" t="s">
        <v>8</v>
      </c>
      <c r="E64" s="17">
        <f>VLOOKUP(D64,'DO NOT DELETE 1'!$A$1:$B$4,2, FALSE)</f>
        <v>3</v>
      </c>
    </row>
    <row r="65" spans="1:7">
      <c r="A65" s="10"/>
      <c r="B65" s="10"/>
      <c r="C65" s="10" t="s">
        <v>135</v>
      </c>
      <c r="D65" t="s">
        <v>8</v>
      </c>
      <c r="E65" s="17">
        <f>VLOOKUP(D65,'DO NOT DELETE 1'!$A$1:$B$4,2, FALSE)</f>
        <v>3</v>
      </c>
    </row>
    <row r="66" spans="1:7">
      <c r="A66" s="10"/>
      <c r="B66" s="10" t="s">
        <v>33</v>
      </c>
      <c r="C66" s="10" t="s">
        <v>121</v>
      </c>
      <c r="D66" t="s">
        <v>8</v>
      </c>
      <c r="E66" s="17">
        <f>VLOOKUP(D66,'DO NOT DELETE 1'!$A$1:$B$4,2, FALSE)</f>
        <v>3</v>
      </c>
    </row>
    <row r="67" spans="1:7">
      <c r="A67" s="10"/>
      <c r="C67" s="10" t="s">
        <v>133</v>
      </c>
      <c r="D67" t="s">
        <v>8</v>
      </c>
      <c r="E67" s="17">
        <f>VLOOKUP(D67,'DO NOT DELETE 1'!$A$1:$B$4,2, FALSE)</f>
        <v>3</v>
      </c>
      <c r="G67" t="s">
        <v>134</v>
      </c>
    </row>
    <row r="68" spans="1:7">
      <c r="A68" s="10"/>
      <c r="C68" s="10" t="s">
        <v>155</v>
      </c>
      <c r="D68" t="s">
        <v>8</v>
      </c>
      <c r="E68" s="17">
        <f>VLOOKUP(D68,'DO NOT DELETE 1'!$A$1:$B$4,2, FALSE)</f>
        <v>3</v>
      </c>
    </row>
    <row r="69" spans="1:7">
      <c r="A69" s="10"/>
      <c r="B69" t="s">
        <v>136</v>
      </c>
      <c r="C69" s="10" t="s">
        <v>137</v>
      </c>
      <c r="D69" t="s">
        <v>8</v>
      </c>
      <c r="E69" s="17">
        <f>VLOOKUP(D69,'DO NOT DELETE 1'!$A$1:$B$4,2, FALSE)</f>
        <v>3</v>
      </c>
    </row>
    <row r="70" spans="1:7">
      <c r="A70" s="10"/>
      <c r="C70" s="10" t="s">
        <v>138</v>
      </c>
      <c r="D70" t="s">
        <v>8</v>
      </c>
      <c r="E70" s="17">
        <f>VLOOKUP(D70,'DO NOT DELETE 1'!$A$1:$B$4,2, FALSE)</f>
        <v>3</v>
      </c>
    </row>
    <row r="71" spans="1:7">
      <c r="A71" s="10"/>
      <c r="C71" s="10" t="s">
        <v>141</v>
      </c>
      <c r="D71" t="s">
        <v>8</v>
      </c>
      <c r="E71" s="17">
        <f>VLOOKUP(D71,'DO NOT DELETE 1'!$A$1:$B$4,2, FALSE)</f>
        <v>3</v>
      </c>
    </row>
    <row r="72" spans="1:7">
      <c r="A72" s="10"/>
      <c r="C72" s="10" t="s">
        <v>139</v>
      </c>
      <c r="D72" t="s">
        <v>8</v>
      </c>
      <c r="E72" s="17">
        <f>VLOOKUP(D72,'DO NOT DELETE 1'!$A$1:$B$4,2, FALSE)</f>
        <v>3</v>
      </c>
    </row>
    <row r="73" spans="1:7">
      <c r="A73" s="10"/>
      <c r="C73" s="10" t="s">
        <v>140</v>
      </c>
      <c r="D73" t="s">
        <v>8</v>
      </c>
      <c r="E73" s="17">
        <f>VLOOKUP(D73,'DO NOT DELETE 1'!$A$1:$B$4,2, FALSE)</f>
        <v>3</v>
      </c>
    </row>
    <row r="74" spans="1:7">
      <c r="C74" s="10"/>
      <c r="E74" s="17"/>
    </row>
    <row r="75" spans="1:7">
      <c r="A75" s="13" t="s">
        <v>51</v>
      </c>
      <c r="B75" s="13" t="s">
        <v>52</v>
      </c>
    </row>
    <row r="76" spans="1:7">
      <c r="B76" t="s">
        <v>127</v>
      </c>
      <c r="C76" s="10" t="s">
        <v>198</v>
      </c>
      <c r="D76" t="s">
        <v>8</v>
      </c>
      <c r="E76" s="17">
        <f>VLOOKUP(D76,'DO NOT DELETE 1'!$A$1:$B$4,2, FALSE)</f>
        <v>3</v>
      </c>
    </row>
    <row r="77" spans="1:7">
      <c r="B77" t="s">
        <v>128</v>
      </c>
      <c r="C77" s="10" t="s">
        <v>199</v>
      </c>
      <c r="D77" t="s">
        <v>8</v>
      </c>
      <c r="E77" s="17">
        <f>VLOOKUP(D77,'DO NOT DELETE 1'!$A$1:$B$4,2, FALSE)</f>
        <v>3</v>
      </c>
    </row>
    <row r="78" spans="1:7">
      <c r="B78" t="s">
        <v>129</v>
      </c>
      <c r="C78" s="10" t="s">
        <v>200</v>
      </c>
      <c r="D78" t="s">
        <v>8</v>
      </c>
      <c r="E78" s="17">
        <f>VLOOKUP(D78,'DO NOT DELETE 1'!$A$1:$B$4,2, FALSE)</f>
        <v>3</v>
      </c>
    </row>
    <row r="79" spans="1:7">
      <c r="B79" t="s">
        <v>130</v>
      </c>
      <c r="C79" s="10" t="s">
        <v>201</v>
      </c>
      <c r="D79" t="s">
        <v>30</v>
      </c>
      <c r="E79" s="17">
        <f>VLOOKUP(D79,'DO NOT DELETE 1'!$A$1:$B$4,2, FALSE)</f>
        <v>2</v>
      </c>
    </row>
    <row r="80" spans="1:7">
      <c r="B80" t="s">
        <v>131</v>
      </c>
      <c r="C80" s="10" t="s">
        <v>206</v>
      </c>
      <c r="D80" t="s">
        <v>8</v>
      </c>
      <c r="E80" s="17">
        <f>VLOOKUP(D80,'DO NOT DELETE 1'!$A$1:$B$4,2, FALSE)</f>
        <v>3</v>
      </c>
    </row>
    <row r="81" spans="2:5">
      <c r="B81" t="s">
        <v>142</v>
      </c>
      <c r="C81" s="10" t="s">
        <v>196</v>
      </c>
      <c r="D81" t="s">
        <v>8</v>
      </c>
      <c r="E81" s="17">
        <f>VLOOKUP(D81,'DO NOT DELETE 1'!$A$1:$B$4,2, FALSE)</f>
        <v>3</v>
      </c>
    </row>
    <row r="82" spans="2:5">
      <c r="B82" t="s">
        <v>143</v>
      </c>
      <c r="C82" s="10" t="s">
        <v>197</v>
      </c>
      <c r="D82" t="s">
        <v>8</v>
      </c>
      <c r="E82" s="17">
        <f>VLOOKUP(D82,'DO NOT DELETE 1'!$A$1:$B$4,2, FALSE)</f>
        <v>3</v>
      </c>
    </row>
    <row r="83" spans="2:5">
      <c r="B83" t="s">
        <v>144</v>
      </c>
      <c r="C83" s="10" t="s">
        <v>202</v>
      </c>
      <c r="D83" t="s">
        <v>8</v>
      </c>
      <c r="E83" s="17">
        <f>VLOOKUP(D83,'DO NOT DELETE 1'!$A$1:$B$4,2, FALSE)</f>
        <v>3</v>
      </c>
    </row>
    <row r="84" spans="2:5">
      <c r="B84" t="s">
        <v>145</v>
      </c>
      <c r="C84" s="10" t="s">
        <v>203</v>
      </c>
      <c r="D84" t="s">
        <v>30</v>
      </c>
      <c r="E84" s="17">
        <f>VLOOKUP(D84,'DO NOT DELETE 1'!$A$1:$B$4,2, FALSE)</f>
        <v>2</v>
      </c>
    </row>
    <row r="85" spans="2:5">
      <c r="B85" t="s">
        <v>146</v>
      </c>
      <c r="C85" s="10" t="s">
        <v>195</v>
      </c>
      <c r="D85" t="s">
        <v>8</v>
      </c>
      <c r="E85" s="17">
        <f>VLOOKUP(D85,'DO NOT DELETE 1'!$A$1:$B$4,2, FALSE)</f>
        <v>3</v>
      </c>
    </row>
    <row r="86" spans="2:5">
      <c r="B86" t="s">
        <v>147</v>
      </c>
      <c r="C86" s="10" t="s">
        <v>207</v>
      </c>
      <c r="D86" t="s">
        <v>8</v>
      </c>
      <c r="E86" s="17">
        <f>VLOOKUP(D86,'DO NOT DELETE 1'!$A$1:$B$4,2, FALSE)</f>
        <v>3</v>
      </c>
    </row>
    <row r="87" spans="2:5">
      <c r="B87" t="s">
        <v>148</v>
      </c>
      <c r="C87" s="10" t="s">
        <v>204</v>
      </c>
      <c r="D87" t="s">
        <v>8</v>
      </c>
      <c r="E87" s="17">
        <f>VLOOKUP(D87,'DO NOT DELETE 1'!$A$1:$B$4,2, FALSE)</f>
        <v>3</v>
      </c>
    </row>
    <row r="88" spans="2:5">
      <c r="B88" t="s">
        <v>149</v>
      </c>
      <c r="C88" s="10" t="s">
        <v>205</v>
      </c>
      <c r="D88" t="s">
        <v>8</v>
      </c>
      <c r="E88" s="17">
        <f>VLOOKUP(D88,'DO NOT DELETE 1'!$A$1:$B$4,2, FALSE)</f>
        <v>3</v>
      </c>
    </row>
    <row r="89" spans="2:5">
      <c r="B89" t="s">
        <v>53</v>
      </c>
      <c r="C89" s="10" t="s">
        <v>54</v>
      </c>
      <c r="D89" t="s">
        <v>8</v>
      </c>
      <c r="E89" s="17">
        <f>VLOOKUP(D89,'DO NOT DELETE 1'!$A$1:$B$4,2, FALSE)</f>
        <v>3</v>
      </c>
    </row>
    <row r="90" spans="2:5">
      <c r="C90" s="10" t="s">
        <v>55</v>
      </c>
      <c r="D90" t="s">
        <v>30</v>
      </c>
      <c r="E90" s="17">
        <f>VLOOKUP(D90,'DO NOT DELETE 1'!$A$1:$B$4,2, FALSE)</f>
        <v>2</v>
      </c>
    </row>
    <row r="91" spans="2:5">
      <c r="C91" s="10" t="s">
        <v>56</v>
      </c>
      <c r="D91" t="s">
        <v>8</v>
      </c>
      <c r="E91" s="17">
        <f>VLOOKUP(D91,'DO NOT DELETE 1'!$A$1:$B$4,2, FALSE)</f>
        <v>3</v>
      </c>
    </row>
    <row r="92" spans="2:5">
      <c r="C92" s="10" t="s">
        <v>191</v>
      </c>
      <c r="D92" t="s">
        <v>8</v>
      </c>
      <c r="E92" s="17">
        <f>VLOOKUP(D92,'DO NOT DELETE 1'!$A$1:$B$4,2, FALSE)</f>
        <v>3</v>
      </c>
    </row>
    <row r="93" spans="2:5">
      <c r="C93" s="10" t="s">
        <v>156</v>
      </c>
      <c r="D93" t="s">
        <v>8</v>
      </c>
      <c r="E93" s="17">
        <f>VLOOKUP(D93,'DO NOT DELETE 1'!$A$1:$B$4,2, FALSE)</f>
        <v>3</v>
      </c>
    </row>
    <row r="94" spans="2:5">
      <c r="C94" s="10" t="s">
        <v>57</v>
      </c>
      <c r="D94" t="s">
        <v>8</v>
      </c>
      <c r="E94" s="17">
        <f>VLOOKUP(D94,'DO NOT DELETE 1'!$A$1:$B$4,2, FALSE)</f>
        <v>3</v>
      </c>
    </row>
    <row r="95" spans="2:5">
      <c r="C95" s="10" t="s">
        <v>58</v>
      </c>
      <c r="D95" t="s">
        <v>8</v>
      </c>
      <c r="E95" s="17">
        <f>VLOOKUP(D95,'DO NOT DELETE 1'!$A$1:$B$4,2, FALSE)</f>
        <v>3</v>
      </c>
    </row>
    <row r="96" spans="2:5">
      <c r="C96" s="10" t="s">
        <v>59</v>
      </c>
      <c r="D96" t="s">
        <v>8</v>
      </c>
      <c r="E96" s="17">
        <f>VLOOKUP(D96,'DO NOT DELETE 1'!$A$1:$B$4,2, FALSE)</f>
        <v>3</v>
      </c>
    </row>
    <row r="97" spans="2:5">
      <c r="C97" s="10" t="s">
        <v>60</v>
      </c>
      <c r="D97" t="s">
        <v>8</v>
      </c>
      <c r="E97" s="17">
        <f>VLOOKUP(D97,'DO NOT DELETE 1'!$A$1:$B$4,2, FALSE)</f>
        <v>3</v>
      </c>
    </row>
    <row r="98" spans="2:5">
      <c r="B98" t="s">
        <v>61</v>
      </c>
      <c r="C98" s="10" t="s">
        <v>62</v>
      </c>
      <c r="D98" t="s">
        <v>30</v>
      </c>
      <c r="E98" s="17">
        <f>VLOOKUP(D98,'DO NOT DELETE 1'!$A$1:$B$4,2, FALSE)</f>
        <v>2</v>
      </c>
    </row>
    <row r="99" spans="2:5">
      <c r="C99" s="10" t="s">
        <v>63</v>
      </c>
      <c r="D99" t="s">
        <v>8</v>
      </c>
      <c r="E99" s="17">
        <f>VLOOKUP(D99,'DO NOT DELETE 1'!$A$1:$B$4,2, FALSE)</f>
        <v>3</v>
      </c>
    </row>
    <row r="100" spans="2:5">
      <c r="C100" s="10" t="s">
        <v>64</v>
      </c>
      <c r="D100" t="s">
        <v>8</v>
      </c>
      <c r="E100" s="17">
        <f>VLOOKUP(D100,'DO NOT DELETE 1'!$A$1:$B$4,2, FALSE)</f>
        <v>3</v>
      </c>
    </row>
    <row r="101" spans="2:5">
      <c r="C101" s="10" t="s">
        <v>65</v>
      </c>
      <c r="D101" t="s">
        <v>8</v>
      </c>
      <c r="E101" s="17">
        <f>VLOOKUP(D101,'DO NOT DELETE 1'!$A$1:$B$4,2, FALSE)</f>
        <v>3</v>
      </c>
    </row>
    <row r="102" spans="2:5">
      <c r="B102" t="s">
        <v>188</v>
      </c>
      <c r="C102" s="10" t="s">
        <v>66</v>
      </c>
      <c r="D102" t="s">
        <v>8</v>
      </c>
      <c r="E102" s="17">
        <f>VLOOKUP(D102,'DO NOT DELETE 1'!$A$1:$B$4,2, FALSE)</f>
        <v>3</v>
      </c>
    </row>
    <row r="103" spans="2:5">
      <c r="C103" s="10" t="s">
        <v>67</v>
      </c>
      <c r="D103" t="s">
        <v>8</v>
      </c>
      <c r="E103" s="17">
        <f>VLOOKUP(D103,'DO NOT DELETE 1'!$A$1:$B$4,2, FALSE)</f>
        <v>3</v>
      </c>
    </row>
    <row r="104" spans="2:5">
      <c r="C104" s="10" t="s">
        <v>68</v>
      </c>
      <c r="D104" t="s">
        <v>8</v>
      </c>
      <c r="E104" s="17">
        <f>VLOOKUP(D104,'DO NOT DELETE 1'!$A$1:$B$4,2, FALSE)</f>
        <v>3</v>
      </c>
    </row>
    <row r="105" spans="2:5">
      <c r="C105" s="10" t="s">
        <v>69</v>
      </c>
      <c r="D105" t="s">
        <v>30</v>
      </c>
      <c r="E105" s="17">
        <f>VLOOKUP(D105,'DO NOT DELETE 1'!$A$1:$B$4,2, FALSE)</f>
        <v>2</v>
      </c>
    </row>
    <row r="106" spans="2:5">
      <c r="C106" s="10" t="s">
        <v>70</v>
      </c>
      <c r="D106" t="s">
        <v>8</v>
      </c>
      <c r="E106" s="17">
        <f>VLOOKUP(D106,'DO NOT DELETE 1'!$A$1:$B$4,2, FALSE)</f>
        <v>3</v>
      </c>
    </row>
    <row r="107" spans="2:5">
      <c r="C107" s="10" t="s">
        <v>71</v>
      </c>
      <c r="D107" t="s">
        <v>8</v>
      </c>
      <c r="E107" s="17">
        <f>VLOOKUP(D107,'DO NOT DELETE 1'!$A$1:$B$4,2, FALSE)</f>
        <v>3</v>
      </c>
    </row>
    <row r="108" spans="2:5">
      <c r="C108" s="10" t="s">
        <v>72</v>
      </c>
      <c r="D108" t="s">
        <v>8</v>
      </c>
      <c r="E108" s="17">
        <f>VLOOKUP(D108,'DO NOT DELETE 1'!$A$1:$B$4,2, FALSE)</f>
        <v>3</v>
      </c>
    </row>
    <row r="109" spans="2:5">
      <c r="B109" t="s">
        <v>165</v>
      </c>
      <c r="C109" s="10" t="s">
        <v>166</v>
      </c>
      <c r="D109" t="s">
        <v>8</v>
      </c>
      <c r="E109" s="17">
        <f>VLOOKUP(D109,'DO NOT DELETE 1'!$A$1:$B$4,2, FALSE)</f>
        <v>3</v>
      </c>
    </row>
    <row r="110" spans="2:5">
      <c r="C110" s="10" t="s">
        <v>167</v>
      </c>
      <c r="D110" t="s">
        <v>35</v>
      </c>
      <c r="E110" s="17">
        <f>VLOOKUP(D110,'DO NOT DELETE 1'!$A$1:$B$4,2, FALSE)</f>
        <v>1</v>
      </c>
    </row>
    <row r="111" spans="2:5">
      <c r="C111" s="10" t="s">
        <v>168</v>
      </c>
      <c r="D111" t="s">
        <v>8</v>
      </c>
      <c r="E111" s="17">
        <f>VLOOKUP(D111,'DO NOT DELETE 1'!$A$1:$B$4,2, FALSE)</f>
        <v>3</v>
      </c>
    </row>
    <row r="112" spans="2:5">
      <c r="C112" s="10" t="s">
        <v>169</v>
      </c>
      <c r="D112" t="s">
        <v>8</v>
      </c>
      <c r="E112" s="17">
        <f>VLOOKUP(D112,'DO NOT DELETE 1'!$A$1:$B$4,2, FALSE)</f>
        <v>3</v>
      </c>
    </row>
    <row r="113" spans="1:5">
      <c r="B113" t="s">
        <v>73</v>
      </c>
      <c r="C113" s="10" t="s">
        <v>74</v>
      </c>
      <c r="D113" t="s">
        <v>8</v>
      </c>
      <c r="E113" s="17">
        <f>VLOOKUP(D113,'DO NOT DELETE 1'!$A$1:$B$4,2, FALSE)</f>
        <v>3</v>
      </c>
    </row>
    <row r="114" spans="1:5">
      <c r="C114" s="10" t="s">
        <v>75</v>
      </c>
      <c r="D114" t="s">
        <v>8</v>
      </c>
      <c r="E114" s="17">
        <f>VLOOKUP(D114,'DO NOT DELETE 1'!$A$1:$B$4,2, FALSE)</f>
        <v>3</v>
      </c>
    </row>
    <row r="115" spans="1:5">
      <c r="C115" s="10" t="s">
        <v>76</v>
      </c>
      <c r="D115" t="s">
        <v>8</v>
      </c>
      <c r="E115" s="17">
        <f>VLOOKUP(D115,'DO NOT DELETE 1'!$A$1:$B$4,2, FALSE)</f>
        <v>3</v>
      </c>
    </row>
    <row r="116" spans="1:5">
      <c r="C116" s="10" t="s">
        <v>157</v>
      </c>
      <c r="D116" t="s">
        <v>30</v>
      </c>
      <c r="E116" s="17">
        <f>VLOOKUP(D116,'DO NOT DELETE 1'!$A$1:$B$4,2, FALSE)</f>
        <v>2</v>
      </c>
    </row>
    <row r="117" spans="1:5">
      <c r="B117" t="s">
        <v>36</v>
      </c>
      <c r="C117" s="10" t="s">
        <v>77</v>
      </c>
      <c r="D117" t="s">
        <v>8</v>
      </c>
      <c r="E117" s="17">
        <f>VLOOKUP(D117,'DO NOT DELETE 1'!$A$1:$B$4,2, FALSE)</f>
        <v>3</v>
      </c>
    </row>
    <row r="118" spans="1:5">
      <c r="C118" s="10" t="s">
        <v>135</v>
      </c>
      <c r="D118" t="s">
        <v>8</v>
      </c>
      <c r="E118" s="17">
        <f>VLOOKUP(D118,'DO NOT DELETE 1'!$A$1:$B$4,2, FALSE)</f>
        <v>3</v>
      </c>
    </row>
    <row r="119" spans="1:5">
      <c r="B119" t="s">
        <v>136</v>
      </c>
      <c r="C119" s="10" t="s">
        <v>137</v>
      </c>
      <c r="D119" t="s">
        <v>8</v>
      </c>
      <c r="E119" s="17">
        <f>VLOOKUP(D119,'DO NOT DELETE 1'!$A$1:$B$4,2, FALSE)</f>
        <v>3</v>
      </c>
    </row>
    <row r="120" spans="1:5">
      <c r="C120" s="10" t="s">
        <v>158</v>
      </c>
      <c r="D120" t="s">
        <v>8</v>
      </c>
      <c r="E120" s="17">
        <f>VLOOKUP(D120,'DO NOT DELETE 1'!$A$1:$B$4,2, FALSE)</f>
        <v>3</v>
      </c>
    </row>
    <row r="121" spans="1:5">
      <c r="C121" s="10" t="s">
        <v>176</v>
      </c>
      <c r="D121" t="s">
        <v>30</v>
      </c>
      <c r="E121" s="17">
        <f>VLOOKUP(D121,'DO NOT DELETE 1'!$A$1:$B$4,2, FALSE)</f>
        <v>2</v>
      </c>
    </row>
    <row r="122" spans="1:5">
      <c r="C122" s="10" t="s">
        <v>177</v>
      </c>
      <c r="D122" t="s">
        <v>35</v>
      </c>
      <c r="E122" s="17">
        <f>VLOOKUP(D122,'DO NOT DELETE 1'!$A$1:$B$4,2, FALSE)</f>
        <v>1</v>
      </c>
    </row>
    <row r="123" spans="1:5">
      <c r="C123" s="10" t="s">
        <v>178</v>
      </c>
      <c r="D123" t="s">
        <v>8</v>
      </c>
      <c r="E123" s="17">
        <f>VLOOKUP(D123,'DO NOT DELETE 1'!$A$1:$B$4,2, FALSE)</f>
        <v>3</v>
      </c>
    </row>
    <row r="124" spans="1:5">
      <c r="C124" s="10" t="s">
        <v>141</v>
      </c>
      <c r="D124" t="s">
        <v>8</v>
      </c>
      <c r="E124" s="17">
        <f>VLOOKUP(D124,'DO NOT DELETE 1'!$A$1:$B$4,2, FALSE)</f>
        <v>3</v>
      </c>
    </row>
    <row r="125" spans="1:5">
      <c r="C125" s="10" t="s">
        <v>139</v>
      </c>
      <c r="D125" t="s">
        <v>8</v>
      </c>
      <c r="E125" s="17">
        <f>VLOOKUP(D125,'DO NOT DELETE 1'!$A$1:$B$4,2, FALSE)</f>
        <v>3</v>
      </c>
    </row>
    <row r="126" spans="1:5">
      <c r="C126" s="10" t="s">
        <v>140</v>
      </c>
      <c r="D126" t="s">
        <v>30</v>
      </c>
      <c r="E126" s="17">
        <f>VLOOKUP(D126,'DO NOT DELETE 1'!$A$1:$B$4,2, FALSE)</f>
        <v>2</v>
      </c>
    </row>
    <row r="127" spans="1:5">
      <c r="C127" s="10"/>
      <c r="E127" s="17"/>
    </row>
    <row r="128" spans="1:5">
      <c r="A128" s="13" t="s">
        <v>78</v>
      </c>
      <c r="B128" s="13" t="s">
        <v>79</v>
      </c>
      <c r="C128" s="10"/>
      <c r="E128" s="17"/>
    </row>
    <row r="129" spans="1:5" ht="28.8">
      <c r="B129" t="s">
        <v>159</v>
      </c>
      <c r="C129" s="10" t="s">
        <v>120</v>
      </c>
      <c r="D129" t="s">
        <v>8</v>
      </c>
      <c r="E129" s="17">
        <f>VLOOKUP(D129,'DO NOT DELETE 1'!$A$1:$B$4,2, FALSE)</f>
        <v>3</v>
      </c>
    </row>
    <row r="130" spans="1:5">
      <c r="C130" s="10" t="s">
        <v>80</v>
      </c>
      <c r="D130" t="s">
        <v>8</v>
      </c>
      <c r="E130" s="17">
        <f>VLOOKUP(D130,'DO NOT DELETE 1'!$A$1:$B$4,2, FALSE)</f>
        <v>3</v>
      </c>
    </row>
    <row r="131" spans="1:5">
      <c r="C131" s="10" t="s">
        <v>82</v>
      </c>
      <c r="D131" t="s">
        <v>30</v>
      </c>
      <c r="E131" s="17">
        <f>VLOOKUP(D131,'DO NOT DELETE 1'!$A$1:$B$4,2, FALSE)</f>
        <v>2</v>
      </c>
    </row>
    <row r="132" spans="1:5">
      <c r="C132" s="10" t="s">
        <v>83</v>
      </c>
      <c r="D132" t="s">
        <v>30</v>
      </c>
      <c r="E132" s="17">
        <f>VLOOKUP(D132,'DO NOT DELETE 1'!$A$1:$B$4,2, FALSE)</f>
        <v>2</v>
      </c>
    </row>
    <row r="133" spans="1:5">
      <c r="C133" s="10"/>
      <c r="E133" s="17"/>
    </row>
    <row r="134" spans="1:5">
      <c r="A134" s="13" t="s">
        <v>84</v>
      </c>
      <c r="B134" s="13" t="s">
        <v>85</v>
      </c>
      <c r="C134" s="10"/>
      <c r="E134" s="17"/>
    </row>
    <row r="135" spans="1:5">
      <c r="A135" s="10"/>
      <c r="B135" t="s">
        <v>73</v>
      </c>
      <c r="C135" s="10" t="s">
        <v>74</v>
      </c>
      <c r="D135" t="s">
        <v>8</v>
      </c>
      <c r="E135" s="17">
        <f>VLOOKUP(D135,'DO NOT DELETE 1'!$A$1:$B$4,2, FALSE)</f>
        <v>3</v>
      </c>
    </row>
    <row r="136" spans="1:5">
      <c r="A136" s="10"/>
      <c r="C136" s="10" t="s">
        <v>75</v>
      </c>
      <c r="D136" t="s">
        <v>8</v>
      </c>
      <c r="E136" s="17">
        <f>VLOOKUP(D136,'DO NOT DELETE 1'!$A$1:$B$4,2, FALSE)</f>
        <v>3</v>
      </c>
    </row>
    <row r="137" spans="1:5">
      <c r="A137" s="10"/>
      <c r="C137" s="4" t="s">
        <v>86</v>
      </c>
      <c r="D137" t="s">
        <v>8</v>
      </c>
      <c r="E137" s="17">
        <f>VLOOKUP(D137,'DO NOT DELETE 1'!$A$1:$B$4,2, FALSE)</f>
        <v>3</v>
      </c>
    </row>
    <row r="138" spans="1:5">
      <c r="B138" t="s">
        <v>36</v>
      </c>
      <c r="C138" s="10" t="s">
        <v>87</v>
      </c>
      <c r="D138" t="s">
        <v>8</v>
      </c>
      <c r="E138" s="17">
        <f>VLOOKUP(D138,'DO NOT DELETE 1'!$A$1:$B$4,2, FALSE)</f>
        <v>3</v>
      </c>
    </row>
    <row r="139" spans="1:5">
      <c r="C139" s="10" t="s">
        <v>88</v>
      </c>
      <c r="D139" t="s">
        <v>8</v>
      </c>
      <c r="E139" s="17">
        <f>VLOOKUP(D139,'DO NOT DELETE 1'!$A$1:$B$4,2, FALSE)</f>
        <v>3</v>
      </c>
    </row>
    <row r="140" spans="1:5">
      <c r="B140" t="s">
        <v>160</v>
      </c>
      <c r="C140" s="10" t="s">
        <v>179</v>
      </c>
      <c r="D140" t="s">
        <v>30</v>
      </c>
      <c r="E140" s="17">
        <f>VLOOKUP(D140,'DO NOT DELETE 1'!$A$1:$B$4,2, FALSE)</f>
        <v>2</v>
      </c>
    </row>
    <row r="141" spans="1:5">
      <c r="B141" t="s">
        <v>24</v>
      </c>
      <c r="C141" s="10" t="s">
        <v>164</v>
      </c>
      <c r="D141" t="s">
        <v>30</v>
      </c>
      <c r="E141" s="17">
        <f>VLOOKUP(D141,'DO NOT DELETE 1'!$A$1:$B$4,2, FALSE)</f>
        <v>2</v>
      </c>
    </row>
    <row r="142" spans="1:5">
      <c r="B142" t="s">
        <v>89</v>
      </c>
      <c r="C142" s="10" t="s">
        <v>90</v>
      </c>
      <c r="D142" t="s">
        <v>81</v>
      </c>
      <c r="E142" s="17">
        <f>VLOOKUP(D142,'DO NOT DELETE 1'!$A$1:$B$4,2, FALSE)</f>
        <v>0</v>
      </c>
    </row>
    <row r="143" spans="1:5">
      <c r="C143" s="10" t="s">
        <v>91</v>
      </c>
      <c r="D143" t="s">
        <v>81</v>
      </c>
      <c r="E143" s="17">
        <f>VLOOKUP(D143,'DO NOT DELETE 1'!$A$1:$B$4,2, FALSE)</f>
        <v>0</v>
      </c>
    </row>
    <row r="144" spans="1:5">
      <c r="C144" s="10"/>
      <c r="E144" s="17"/>
    </row>
    <row r="145" spans="1:5">
      <c r="A145" s="13" t="s">
        <v>92</v>
      </c>
      <c r="B145" s="13" t="s">
        <v>93</v>
      </c>
      <c r="E145" s="17"/>
    </row>
    <row r="146" spans="1:5">
      <c r="B146" t="s">
        <v>94</v>
      </c>
      <c r="C146" s="10" t="s">
        <v>95</v>
      </c>
      <c r="D146" t="s">
        <v>30</v>
      </c>
      <c r="E146" s="17">
        <f>VLOOKUP(D146,'DO NOT DELETE 1'!$A$1:$B$4,2, FALSE)</f>
        <v>2</v>
      </c>
    </row>
    <row r="147" spans="1:5">
      <c r="C147" s="10" t="s">
        <v>96</v>
      </c>
      <c r="D147" t="s">
        <v>8</v>
      </c>
      <c r="E147" s="17">
        <f>VLOOKUP(D147,'DO NOT DELETE 1'!$A$1:$B$4,2, FALSE)</f>
        <v>3</v>
      </c>
    </row>
    <row r="148" spans="1:5">
      <c r="B148" t="s">
        <v>97</v>
      </c>
      <c r="C148" s="10" t="s">
        <v>98</v>
      </c>
      <c r="D148" t="s">
        <v>8</v>
      </c>
      <c r="E148" s="17">
        <f>VLOOKUP(D148,'DO NOT DELETE 1'!$A$1:$B$4,2, FALSE)</f>
        <v>3</v>
      </c>
    </row>
    <row r="149" spans="1:5">
      <c r="C149" s="10" t="s">
        <v>99</v>
      </c>
      <c r="D149" t="s">
        <v>8</v>
      </c>
      <c r="E149" s="17">
        <f>VLOOKUP(D149,'DO NOT DELETE 1'!$A$1:$B$4,2, FALSE)</f>
        <v>3</v>
      </c>
    </row>
    <row r="150" spans="1:5">
      <c r="B150" t="s">
        <v>136</v>
      </c>
      <c r="C150" s="10" t="s">
        <v>161</v>
      </c>
      <c r="D150" t="s">
        <v>8</v>
      </c>
      <c r="E150" s="17">
        <f>VLOOKUP(D150,'DO NOT DELETE 1'!$A$1:$B$4,2, FALSE)</f>
        <v>3</v>
      </c>
    </row>
    <row r="151" spans="1:5">
      <c r="C151" s="10" t="s">
        <v>162</v>
      </c>
      <c r="D151" t="s">
        <v>30</v>
      </c>
      <c r="E151" s="17">
        <f>VLOOKUP(D151,'DO NOT DELETE 1'!$A$1:$B$4,2, FALSE)</f>
        <v>2</v>
      </c>
    </row>
    <row r="152" spans="1:5">
      <c r="C152" s="10" t="s">
        <v>163</v>
      </c>
      <c r="D152" t="s">
        <v>30</v>
      </c>
      <c r="E152" s="17">
        <f>VLOOKUP(D152,'DO NOT DELETE 1'!$A$1:$B$4,2, FALSE)</f>
        <v>2</v>
      </c>
    </row>
    <row r="153" spans="1:5">
      <c r="C153" s="10" t="s">
        <v>139</v>
      </c>
      <c r="D153" t="s">
        <v>8</v>
      </c>
      <c r="E153" s="17">
        <f>VLOOKUP(D153,'DO NOT DELETE 1'!$A$1:$B$4,2, FALSE)</f>
        <v>3</v>
      </c>
    </row>
    <row r="154" spans="1:5">
      <c r="C154" s="10" t="s">
        <v>140</v>
      </c>
      <c r="D154" t="s">
        <v>30</v>
      </c>
      <c r="E154" s="17">
        <f>VLOOKUP(D154,'DO NOT DELETE 1'!$A$1:$B$4,2, FALSE)</f>
        <v>2</v>
      </c>
    </row>
    <row r="155" spans="1:5">
      <c r="B155" t="s">
        <v>171</v>
      </c>
      <c r="C155" s="10" t="s">
        <v>172</v>
      </c>
      <c r="D155" t="s">
        <v>30</v>
      </c>
      <c r="E155" s="17">
        <f>VLOOKUP(D155,'DO NOT DELETE 1'!$A$1:$B$4,2, FALSE)</f>
        <v>2</v>
      </c>
    </row>
  </sheetData>
  <mergeCells count="1">
    <mergeCell ref="A1:D1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xWindow="1342" yWindow="749" count="1">
        <x14:dataValidation type="list" allowBlank="1" showInputMessage="1" showErrorMessage="1" promptTitle="Input type" prompt="Choose YES if the associate has done it._x000a_Choose NO if the assocate has not done it._x000a_Chouse &quot;PARTIAL&quot; if the associate has done it partially.">
          <x14:formula1>
            <xm:f>'DO NOT DELETE 1'!$A$1:$A$4</xm:f>
          </x14:formula1>
          <xm:sqref>D146:D155 D135:D144 D76:D133 D4:D73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1"/>
  <sheetViews>
    <sheetView workbookViewId="0">
      <selection activeCell="A4" sqref="A4"/>
    </sheetView>
  </sheetViews>
  <sheetFormatPr defaultRowHeight="14.4"/>
  <cols>
    <col min="1" max="1" width="13.33203125" bestFit="1" customWidth="1"/>
  </cols>
  <sheetData>
    <row r="1" spans="1:136">
      <c r="A1" t="s">
        <v>8</v>
      </c>
      <c r="B1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>
        <v>122</v>
      </c>
      <c r="DW1">
        <v>123</v>
      </c>
      <c r="DX1">
        <v>124</v>
      </c>
      <c r="DY1">
        <v>125</v>
      </c>
      <c r="DZ1">
        <v>126</v>
      </c>
      <c r="EA1">
        <v>127</v>
      </c>
      <c r="EB1">
        <v>128</v>
      </c>
      <c r="EC1">
        <v>129</v>
      </c>
      <c r="ED1">
        <v>130</v>
      </c>
      <c r="EE1">
        <v>131</v>
      </c>
      <c r="EF1">
        <v>132</v>
      </c>
    </row>
    <row r="2" spans="1:136">
      <c r="A2" t="s">
        <v>30</v>
      </c>
      <c r="B2">
        <v>2</v>
      </c>
      <c r="E2">
        <v>2</v>
      </c>
    </row>
    <row r="3" spans="1:136">
      <c r="A3" t="s">
        <v>35</v>
      </c>
      <c r="B3">
        <v>1</v>
      </c>
      <c r="E3">
        <v>3</v>
      </c>
    </row>
    <row r="4" spans="1:136">
      <c r="A4" t="s">
        <v>81</v>
      </c>
      <c r="B4">
        <v>0</v>
      </c>
      <c r="E4">
        <v>4</v>
      </c>
    </row>
    <row r="5" spans="1:136">
      <c r="E5">
        <v>5</v>
      </c>
    </row>
    <row r="6" spans="1:136">
      <c r="A6" t="s">
        <v>100</v>
      </c>
      <c r="B6">
        <v>0</v>
      </c>
    </row>
    <row r="7" spans="1:136">
      <c r="A7" t="s">
        <v>101</v>
      </c>
      <c r="B7">
        <v>1</v>
      </c>
    </row>
    <row r="9" spans="1:136">
      <c r="A9" t="s">
        <v>102</v>
      </c>
      <c r="B9">
        <v>0</v>
      </c>
    </row>
    <row r="10" spans="1:136">
      <c r="A10" t="s">
        <v>103</v>
      </c>
      <c r="B10">
        <v>1</v>
      </c>
    </row>
    <row r="11" spans="1:136">
      <c r="A11" t="s">
        <v>104</v>
      </c>
      <c r="B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30"/>
  <sheetViews>
    <sheetView zoomScale="85" zoomScaleNormal="85" workbookViewId="0">
      <selection activeCell="E4" sqref="E4"/>
    </sheetView>
  </sheetViews>
  <sheetFormatPr defaultRowHeight="14.4"/>
  <cols>
    <col min="1" max="1" width="40.44140625" bestFit="1" customWidth="1"/>
    <col min="2" max="2" width="28.109375" customWidth="1"/>
    <col min="3" max="3" width="13.88671875" bestFit="1" customWidth="1"/>
    <col min="4" max="4" width="15.5546875" bestFit="1" customWidth="1"/>
  </cols>
  <sheetData>
    <row r="1" spans="1:9">
      <c r="A1" s="6" t="s">
        <v>105</v>
      </c>
      <c r="B1" s="30" t="s">
        <v>1</v>
      </c>
      <c r="C1" s="30" t="s">
        <v>106</v>
      </c>
      <c r="D1" s="30" t="s">
        <v>107</v>
      </c>
      <c r="E1" s="30" t="s">
        <v>6</v>
      </c>
      <c r="F1" s="30" t="s">
        <v>108</v>
      </c>
    </row>
    <row r="2" spans="1:9">
      <c r="A2" t="s">
        <v>181</v>
      </c>
      <c r="B2" s="20">
        <f>(E2*100)/F2</f>
        <v>81.944444444444443</v>
      </c>
      <c r="C2" s="20">
        <v>66</v>
      </c>
      <c r="D2" s="20">
        <v>35</v>
      </c>
      <c r="E2" s="20">
        <f>SUM('End to End '!E4:E27)</f>
        <v>59</v>
      </c>
      <c r="F2" s="20">
        <f>COUNT('End to End '!E4:E27)*3</f>
        <v>72</v>
      </c>
    </row>
    <row r="3" spans="1:9">
      <c r="A3" t="s">
        <v>182</v>
      </c>
      <c r="B3" s="20">
        <f t="shared" ref="B3:B7" si="0">(E3*100)/F3</f>
        <v>100</v>
      </c>
      <c r="C3" s="20">
        <v>66</v>
      </c>
      <c r="D3" s="20">
        <v>35</v>
      </c>
      <c r="E3" s="20">
        <f>SUM('End to End '!E36:E73)</f>
        <v>114</v>
      </c>
      <c r="F3" s="20">
        <f>COUNT('End to End '!E36:E73)*3</f>
        <v>114</v>
      </c>
    </row>
    <row r="4" spans="1:9">
      <c r="A4" t="s">
        <v>183</v>
      </c>
      <c r="B4" s="20">
        <f t="shared" si="0"/>
        <v>92.156862745098039</v>
      </c>
      <c r="C4" s="20">
        <v>66</v>
      </c>
      <c r="D4" s="20">
        <v>35</v>
      </c>
      <c r="E4" s="20">
        <f>SUM('End to End '!E76:E126)</f>
        <v>141</v>
      </c>
      <c r="F4" s="20">
        <f>COUNT('End to End '!E76:E126)*3</f>
        <v>153</v>
      </c>
    </row>
    <row r="5" spans="1:9">
      <c r="A5" t="s">
        <v>78</v>
      </c>
      <c r="B5" s="20">
        <f t="shared" si="0"/>
        <v>83.333333333333329</v>
      </c>
      <c r="C5" s="20">
        <v>66</v>
      </c>
      <c r="D5" s="20">
        <v>35</v>
      </c>
      <c r="E5" s="20">
        <f>SUM('End to End '!E129:E132)</f>
        <v>10</v>
      </c>
      <c r="F5" s="20">
        <f>COUNT('End to End '!E129:E132)*3</f>
        <v>12</v>
      </c>
    </row>
    <row r="6" spans="1:9">
      <c r="A6" t="s">
        <v>84</v>
      </c>
      <c r="B6" s="20">
        <f t="shared" si="0"/>
        <v>70.370370370370367</v>
      </c>
      <c r="C6" s="20">
        <v>66</v>
      </c>
      <c r="D6" s="20">
        <v>35</v>
      </c>
      <c r="E6" s="20">
        <f>SUM('End to End '!E135:E143)</f>
        <v>19</v>
      </c>
      <c r="F6" s="20">
        <f>COUNT('End to End '!E135:E143)*3</f>
        <v>27</v>
      </c>
    </row>
    <row r="7" spans="1:9">
      <c r="A7" t="s">
        <v>180</v>
      </c>
      <c r="B7" s="20">
        <f t="shared" si="0"/>
        <v>83.333333333333329</v>
      </c>
      <c r="C7" s="20">
        <v>66</v>
      </c>
      <c r="D7" s="20">
        <v>35</v>
      </c>
      <c r="E7" s="20">
        <f>SUM('End to End '!E146:E155)</f>
        <v>25</v>
      </c>
      <c r="F7" s="20">
        <f>COUNT('End to End '!E146:E155)*3</f>
        <v>30</v>
      </c>
    </row>
    <row r="10" spans="1:9">
      <c r="A10" s="23" t="s">
        <v>109</v>
      </c>
      <c r="B10" s="23"/>
      <c r="C10" s="23"/>
      <c r="D10" s="23"/>
      <c r="E10" s="23"/>
      <c r="F10" s="23"/>
    </row>
    <row r="11" spans="1:9">
      <c r="A11" s="21" t="s">
        <v>110</v>
      </c>
      <c r="B11" s="20">
        <f t="shared" ref="B11:B16" si="1">(E11*100)/F11</f>
        <v>100</v>
      </c>
      <c r="C11" s="20">
        <v>66</v>
      </c>
      <c r="D11" s="20">
        <v>35</v>
      </c>
      <c r="E11" s="20">
        <f>SUM('End to End '!E4:E8)</f>
        <v>15</v>
      </c>
      <c r="F11" s="20">
        <f>COUNT('End to End '!E4:E8)*3</f>
        <v>15</v>
      </c>
      <c r="I11" s="20"/>
    </row>
    <row r="12" spans="1:9">
      <c r="A12" s="21" t="s">
        <v>186</v>
      </c>
      <c r="B12" s="20">
        <f t="shared" si="1"/>
        <v>76.92307692307692</v>
      </c>
      <c r="C12" s="20">
        <v>66</v>
      </c>
      <c r="D12" s="20">
        <v>35</v>
      </c>
      <c r="E12" s="20">
        <f>SUM('End to End '!E9:E21)</f>
        <v>30</v>
      </c>
      <c r="F12" s="20">
        <f>COUNT('End to End '!E9:E21)*3</f>
        <v>39</v>
      </c>
    </row>
    <row r="13" spans="1:9">
      <c r="A13" s="21" t="s">
        <v>111</v>
      </c>
      <c r="B13" s="20">
        <f t="shared" si="1"/>
        <v>66.666666666666671</v>
      </c>
      <c r="C13" s="20">
        <v>66</v>
      </c>
      <c r="D13" s="20">
        <v>35</v>
      </c>
      <c r="E13" s="20">
        <f>SUM('End to End '!E22:E23)</f>
        <v>4</v>
      </c>
      <c r="F13" s="20">
        <f>COUNT('End to End '!E22:E23)*3</f>
        <v>6</v>
      </c>
    </row>
    <row r="14" spans="1:9">
      <c r="A14" s="21" t="s">
        <v>112</v>
      </c>
      <c r="B14" s="20">
        <f t="shared" si="1"/>
        <v>66.666666666666671</v>
      </c>
      <c r="C14" s="20">
        <v>66</v>
      </c>
      <c r="D14" s="20">
        <v>35</v>
      </c>
      <c r="E14" s="20">
        <f>SUM('End to End '!E24:E25)</f>
        <v>4</v>
      </c>
      <c r="F14" s="20">
        <f>COUNT('End to End '!E24:E25)*3</f>
        <v>6</v>
      </c>
    </row>
    <row r="15" spans="1:9">
      <c r="A15" s="21" t="s">
        <v>113</v>
      </c>
      <c r="B15" s="20">
        <f t="shared" si="1"/>
        <v>88.888888888888886</v>
      </c>
      <c r="C15" s="20">
        <v>66</v>
      </c>
      <c r="D15" s="20">
        <v>35</v>
      </c>
      <c r="E15" s="20">
        <f>SUM('End to End '!E26:E28)</f>
        <v>8</v>
      </c>
      <c r="F15" s="20">
        <f>COUNT('End to End '!E26:E28)*3</f>
        <v>9</v>
      </c>
    </row>
    <row r="16" spans="1:9">
      <c r="A16" s="21" t="s">
        <v>136</v>
      </c>
      <c r="B16" s="20">
        <f t="shared" si="1"/>
        <v>86.666666666666671</v>
      </c>
      <c r="C16" s="20">
        <v>66</v>
      </c>
      <c r="D16" s="20">
        <v>35</v>
      </c>
      <c r="E16" s="20">
        <f>SUM('End to End '!E29:E33)</f>
        <v>13</v>
      </c>
      <c r="F16" s="20">
        <f>COUNT('End to End '!E29:E33)*3</f>
        <v>15</v>
      </c>
    </row>
    <row r="17" spans="1:6">
      <c r="A17" s="23" t="s">
        <v>174</v>
      </c>
      <c r="B17" s="24"/>
      <c r="C17" s="25"/>
      <c r="D17" s="25"/>
      <c r="E17" s="25"/>
      <c r="F17" s="25"/>
    </row>
    <row r="18" spans="1:6">
      <c r="A18" s="22" t="s">
        <v>41</v>
      </c>
      <c r="B18" s="20">
        <f t="shared" ref="B18:B44" si="2">(E18*100)/F18</f>
        <v>100</v>
      </c>
      <c r="C18" s="20">
        <v>66</v>
      </c>
      <c r="D18" s="20">
        <v>35</v>
      </c>
      <c r="E18" s="20">
        <f>SUM('End to End '!E36:E40)</f>
        <v>15</v>
      </c>
      <c r="F18" s="20">
        <f>COUNT('End to End '!E36:E40)*3</f>
        <v>15</v>
      </c>
    </row>
    <row r="19" spans="1:6">
      <c r="A19" s="22" t="s">
        <v>151</v>
      </c>
      <c r="B19" s="20" t="e">
        <f>(E19*100)/F19</f>
        <v>#REF!</v>
      </c>
      <c r="C19" s="20">
        <v>66</v>
      </c>
      <c r="D19" s="20">
        <v>35</v>
      </c>
      <c r="E19" s="20" t="e">
        <f>SUM('End to End '!#REF!)</f>
        <v>#REF!</v>
      </c>
      <c r="F19" s="20">
        <f>COUNT('End to End '!#REF!)*3</f>
        <v>0</v>
      </c>
    </row>
    <row r="20" spans="1:6">
      <c r="A20" s="21" t="s">
        <v>114</v>
      </c>
      <c r="B20" s="20">
        <f>(E20*100)/F20</f>
        <v>23.076923076923077</v>
      </c>
      <c r="C20" s="20">
        <v>66</v>
      </c>
      <c r="D20" s="20">
        <v>35</v>
      </c>
      <c r="E20" s="20">
        <f>SUM('End to End '!E71:E73)</f>
        <v>9</v>
      </c>
      <c r="F20" s="20">
        <f>COUNT('End to End '!E41:E53)*3</f>
        <v>39</v>
      </c>
    </row>
    <row r="21" spans="1:6">
      <c r="A21" s="22" t="s">
        <v>44</v>
      </c>
      <c r="B21" s="20">
        <f t="shared" si="2"/>
        <v>100</v>
      </c>
      <c r="C21" s="20">
        <v>66</v>
      </c>
      <c r="D21" s="20">
        <v>35</v>
      </c>
      <c r="E21" s="20">
        <f>SUM('End to End '!E54:E63)</f>
        <v>30</v>
      </c>
      <c r="F21" s="20">
        <f>COUNT('End to End '!E54:E63)*3</f>
        <v>30</v>
      </c>
    </row>
    <row r="22" spans="1:6">
      <c r="A22" s="22" t="s">
        <v>36</v>
      </c>
      <c r="B22" s="20">
        <f t="shared" si="2"/>
        <v>100</v>
      </c>
      <c r="C22" s="20">
        <v>66</v>
      </c>
      <c r="D22" s="20">
        <v>35</v>
      </c>
      <c r="E22" s="20">
        <f>SUM('End to End '!E64:E65)</f>
        <v>6</v>
      </c>
      <c r="F22" s="20">
        <f>COUNT('End to End '!E64:E65)*3</f>
        <v>6</v>
      </c>
    </row>
    <row r="23" spans="1:6">
      <c r="A23" s="22" t="s">
        <v>33</v>
      </c>
      <c r="B23" s="20">
        <f>(E23*100)/F23</f>
        <v>100</v>
      </c>
      <c r="C23" s="20">
        <v>66</v>
      </c>
      <c r="D23" s="20">
        <v>35</v>
      </c>
      <c r="E23" s="20">
        <f>SUM('End to End '!E66:E68)</f>
        <v>9</v>
      </c>
      <c r="F23" s="20">
        <f>COUNT('End to End '!E66:E68)*3</f>
        <v>9</v>
      </c>
    </row>
    <row r="24" spans="1:6">
      <c r="A24" s="22" t="s">
        <v>136</v>
      </c>
      <c r="B24" s="20">
        <f t="shared" si="2"/>
        <v>100</v>
      </c>
      <c r="C24" s="20">
        <v>66</v>
      </c>
      <c r="D24" s="20">
        <v>35</v>
      </c>
      <c r="E24" s="20">
        <f>SUM('End to End '!E69:E73)</f>
        <v>15</v>
      </c>
      <c r="F24" s="20">
        <f>COUNT('End to End '!E69:E73)*3</f>
        <v>15</v>
      </c>
    </row>
    <row r="25" spans="1:6">
      <c r="A25" s="23" t="s">
        <v>51</v>
      </c>
      <c r="B25" s="25"/>
      <c r="C25" s="25"/>
      <c r="D25" s="25"/>
      <c r="E25" s="25"/>
      <c r="F25" s="25"/>
    </row>
    <row r="26" spans="1:6">
      <c r="A26" s="22" t="s">
        <v>175</v>
      </c>
      <c r="B26" s="20">
        <f>(E26*100)/F26</f>
        <v>94.871794871794876</v>
      </c>
      <c r="C26" s="20">
        <v>66</v>
      </c>
      <c r="D26" s="20">
        <v>35</v>
      </c>
      <c r="E26" s="20">
        <f>SUM('End to End '!E76:E88)</f>
        <v>37</v>
      </c>
      <c r="F26" s="20">
        <f>COUNT('End to End '!E76:E88)*3</f>
        <v>39</v>
      </c>
    </row>
    <row r="27" spans="1:6">
      <c r="A27" s="21" t="s">
        <v>115</v>
      </c>
      <c r="B27" s="20">
        <f>(E27*100)/F27</f>
        <v>96.296296296296291</v>
      </c>
      <c r="C27" s="20">
        <v>66</v>
      </c>
      <c r="D27" s="20">
        <v>35</v>
      </c>
      <c r="E27" s="20">
        <f>SUM('End to End '!E89:E97)</f>
        <v>26</v>
      </c>
      <c r="F27" s="20">
        <f>COUNT('End to End '!E89:E97)*3</f>
        <v>27</v>
      </c>
    </row>
    <row r="28" spans="1:6">
      <c r="A28" s="21" t="s">
        <v>61</v>
      </c>
      <c r="B28" s="20">
        <f t="shared" si="2"/>
        <v>91.666666666666671</v>
      </c>
      <c r="C28" s="20">
        <v>66</v>
      </c>
      <c r="D28" s="20">
        <v>35</v>
      </c>
      <c r="E28" s="20">
        <f>SUM('End to End '!E98:E101)</f>
        <v>11</v>
      </c>
      <c r="F28" s="20">
        <f>COUNT('End to End '!E98:E101)*3</f>
        <v>12</v>
      </c>
    </row>
    <row r="29" spans="1:6">
      <c r="A29" s="21" t="s">
        <v>189</v>
      </c>
      <c r="B29" s="20">
        <f t="shared" si="2"/>
        <v>95.238095238095241</v>
      </c>
      <c r="C29" s="20">
        <v>66</v>
      </c>
      <c r="D29" s="20">
        <v>35</v>
      </c>
      <c r="E29" s="20">
        <f>SUM('End to End '!E102:E108)</f>
        <v>20</v>
      </c>
      <c r="F29" s="20">
        <f>COUNT('End to End '!E102:E108)*3</f>
        <v>21</v>
      </c>
    </row>
    <row r="30" spans="1:6">
      <c r="A30" s="21" t="s">
        <v>165</v>
      </c>
      <c r="B30" s="20">
        <f t="shared" ref="B30" si="3">(E30*100)/F30</f>
        <v>83.333333333333329</v>
      </c>
      <c r="C30" s="20">
        <v>66</v>
      </c>
      <c r="D30" s="20">
        <v>35</v>
      </c>
      <c r="E30" s="20">
        <f>SUM('End to End '!E109:E112)</f>
        <v>10</v>
      </c>
      <c r="F30" s="20">
        <f>COUNT('End to End '!E109:E112)*3</f>
        <v>12</v>
      </c>
    </row>
    <row r="31" spans="1:6">
      <c r="A31" s="21" t="s">
        <v>73</v>
      </c>
      <c r="B31" s="20">
        <f t="shared" si="2"/>
        <v>91.666666666666671</v>
      </c>
      <c r="C31" s="20">
        <v>66</v>
      </c>
      <c r="D31" s="20">
        <v>35</v>
      </c>
      <c r="E31" s="20">
        <f>SUM('End to End '!E113:E116)</f>
        <v>11</v>
      </c>
      <c r="F31" s="20">
        <f>COUNT('End to End '!E113:E116)*3</f>
        <v>12</v>
      </c>
    </row>
    <row r="32" spans="1:6">
      <c r="A32" s="21" t="s">
        <v>36</v>
      </c>
      <c r="B32" s="20">
        <f t="shared" si="2"/>
        <v>100</v>
      </c>
      <c r="C32" s="20">
        <v>66</v>
      </c>
      <c r="D32" s="20">
        <v>35</v>
      </c>
      <c r="E32" s="20">
        <f>SUM('End to End '!E117:E118)</f>
        <v>6</v>
      </c>
      <c r="F32" s="20">
        <f>COUNT('End to End '!E117:E118)*3</f>
        <v>6</v>
      </c>
    </row>
    <row r="33" spans="1:6">
      <c r="A33" s="21" t="s">
        <v>116</v>
      </c>
      <c r="B33" s="20">
        <f t="shared" si="2"/>
        <v>95.833333333333329</v>
      </c>
      <c r="C33" s="20">
        <v>66</v>
      </c>
      <c r="D33" s="20">
        <v>35</v>
      </c>
      <c r="E33" s="20">
        <f>SUM('End to End '!E118:E126)</f>
        <v>23</v>
      </c>
      <c r="F33" s="20">
        <f>COUNT('End to End '!E119:E126)*3</f>
        <v>24</v>
      </c>
    </row>
    <row r="34" spans="1:6">
      <c r="A34" s="23" t="s">
        <v>78</v>
      </c>
      <c r="B34" s="25"/>
      <c r="C34" s="25"/>
      <c r="D34" s="25"/>
      <c r="E34" s="25"/>
      <c r="F34" s="25"/>
    </row>
    <row r="35" spans="1:6">
      <c r="A35" s="21" t="s">
        <v>159</v>
      </c>
      <c r="B35" s="20">
        <f t="shared" si="2"/>
        <v>83.333333333333329</v>
      </c>
      <c r="C35" s="20">
        <v>66</v>
      </c>
      <c r="D35" s="20">
        <v>35</v>
      </c>
      <c r="E35" s="20">
        <f>SUM('End to End '!E129:E132)</f>
        <v>10</v>
      </c>
      <c r="F35" s="20">
        <f>COUNT('End to End '!E129:E132)*3</f>
        <v>12</v>
      </c>
    </row>
    <row r="36" spans="1:6">
      <c r="A36" s="23" t="s">
        <v>84</v>
      </c>
      <c r="B36" s="25"/>
      <c r="C36" s="25"/>
      <c r="D36" s="25"/>
      <c r="E36" s="25"/>
      <c r="F36" s="25"/>
    </row>
    <row r="37" spans="1:6">
      <c r="A37" s="21" t="s">
        <v>73</v>
      </c>
      <c r="B37" s="20">
        <f t="shared" si="2"/>
        <v>100</v>
      </c>
      <c r="C37" s="20">
        <v>66</v>
      </c>
      <c r="D37" s="20">
        <v>35</v>
      </c>
      <c r="E37" s="20">
        <f>SUM('End to End '!E135:E137)</f>
        <v>9</v>
      </c>
      <c r="F37" s="20">
        <f>COUNT('End to End '!E135:E137)*3</f>
        <v>9</v>
      </c>
    </row>
    <row r="38" spans="1:6">
      <c r="A38" s="21" t="s">
        <v>36</v>
      </c>
      <c r="B38" s="20">
        <f t="shared" si="2"/>
        <v>100</v>
      </c>
      <c r="C38" s="20">
        <v>66</v>
      </c>
      <c r="D38" s="20">
        <v>35</v>
      </c>
      <c r="E38" s="20">
        <f>SUM('End to End '!E138:E139)</f>
        <v>6</v>
      </c>
      <c r="F38" s="20">
        <f>COUNT('End to End '!E138:E139)*3</f>
        <v>6</v>
      </c>
    </row>
    <row r="39" spans="1:6">
      <c r="A39" s="21" t="s">
        <v>33</v>
      </c>
      <c r="B39" s="20">
        <f t="shared" si="2"/>
        <v>66.666666666666671</v>
      </c>
      <c r="C39" s="20">
        <v>66</v>
      </c>
      <c r="D39" s="20">
        <v>35</v>
      </c>
      <c r="E39" s="20">
        <f>SUM('End to End '!E140:E140)</f>
        <v>2</v>
      </c>
      <c r="F39" s="20">
        <f>COUNT('End to End '!E140:E140)*3</f>
        <v>3</v>
      </c>
    </row>
    <row r="40" spans="1:6">
      <c r="A40" s="21" t="s">
        <v>117</v>
      </c>
      <c r="B40" s="20">
        <f t="shared" si="2"/>
        <v>66.666666666666671</v>
      </c>
      <c r="C40" s="20">
        <v>66</v>
      </c>
      <c r="D40" s="20">
        <v>35</v>
      </c>
      <c r="E40" s="20">
        <f>SUM('End to End '!E141:E141)</f>
        <v>2</v>
      </c>
      <c r="F40" s="20">
        <f>COUNT('End to End '!E141:E141)*3</f>
        <v>3</v>
      </c>
    </row>
    <row r="41" spans="1:6">
      <c r="A41" s="21" t="s">
        <v>89</v>
      </c>
      <c r="B41" s="20">
        <f t="shared" si="2"/>
        <v>0</v>
      </c>
      <c r="C41" s="20">
        <v>66</v>
      </c>
      <c r="D41" s="20">
        <v>35</v>
      </c>
      <c r="E41" s="20">
        <f>SUM('End to End '!E142:E143)</f>
        <v>0</v>
      </c>
      <c r="F41" s="20">
        <f>COUNT('End to End '!E142:E143)*3</f>
        <v>6</v>
      </c>
    </row>
    <row r="42" spans="1:6">
      <c r="A42" s="23" t="s">
        <v>92</v>
      </c>
      <c r="B42" s="25"/>
      <c r="C42" s="25"/>
      <c r="D42" s="25"/>
      <c r="E42" s="25"/>
      <c r="F42" s="25"/>
    </row>
    <row r="43" spans="1:6">
      <c r="A43" s="21" t="s">
        <v>94</v>
      </c>
      <c r="B43" s="20">
        <f t="shared" si="2"/>
        <v>83.333333333333329</v>
      </c>
      <c r="C43" s="20">
        <v>66</v>
      </c>
      <c r="D43" s="20">
        <v>35</v>
      </c>
      <c r="E43" s="20">
        <f>SUM('End to End '!E146:E147)</f>
        <v>5</v>
      </c>
      <c r="F43" s="20">
        <f>COUNT('End to End '!E146:E147)*3</f>
        <v>6</v>
      </c>
    </row>
    <row r="44" spans="1:6">
      <c r="A44" s="21" t="s">
        <v>97</v>
      </c>
      <c r="B44" s="20">
        <f t="shared" si="2"/>
        <v>100</v>
      </c>
      <c r="C44" s="20">
        <v>66</v>
      </c>
      <c r="D44" s="20">
        <v>35</v>
      </c>
      <c r="E44" s="20">
        <f>SUM('End to End '!E148:E149)</f>
        <v>6</v>
      </c>
      <c r="F44" s="20">
        <f>COUNT('End to End '!E148:E149)*3</f>
        <v>6</v>
      </c>
    </row>
    <row r="45" spans="1:6">
      <c r="A45" s="21" t="s">
        <v>136</v>
      </c>
      <c r="B45" s="20">
        <f t="shared" ref="B45:B46" si="4">(E45*100)/F45</f>
        <v>80</v>
      </c>
      <c r="C45" s="20">
        <v>66</v>
      </c>
      <c r="D45" s="20">
        <v>35</v>
      </c>
      <c r="E45" s="20">
        <f>SUM('End to End '!E150:E154)</f>
        <v>12</v>
      </c>
      <c r="F45" s="20">
        <f>COUNT('End to End '!E150:E154)*3</f>
        <v>15</v>
      </c>
    </row>
    <row r="46" spans="1:6">
      <c r="A46" s="21" t="s">
        <v>171</v>
      </c>
      <c r="B46" s="20">
        <f t="shared" si="4"/>
        <v>66.666666666666671</v>
      </c>
      <c r="C46" s="20">
        <v>66</v>
      </c>
      <c r="D46" s="20">
        <v>35</v>
      </c>
      <c r="E46" s="20">
        <f>SUM('End to End '!E155:E155)</f>
        <v>2</v>
      </c>
      <c r="F46" s="20">
        <f>COUNT('End to End '!E155:E155)*3</f>
        <v>3</v>
      </c>
    </row>
    <row r="48" spans="1:6">
      <c r="A48" t="s">
        <v>118</v>
      </c>
      <c r="B48" t="e">
        <f>CONCATENATE( "UI: ",IF(B11&gt;=66,CONCATENATE( A11,", "),""), IF(B12&gt;66, CONCATENATE(A12,", "),""), IF(B13&gt;66, CONCATENATE(A13,", "),""), IF(B14&gt;66, CONCATENATE(A14,", "),""), IF(B15&gt;66, CONCATENATE(A15,", "),""), IF(B16&gt;66, CONCATENATE(A16,", "),""), IF(B18&gt;66, CONCATENATE(A18,", "),""), IF(B19&gt;66, CONCATENATE(A19,", "),""), IF(B21&gt;66, CONCATENATE(A21,", "),""), IF(B20&gt;66, CONCATENATE(A20,", "),""),IF(B22&gt;66, CONCATENATE(A22,", "),""),IF(B23&gt;66, CONCATENATE(A23,", "),""), IF(B24&gt;66, CONCATENATE(A24,", "), ""), "                                                                                                                                                                                                                                                  ","Middle Tier: ", IF(B26&gt;66, CONCATENATE(A26,", "),""), IF(B27&gt;66, CONCATENATE(A27,", "),""), IF(B28&gt;66, CONCATENATE(A28,", "),""), IF(B29&gt;66, CONCATENATE(A29,", "),""), IF(B30&gt;66, CONCATENATE(A30,", "),""), IF(B31&gt;66, CONCATENATE(A31,", "),""),IF(B32&gt;66, CONCATENATE(A32,", "),""), IF(B33&gt;66, CONCATENATE(A33,", "),""), "                                                                                                                                                                      ", "Performance Testing: ", IF(B35&gt;66, CONCATENATE(A35,", "),""), "                                                                                                                               ","Ancillary: ", IF(B37&gt;66, CONCATENATE(A37,", "),""), IF(B38&gt;66, CONCATENATE(A38,", "),""), IF(B39&gt;66, CONCATENATE(A39,", "),""), IF(B40&gt;66, CONCATENATE(A40,", "),""), IF(B41&gt;66, CONCATENATE(A41,", "),""),"                                                                                                ", "Deployment: ", IF(B43&gt;66, CONCATENATE(A43,", "),""), IF(B44&gt;66, CONCATENATE(A44,", "),""), IF(B45&gt;66, CONCATENATE(A45,", "),""), IF(B46&gt;66, CONCATENATE(A46,", "),""))</f>
        <v>#REF!</v>
      </c>
    </row>
    <row r="49" spans="1:2">
      <c r="A49" t="s">
        <v>119</v>
      </c>
      <c r="B49" t="e">
        <f>CONCATENATE("UI: ",  IF(B11&lt;34,CONCATENATE(A11,", "),""),  IF(B12&lt;=34, CONCATENATE(A12,", "),""), IF(B13&lt;=34, CONCATENATE(A13,", "),""), IF(B14&lt;=34, CONCATENATE(A14,", "),""),  IF(B15&lt;=34, CONCATENATE(A15,", "),""), IF(B16&lt;=34, CONCATENATE(A16,", "),""),IF(B18&lt;=34, CONCATENATE(A18,", "),""), IF(B19&lt;=34, CONCATENATE(A19,", "),""), IF(B21&lt;=34, CONCATENATE(A21,", "),""), IF(B20&lt;=34, CONCATENATE(A20,", "),""),IF(B22&lt;=34, CONCATENATE(A22,", "),""), IF(B23&lt;=34, CONCATENATE(A23,", "),""), IF(B24&lt;=34, CONCATENATE(A24,", "), ""), "                                                                                                                                                                                                                                                  ","Middle Tier: ", IF(B26&lt;=26, CONCATENATE(A26,", "),""),IF(B27&lt;=34, CONCATENATE(A27,", "),""), IF(B28&lt;=34, CONCATENATE(A28,", "),""), IF(B29&lt;=34, CONCATENATE(A29,", "),""), IF(B30&lt;=34, CONCATENATE(A30,", "),""),IF(B31&lt;=34, CONCATENATE(A31,", "),""), IF(B32&lt;=34, CONCATENATE(A32,", "),""),IF(B33&lt;=34, CONCATENATE(A33,", "),""), "                                                                                                                            ", "Performance Testing: ", IF(B35&lt;=34, CONCATENATE(A35,", "),""), "                                                                                                                               ","Ancillary: ", IF(B37&lt;=34, CONCATENATE(A37,", "),""), IF(B38&lt;=34, CONCATENATE(A38,", "),""), IF(B39&lt;=34, CONCATENATE(A39,", "),""),IF(B40&lt;=34, CONCATENATE(A40,", "),""), IF(B41&lt;=34, CONCATENATE(A41,", "),""),"                                                                                                ", "Deployment: ", IF(B43&lt;=34, CONCATENATE(A43,", "),""), IF(B44&lt;=34, CONCATENATE(A44,", "),""),IF(B45&lt;=34, CONCATENATE(A45,", "),""), IF(B46&lt;=34, CONCATENATE(A46,", "),""),)</f>
        <v>#REF!</v>
      </c>
    </row>
    <row r="50" spans="1:2">
      <c r="A50" t="s">
        <v>15</v>
      </c>
      <c r="B50" t="e">
        <f>CONCATENATE("UI: ",IF(AND(B11&lt;66, B11&gt;34),CONCATENATE(A11,", "),""), IF(AND(B12&lt;66, B12&gt;34),CONCATENATE(A12,", "),""),IF(AND(B13&lt;66, B13&gt;34), CONCATENATE(A13,", "),""), IF(AND(B14&lt;66, B14&gt;34),CONCATENATE(A14,", "),""),IF(AND(B15&lt;66, B15&gt;34),CONCATENATE(A15,", "),""),IF(AND(B16&lt;66, B16&gt;34),CONCATENATE(A16,", "),""),IF(AND(B18&lt;66, B18&gt;34),CONCATENATE(A18,", "),""),IF(AND(B19&lt;66, B19&gt;34),CONCATENATE(A19,", "),""),IF(AND(B21&lt;66, B21&gt;34),CONCATENATE(A21,", "),""),IF(AND(B20&lt;66, B20&gt;34),CONCATENATE(A20,", "),""),IF(AND(B22&lt;66, B22&gt;34),CONCATENATE(A22,", "),""),IF(AND(B23&lt;66, B23&gt;34),CONCATENATE(A23,", "),""),IF(AND(B24&lt;66, B24&gt;34),CONCATENATE(A24,", "),""),"                                                                                                                                                                                                                                                  ","Middle Tier: ",IF(AND(B26&lt;66, B26&gt;34),CONCATENATE(A26,", "),""),IF(AND(B27&lt;66, B27&gt;34),CONCATENATE(A27,", "),""),IF(AND(B28&lt;66, B28&gt;34),CONCATENATE(A28,", "),""),IF(AND(B29&lt;66, B29&gt;34),CONCATENATE(A29,", "),""),IF(AND(B30&lt;66, B30&gt;34),CONCATENATE(A30,", "),""),IF(AND(B31&lt;66, B31&gt;34),CONCATENATE(A31,", "),""),IF(AND(B32&lt;66, B32&gt;34),CONCATENATE(A32,", "),""),IF(AND(B33&lt;66, B33&gt;34),CONCATENATE(A33,", "),""),"                                                                                                                            ","Performance Testing: ",IF(AND(B35&lt;66, B35&gt;34),CONCATENATE(A35,", "),""),"                                                                                                                               ","Ancillary: ",IF(AND(B37&lt;66, B37&gt;34),CONCATENATE(A37,", "),""),IF(AND(B38&lt;66, B38&gt;34),CONCATENATE(A38,", "),""),IF(AND(B39&lt;66, B39&gt;34),CONCATENATE(A39,", "),""),IF(AND(B40&lt;66, B40&gt;34),CONCATENATE(A40,", "),""),IF(AND(B41&lt;66, B41&gt;34),CONCATENATE(A41,", "),""),"                                                                                                ","Deployment: ",IF(AND(B43&lt;66, B43&gt;34),CONCATENATE(A43,", "),""),IF(AND(B44&lt;66, B44&gt;34),CONCATENATE(A44,", "),""),IF(AND(B45&lt;66, B45&gt;34),CONCATENATE(A45,", "),""),IF(AND(B46&lt;66, B46&gt;34),CONCATENATE(A46,", "),""))</f>
        <v>#REF!</v>
      </c>
    </row>
    <row r="1048530" spans="2:2">
      <c r="B1048530">
        <f>(C1048530*100)/33</f>
        <v>0</v>
      </c>
    </row>
  </sheetData>
  <conditionalFormatting sqref="E2:E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5 E25 E17:E22 E27:E4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:E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Certificate</vt:lpstr>
      <vt:lpstr>Final Feedback</vt:lpstr>
      <vt:lpstr>End to End </vt:lpstr>
      <vt:lpstr>DO NOT DELETE 1</vt:lpstr>
      <vt:lpstr>DO NOT DELETE 2</vt:lpstr>
    </vt:vector>
  </TitlesOfParts>
  <Manager>prraful@gmail.com</Manager>
  <LinksUpToDate>false</LinksUpToDate>
  <SharedDoc>false</SharedDoc>
  <HyperlinkBase>prraful@gmail.com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Sheet FSD JAVA</dc:title>
  <dc:subject>Evaluation Sheet FSD JAVA</dc:subject>
  <dc:creator>Prafful Daga</dc:creator>
  <cp:lastModifiedBy>HP</cp:lastModifiedBy>
  <cp:revision/>
  <dcterms:created xsi:type="dcterms:W3CDTF">2018-04-18T04:56:32Z</dcterms:created>
  <dcterms:modified xsi:type="dcterms:W3CDTF">2020-01-03T19:02:35Z</dcterms:modified>
  <cp:category>Evaluation Sheet FSD JAVA</cp:category>
</cp:coreProperties>
</file>