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es\OneDrive\Desktop\"/>
    </mc:Choice>
  </mc:AlternateContent>
  <xr:revisionPtr revIDLastSave="0" documentId="8_{DA76688A-AF7B-47F7-A61F-E8B9A8D60015}" xr6:coauthVersionLast="47" xr6:coauthVersionMax="47" xr10:uidLastSave="{00000000-0000-0000-0000-000000000000}"/>
  <bookViews>
    <workbookView xWindow="-108" yWindow="-108" windowWidth="23256" windowHeight="12456" xr2:uid="{A45092EE-84A6-4573-A693-384887C93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Q11" i="1"/>
  <c r="N11" i="1"/>
  <c r="K11" i="1"/>
  <c r="L11" i="1" s="1"/>
  <c r="O11" i="1" s="1"/>
  <c r="S11" i="1" s="1"/>
  <c r="T10" i="1"/>
  <c r="Q10" i="1"/>
  <c r="N10" i="1"/>
  <c r="K10" i="1"/>
  <c r="L10" i="1" s="1"/>
  <c r="O10" i="1" s="1"/>
  <c r="S10" i="1" s="1"/>
  <c r="T9" i="1"/>
  <c r="Q9" i="1"/>
  <c r="N9" i="1"/>
  <c r="K9" i="1"/>
  <c r="L9" i="1" s="1"/>
  <c r="O9" i="1" s="1"/>
  <c r="S9" i="1" s="1"/>
  <c r="T8" i="1"/>
  <c r="Q8" i="1"/>
  <c r="N8" i="1"/>
  <c r="K8" i="1"/>
  <c r="L8" i="1" s="1"/>
  <c r="O8" i="1" s="1"/>
  <c r="S8" i="1" s="1"/>
  <c r="T7" i="1"/>
  <c r="Q7" i="1"/>
  <c r="N7" i="1"/>
  <c r="K7" i="1"/>
  <c r="L7" i="1" s="1"/>
  <c r="O7" i="1" s="1"/>
  <c r="S7" i="1" s="1"/>
  <c r="T6" i="1"/>
  <c r="Q6" i="1"/>
  <c r="N6" i="1"/>
  <c r="K6" i="1"/>
  <c r="L6" i="1" s="1"/>
  <c r="O6" i="1" s="1"/>
  <c r="S6" i="1" s="1"/>
  <c r="T5" i="1"/>
  <c r="Q5" i="1"/>
  <c r="N5" i="1"/>
  <c r="K5" i="1"/>
  <c r="L5" i="1" s="1"/>
  <c r="O5" i="1" s="1"/>
  <c r="S5" i="1" s="1"/>
  <c r="T4" i="1"/>
  <c r="Q4" i="1"/>
  <c r="N4" i="1"/>
  <c r="K4" i="1"/>
  <c r="L4" i="1" s="1"/>
  <c r="O4" i="1" s="1"/>
  <c r="S4" i="1" s="1"/>
  <c r="T3" i="1"/>
  <c r="Q3" i="1"/>
  <c r="N3" i="1"/>
  <c r="K3" i="1"/>
  <c r="L3" i="1" s="1"/>
  <c r="O3" i="1" s="1"/>
  <c r="S3" i="1" s="1"/>
  <c r="T2" i="1"/>
  <c r="Q2" i="1"/>
  <c r="N2" i="1"/>
  <c r="K2" i="1"/>
  <c r="L2" i="1" s="1"/>
  <c r="O2" i="1" s="1"/>
  <c r="S2" i="1" s="1"/>
  <c r="U10" i="1" l="1"/>
  <c r="V10" i="1" s="1"/>
  <c r="U4" i="1"/>
  <c r="U2" i="1"/>
  <c r="U6" i="1"/>
  <c r="U8" i="1"/>
  <c r="U3" i="1"/>
  <c r="U9" i="1"/>
  <c r="V9" i="1" s="1"/>
  <c r="U5" i="1"/>
  <c r="V5" i="1" s="1"/>
  <c r="U7" i="1"/>
  <c r="U11" i="1"/>
  <c r="V3" i="1"/>
  <c r="V7" i="1"/>
  <c r="V11" i="1"/>
  <c r="W3" i="1" l="1"/>
  <c r="W9" i="1"/>
  <c r="V8" i="1"/>
  <c r="W8" i="1"/>
  <c r="V6" i="1"/>
  <c r="W6" i="1" s="1"/>
  <c r="V2" i="1"/>
  <c r="W2" i="1" s="1"/>
  <c r="W11" i="1"/>
  <c r="W7" i="1"/>
  <c r="V4" i="1"/>
  <c r="W4" i="1" s="1"/>
  <c r="W5" i="1"/>
  <c r="W10" i="1"/>
</calcChain>
</file>

<file path=xl/sharedStrings.xml><?xml version="1.0" encoding="utf-8"?>
<sst xmlns="http://schemas.openxmlformats.org/spreadsheetml/2006/main" count="81" uniqueCount="53">
  <si>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</si>
  <si>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</si>
  <si>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</si>
  <si>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</si>
  <si>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</si>
  <si>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</si>
  <si>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</si>
  <si>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</si>
  <si>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</si>
  <si>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</si>
  <si>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>Total</t>
  </si>
  <si>
    <t>Percentage</t>
  </si>
  <si>
    <t>Course</t>
  </si>
  <si>
    <t>SEM FEES</t>
  </si>
  <si>
    <t>Scholarship</t>
  </si>
  <si>
    <t>Transport</t>
  </si>
  <si>
    <t>Transport fees</t>
  </si>
  <si>
    <t>Category</t>
  </si>
  <si>
    <t>SCHOLARSHIP AMOUNT</t>
  </si>
  <si>
    <t>Discount</t>
  </si>
  <si>
    <t>fees without discount</t>
  </si>
  <si>
    <t>Discount amount</t>
  </si>
  <si>
    <t>Total fees</t>
  </si>
  <si>
    <t>Ramesh</t>
  </si>
  <si>
    <t>BCA</t>
  </si>
  <si>
    <t>Y</t>
  </si>
  <si>
    <t>SC</t>
  </si>
  <si>
    <t>Sanjana</t>
  </si>
  <si>
    <t>MCA</t>
  </si>
  <si>
    <t>N</t>
  </si>
  <si>
    <t>ST</t>
  </si>
  <si>
    <t>Mahesh</t>
  </si>
  <si>
    <t>GENERAL</t>
  </si>
  <si>
    <t>Kawal</t>
  </si>
  <si>
    <t>B.TECH</t>
  </si>
  <si>
    <t>OBC</t>
  </si>
  <si>
    <t>Rohit</t>
  </si>
  <si>
    <t>M.TECH</t>
  </si>
  <si>
    <t>Namish</t>
  </si>
  <si>
    <t>Geeta</t>
  </si>
  <si>
    <t>Mahima</t>
  </si>
  <si>
    <t>Radhika</t>
  </si>
  <si>
    <t>Jai</t>
  </si>
  <si>
    <t>scholarship</t>
  </si>
  <si>
    <t>Courses</t>
  </si>
  <si>
    <t>Fees(per sem)</t>
  </si>
  <si>
    <t>Transport :</t>
  </si>
  <si>
    <t>.Marks &gt;=95%</t>
  </si>
  <si>
    <t>Marks &gt;=85%</t>
  </si>
  <si>
    <t>B. Tech</t>
  </si>
  <si>
    <t>Marks &gt;=75%</t>
  </si>
  <si>
    <t>Marks &gt;=65%</t>
  </si>
  <si>
    <t>M.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</si>
</sst>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3" fillId="0" borderId="2" xfId="0" applyFont="1" applyBorder="1"/>
    <xf numFmtId="9" fontId="3" fillId="0" borderId="3" xfId="0" applyNumberFormat="1" applyFont="1" applyBorder="1"/>
    <xf numFmtId="9" fontId="1" fillId="0" borderId="0" xfId="1" applyFont="1" applyFill="1" applyBorder="1"/>
    <xf numFmtId="0" fontId="3" fillId="0" borderId="4" xfId="0" applyFont="1" applyBorder="1"/>
    <xf numFmtId="9" fontId="3" fillId="0" borderId="5" xfId="0" applyNumberFormat="1" applyFont="1" applyBorder="1"/>
    <xf numFmtId="0" fontId="3" fillId="0" borderId="6" xfId="0" applyFont="1" applyBorder="1"/>
    <xf numFmtId="9" fontId="3" fillId="0" borderId="7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1052-E8B3-45AD-BBE3-953DD9375D61}">
  <dimension ref="A1:W22"/>
  <sheetViews>
    <sheetView tabSelected="1" workbookViewId="0">
      <selection sqref="A1:XFD1048576"/>
    </sheetView>
  </sheetViews>
  <sheetFormatPr defaultRowHeight="14.4" x14ac:dyDescent="0.3"/>
  <cols>
    <col min="2" max="2" width="13.44140625" customWidth="1"/>
    <col min="4" max="4" width="7.88671875" customWidth="1"/>
    <col min="5" max="5" width="8.109375" customWidth="1"/>
    <col min="6" max="6" width="8.21875" customWidth="1"/>
    <col min="12" max="12" width="10.44140625" customWidth="1"/>
    <col min="15" max="15" width="10.33203125" customWidth="1"/>
    <col min="17" max="17" width="13.109375" customWidth="1"/>
    <col min="19" max="19" width="22" customWidth="1"/>
    <col min="21" max="21" width="20.88671875" customWidth="1"/>
    <col min="22" max="22" width="15" customWidth="1"/>
    <col min="23" max="23" width="9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>
        <v>1</v>
      </c>
      <c r="B2" s="2" t="s">
        <v>23</v>
      </c>
      <c r="C2" s="2">
        <v>85</v>
      </c>
      <c r="D2" s="2">
        <v>90</v>
      </c>
      <c r="E2" s="2">
        <v>80</v>
      </c>
      <c r="F2" s="2">
        <v>85</v>
      </c>
      <c r="G2" s="2">
        <v>88</v>
      </c>
      <c r="H2" s="2">
        <v>92</v>
      </c>
      <c r="I2" s="2">
        <v>87</v>
      </c>
      <c r="J2" s="2">
        <v>90</v>
      </c>
      <c r="K2" s="2">
        <f>SUM(C2:J2)</f>
        <v>697</v>
      </c>
      <c r="L2" s="3">
        <f>K2/800*100%</f>
        <v>0.87124999999999997</v>
      </c>
      <c r="M2" s="2" t="s">
        <v>24</v>
      </c>
      <c r="N2" s="2" t="str">
        <f>IF(M2="BCA","50000",IF(M2="B.TECH","70000",IF(M2="MCA","55000",IF(M2="M.TECH","80000","0"))))</f>
        <v>50000</v>
      </c>
      <c r="O2" s="2" t="str">
        <f t="shared" ref="O2:O11" si="0">IF(L2&gt;=95%,"20%",IF(L2&gt;=85%,"15%",IF(L2&gt;=75%,"10%",IF(L2&gt;=65%,"7%","0"))))</f>
        <v>15%</v>
      </c>
      <c r="P2" s="2" t="s">
        <v>25</v>
      </c>
      <c r="Q2" s="2" t="str">
        <f>IF(P2="Y","2000","0")</f>
        <v>2000</v>
      </c>
      <c r="R2" s="2" t="s">
        <v>26</v>
      </c>
      <c r="S2" s="4">
        <f>(O2*N2)/100%</f>
        <v>7500</v>
      </c>
      <c r="T2" s="2" t="str">
        <f>IF(R2="SC","50%",IF(R2="ST","40%",IF(R2="OBC","30%","0")))</f>
        <v>50%</v>
      </c>
      <c r="U2" s="4">
        <f>(N2+Q2-S2)</f>
        <v>44500</v>
      </c>
      <c r="V2" s="2">
        <f>(T2*U2)/100%</f>
        <v>22250</v>
      </c>
      <c r="W2" s="4">
        <f>(U2-V2)</f>
        <v>22250</v>
      </c>
    </row>
    <row r="3" spans="1:23" x14ac:dyDescent="0.3">
      <c r="A3" s="2">
        <v>2</v>
      </c>
      <c r="B3" s="2" t="s">
        <v>27</v>
      </c>
      <c r="C3" s="2">
        <v>70</v>
      </c>
      <c r="D3" s="2">
        <v>75</v>
      </c>
      <c r="E3" s="2">
        <v>65</v>
      </c>
      <c r="F3" s="2">
        <v>72</v>
      </c>
      <c r="G3" s="2">
        <v>78</v>
      </c>
      <c r="H3" s="2">
        <v>68</v>
      </c>
      <c r="I3" s="2">
        <v>70</v>
      </c>
      <c r="J3" s="2">
        <v>75</v>
      </c>
      <c r="K3" s="2">
        <f t="shared" ref="K3:K11" si="1">SUM(C3:J3)</f>
        <v>573</v>
      </c>
      <c r="L3" s="3">
        <f t="shared" ref="L3:L11" si="2">K3/800*100%</f>
        <v>0.71625000000000005</v>
      </c>
      <c r="M3" s="2" t="s">
        <v>28</v>
      </c>
      <c r="N3" s="2" t="str">
        <f t="shared" ref="N3:N11" si="3">IF(M3="BCA","50000",IF(M3="B.TECH","70000",IF(M3="MCA","55000",IF(M3="M.TECH","80000","0"))))</f>
        <v>55000</v>
      </c>
      <c r="O3" s="2" t="str">
        <f t="shared" si="0"/>
        <v>7%</v>
      </c>
      <c r="P3" s="2" t="s">
        <v>29</v>
      </c>
      <c r="Q3" s="2" t="str">
        <f t="shared" ref="Q3:Q11" si="4">IF(P3="Y","2000","0")</f>
        <v>0</v>
      </c>
      <c r="R3" s="2" t="s">
        <v>30</v>
      </c>
      <c r="S3" s="4">
        <f t="shared" ref="S3:S11" si="5">(O3*N3)/100%</f>
        <v>3850.0000000000005</v>
      </c>
      <c r="T3" s="2" t="str">
        <f t="shared" ref="T3:T11" si="6">IF(R3="SC","50%",IF(R3="ST","40%",IF(R3="OBC","30%","0")))</f>
        <v>40%</v>
      </c>
      <c r="U3" s="4">
        <f t="shared" ref="U3:U11" si="7">(N3+Q3-S3)</f>
        <v>51150</v>
      </c>
      <c r="V3" s="2">
        <f t="shared" ref="V3:V11" si="8">(T3*U3)/100%</f>
        <v>20460</v>
      </c>
      <c r="W3" s="4">
        <f t="shared" ref="W3:W11" si="9">(U3-V3)</f>
        <v>30690</v>
      </c>
    </row>
    <row r="4" spans="1:23" x14ac:dyDescent="0.3">
      <c r="A4" s="2">
        <v>3</v>
      </c>
      <c r="B4" s="2" t="s">
        <v>31</v>
      </c>
      <c r="C4" s="2">
        <v>92</v>
      </c>
      <c r="D4" s="2">
        <v>88</v>
      </c>
      <c r="E4" s="2">
        <v>95</v>
      </c>
      <c r="F4" s="2">
        <v>90</v>
      </c>
      <c r="G4" s="2">
        <v>87</v>
      </c>
      <c r="H4" s="2">
        <v>93</v>
      </c>
      <c r="I4" s="2">
        <v>88</v>
      </c>
      <c r="J4" s="2">
        <v>92</v>
      </c>
      <c r="K4" s="2">
        <f t="shared" si="1"/>
        <v>725</v>
      </c>
      <c r="L4" s="3">
        <f t="shared" si="2"/>
        <v>0.90625</v>
      </c>
      <c r="M4" s="2" t="s">
        <v>24</v>
      </c>
      <c r="N4" s="2" t="str">
        <f t="shared" si="3"/>
        <v>50000</v>
      </c>
      <c r="O4" s="2" t="str">
        <f t="shared" si="0"/>
        <v>15%</v>
      </c>
      <c r="P4" s="2" t="s">
        <v>25</v>
      </c>
      <c r="Q4" s="2" t="str">
        <f t="shared" si="4"/>
        <v>2000</v>
      </c>
      <c r="R4" s="2" t="s">
        <v>32</v>
      </c>
      <c r="S4" s="4">
        <f t="shared" si="5"/>
        <v>7500</v>
      </c>
      <c r="T4" s="2" t="str">
        <f t="shared" si="6"/>
        <v>0</v>
      </c>
      <c r="U4" s="4">
        <f t="shared" si="7"/>
        <v>44500</v>
      </c>
      <c r="V4" s="2">
        <f t="shared" si="8"/>
        <v>0</v>
      </c>
      <c r="W4" s="4">
        <f t="shared" si="9"/>
        <v>44500</v>
      </c>
    </row>
    <row r="5" spans="1:23" x14ac:dyDescent="0.3">
      <c r="A5" s="2">
        <v>4</v>
      </c>
      <c r="B5" s="2" t="s">
        <v>33</v>
      </c>
      <c r="C5" s="2">
        <v>80</v>
      </c>
      <c r="D5" s="2">
        <v>82</v>
      </c>
      <c r="E5" s="2">
        <v>85</v>
      </c>
      <c r="F5" s="2">
        <v>88</v>
      </c>
      <c r="G5" s="2">
        <v>80</v>
      </c>
      <c r="H5" s="2">
        <v>85</v>
      </c>
      <c r="I5" s="2">
        <v>83</v>
      </c>
      <c r="J5" s="2">
        <v>86</v>
      </c>
      <c r="K5" s="2">
        <f t="shared" si="1"/>
        <v>669</v>
      </c>
      <c r="L5" s="3">
        <f t="shared" si="2"/>
        <v>0.83625000000000005</v>
      </c>
      <c r="M5" s="2" t="s">
        <v>34</v>
      </c>
      <c r="N5" s="2" t="str">
        <f t="shared" si="3"/>
        <v>70000</v>
      </c>
      <c r="O5" s="2" t="str">
        <f t="shared" si="0"/>
        <v>10%</v>
      </c>
      <c r="P5" s="2" t="s">
        <v>25</v>
      </c>
      <c r="Q5" s="2" t="str">
        <f t="shared" si="4"/>
        <v>2000</v>
      </c>
      <c r="R5" s="2" t="s">
        <v>35</v>
      </c>
      <c r="S5" s="4">
        <f t="shared" si="5"/>
        <v>7000</v>
      </c>
      <c r="T5" s="2" t="str">
        <f t="shared" si="6"/>
        <v>30%</v>
      </c>
      <c r="U5" s="4">
        <f t="shared" si="7"/>
        <v>65000</v>
      </c>
      <c r="V5" s="2">
        <f t="shared" si="8"/>
        <v>19500</v>
      </c>
      <c r="W5" s="4">
        <f t="shared" si="9"/>
        <v>45500</v>
      </c>
    </row>
    <row r="6" spans="1:23" x14ac:dyDescent="0.3">
      <c r="A6" s="2">
        <v>5</v>
      </c>
      <c r="B6" s="2" t="s">
        <v>36</v>
      </c>
      <c r="C6" s="2">
        <v>75</v>
      </c>
      <c r="D6" s="2">
        <v>78</v>
      </c>
      <c r="E6" s="2">
        <v>80</v>
      </c>
      <c r="F6" s="2">
        <v>82</v>
      </c>
      <c r="G6" s="2">
        <v>76</v>
      </c>
      <c r="H6" s="2">
        <v>78</v>
      </c>
      <c r="I6" s="2">
        <v>80</v>
      </c>
      <c r="J6" s="2">
        <v>82</v>
      </c>
      <c r="K6" s="2">
        <f t="shared" si="1"/>
        <v>631</v>
      </c>
      <c r="L6" s="3">
        <f t="shared" si="2"/>
        <v>0.78874999999999995</v>
      </c>
      <c r="M6" s="2" t="s">
        <v>37</v>
      </c>
      <c r="N6" s="2" t="str">
        <f t="shared" si="3"/>
        <v>80000</v>
      </c>
      <c r="O6" s="2" t="str">
        <f t="shared" si="0"/>
        <v>10%</v>
      </c>
      <c r="P6" s="2" t="s">
        <v>25</v>
      </c>
      <c r="Q6" s="2" t="str">
        <f t="shared" si="4"/>
        <v>2000</v>
      </c>
      <c r="R6" s="2" t="s">
        <v>26</v>
      </c>
      <c r="S6" s="4">
        <f t="shared" si="5"/>
        <v>8000</v>
      </c>
      <c r="T6" s="2" t="str">
        <f t="shared" si="6"/>
        <v>50%</v>
      </c>
      <c r="U6" s="4">
        <f t="shared" si="7"/>
        <v>74000</v>
      </c>
      <c r="V6" s="2">
        <f t="shared" si="8"/>
        <v>37000</v>
      </c>
      <c r="W6" s="4">
        <f t="shared" si="9"/>
        <v>37000</v>
      </c>
    </row>
    <row r="7" spans="1:23" x14ac:dyDescent="0.3">
      <c r="A7" s="2">
        <v>6</v>
      </c>
      <c r="B7" s="2" t="s">
        <v>38</v>
      </c>
      <c r="C7" s="2">
        <v>85</v>
      </c>
      <c r="D7" s="2">
        <v>86</v>
      </c>
      <c r="E7" s="2">
        <v>88</v>
      </c>
      <c r="F7" s="2">
        <v>90</v>
      </c>
      <c r="G7" s="2">
        <v>85</v>
      </c>
      <c r="H7" s="2">
        <v>88</v>
      </c>
      <c r="I7" s="2">
        <v>86</v>
      </c>
      <c r="J7" s="2">
        <v>89</v>
      </c>
      <c r="K7" s="2">
        <f t="shared" si="1"/>
        <v>697</v>
      </c>
      <c r="L7" s="3">
        <f t="shared" si="2"/>
        <v>0.87124999999999997</v>
      </c>
      <c r="M7" s="2" t="s">
        <v>28</v>
      </c>
      <c r="N7" s="2" t="str">
        <f t="shared" si="3"/>
        <v>55000</v>
      </c>
      <c r="O7" s="2" t="str">
        <f t="shared" si="0"/>
        <v>15%</v>
      </c>
      <c r="P7" s="2" t="s">
        <v>29</v>
      </c>
      <c r="Q7" s="2" t="str">
        <f t="shared" si="4"/>
        <v>0</v>
      </c>
      <c r="R7" s="2" t="s">
        <v>30</v>
      </c>
      <c r="S7" s="4">
        <f t="shared" si="5"/>
        <v>8250</v>
      </c>
      <c r="T7" s="2" t="str">
        <f t="shared" si="6"/>
        <v>40%</v>
      </c>
      <c r="U7" s="4">
        <f t="shared" si="7"/>
        <v>46750</v>
      </c>
      <c r="V7" s="2">
        <f t="shared" si="8"/>
        <v>18700</v>
      </c>
      <c r="W7" s="4">
        <f t="shared" si="9"/>
        <v>28050</v>
      </c>
    </row>
    <row r="8" spans="1:23" x14ac:dyDescent="0.3">
      <c r="A8" s="2">
        <v>7</v>
      </c>
      <c r="B8" s="2" t="s">
        <v>39</v>
      </c>
      <c r="C8" s="2">
        <v>90</v>
      </c>
      <c r="D8" s="2">
        <v>92</v>
      </c>
      <c r="E8" s="2">
        <v>95</v>
      </c>
      <c r="F8" s="2">
        <v>92</v>
      </c>
      <c r="G8" s="2">
        <v>90</v>
      </c>
      <c r="H8" s="2">
        <v>94</v>
      </c>
      <c r="I8" s="2">
        <v>92</v>
      </c>
      <c r="J8" s="2">
        <v>95</v>
      </c>
      <c r="K8" s="2">
        <f t="shared" si="1"/>
        <v>740</v>
      </c>
      <c r="L8" s="3">
        <f t="shared" si="2"/>
        <v>0.92500000000000004</v>
      </c>
      <c r="M8" s="2" t="s">
        <v>34</v>
      </c>
      <c r="N8" s="2" t="str">
        <f t="shared" si="3"/>
        <v>70000</v>
      </c>
      <c r="O8" s="2" t="str">
        <f t="shared" si="0"/>
        <v>15%</v>
      </c>
      <c r="P8" s="2" t="s">
        <v>29</v>
      </c>
      <c r="Q8" s="2" t="str">
        <f t="shared" si="4"/>
        <v>0</v>
      </c>
      <c r="R8" s="2" t="s">
        <v>35</v>
      </c>
      <c r="S8" s="4">
        <f t="shared" si="5"/>
        <v>10500</v>
      </c>
      <c r="T8" s="2" t="str">
        <f t="shared" si="6"/>
        <v>30%</v>
      </c>
      <c r="U8" s="4">
        <f t="shared" si="7"/>
        <v>59500</v>
      </c>
      <c r="V8" s="2">
        <f t="shared" si="8"/>
        <v>17850</v>
      </c>
      <c r="W8" s="4">
        <f t="shared" si="9"/>
        <v>41650</v>
      </c>
    </row>
    <row r="9" spans="1:23" x14ac:dyDescent="0.3">
      <c r="A9" s="2">
        <v>8</v>
      </c>
      <c r="B9" s="2" t="s">
        <v>40</v>
      </c>
      <c r="C9" s="2">
        <v>78</v>
      </c>
      <c r="D9" s="2">
        <v>80</v>
      </c>
      <c r="E9" s="2">
        <v>82</v>
      </c>
      <c r="F9" s="2">
        <v>85</v>
      </c>
      <c r="G9" s="2">
        <v>78</v>
      </c>
      <c r="H9" s="2">
        <v>80</v>
      </c>
      <c r="I9" s="2">
        <v>82</v>
      </c>
      <c r="J9" s="2">
        <v>85</v>
      </c>
      <c r="K9" s="2">
        <f t="shared" si="1"/>
        <v>650</v>
      </c>
      <c r="L9" s="3">
        <f t="shared" si="2"/>
        <v>0.8125</v>
      </c>
      <c r="M9" s="2" t="s">
        <v>37</v>
      </c>
      <c r="N9" s="2" t="str">
        <f t="shared" si="3"/>
        <v>80000</v>
      </c>
      <c r="O9" s="2" t="str">
        <f t="shared" si="0"/>
        <v>10%</v>
      </c>
      <c r="P9" s="2" t="s">
        <v>25</v>
      </c>
      <c r="Q9" s="2" t="str">
        <f t="shared" si="4"/>
        <v>2000</v>
      </c>
      <c r="R9" s="2" t="s">
        <v>32</v>
      </c>
      <c r="S9" s="4">
        <f t="shared" si="5"/>
        <v>8000</v>
      </c>
      <c r="T9" s="2" t="str">
        <f t="shared" si="6"/>
        <v>0</v>
      </c>
      <c r="U9" s="4">
        <f t="shared" si="7"/>
        <v>74000</v>
      </c>
      <c r="V9" s="2">
        <f t="shared" si="8"/>
        <v>0</v>
      </c>
      <c r="W9" s="4">
        <f t="shared" si="9"/>
        <v>74000</v>
      </c>
    </row>
    <row r="10" spans="1:23" x14ac:dyDescent="0.3">
      <c r="A10" s="2">
        <v>9</v>
      </c>
      <c r="B10" s="2" t="s">
        <v>41</v>
      </c>
      <c r="C10" s="2">
        <v>85</v>
      </c>
      <c r="D10" s="2">
        <v>88</v>
      </c>
      <c r="E10" s="2">
        <v>90</v>
      </c>
      <c r="F10" s="2">
        <v>92</v>
      </c>
      <c r="G10" s="2">
        <v>85</v>
      </c>
      <c r="H10" s="2">
        <v>88</v>
      </c>
      <c r="I10" s="2">
        <v>90</v>
      </c>
      <c r="J10" s="2">
        <v>92</v>
      </c>
      <c r="K10" s="2">
        <f t="shared" si="1"/>
        <v>710</v>
      </c>
      <c r="L10" s="3">
        <f t="shared" si="2"/>
        <v>0.88749999999999996</v>
      </c>
      <c r="M10" s="2" t="s">
        <v>34</v>
      </c>
      <c r="N10" s="2" t="str">
        <f t="shared" si="3"/>
        <v>70000</v>
      </c>
      <c r="O10" s="2" t="str">
        <f t="shared" si="0"/>
        <v>15%</v>
      </c>
      <c r="P10" s="2" t="s">
        <v>29</v>
      </c>
      <c r="Q10" s="2" t="str">
        <f t="shared" si="4"/>
        <v>0</v>
      </c>
      <c r="R10" s="2" t="s">
        <v>26</v>
      </c>
      <c r="S10" s="4">
        <f t="shared" si="5"/>
        <v>10500</v>
      </c>
      <c r="T10" s="2" t="str">
        <f t="shared" si="6"/>
        <v>50%</v>
      </c>
      <c r="U10" s="4">
        <f t="shared" si="7"/>
        <v>59500</v>
      </c>
      <c r="V10" s="2">
        <f t="shared" si="8"/>
        <v>29750</v>
      </c>
      <c r="W10" s="4">
        <f t="shared" si="9"/>
        <v>29750</v>
      </c>
    </row>
    <row r="11" spans="1:23" x14ac:dyDescent="0.3">
      <c r="A11" s="2">
        <v>10</v>
      </c>
      <c r="B11" s="2" t="s">
        <v>42</v>
      </c>
      <c r="C11" s="2">
        <v>92</v>
      </c>
      <c r="D11" s="2">
        <v>95</v>
      </c>
      <c r="E11" s="2">
        <v>98</v>
      </c>
      <c r="F11" s="2">
        <v>92</v>
      </c>
      <c r="G11" s="2">
        <v>92</v>
      </c>
      <c r="H11" s="2">
        <v>95</v>
      </c>
      <c r="I11" s="2">
        <v>98</v>
      </c>
      <c r="J11" s="2">
        <v>92</v>
      </c>
      <c r="K11" s="2">
        <f t="shared" si="1"/>
        <v>754</v>
      </c>
      <c r="L11" s="3">
        <f t="shared" si="2"/>
        <v>0.9425</v>
      </c>
      <c r="M11" s="2" t="s">
        <v>28</v>
      </c>
      <c r="N11" s="2" t="str">
        <f t="shared" si="3"/>
        <v>55000</v>
      </c>
      <c r="O11" s="2" t="str">
        <f t="shared" si="0"/>
        <v>15%</v>
      </c>
      <c r="P11" s="2" t="s">
        <v>25</v>
      </c>
      <c r="Q11" s="2" t="str">
        <f t="shared" si="4"/>
        <v>2000</v>
      </c>
      <c r="R11" s="2" t="s">
        <v>30</v>
      </c>
      <c r="S11" s="4">
        <f t="shared" si="5"/>
        <v>8250</v>
      </c>
      <c r="T11" s="2" t="str">
        <f t="shared" si="6"/>
        <v>40%</v>
      </c>
      <c r="U11" s="4">
        <f t="shared" si="7"/>
        <v>48750</v>
      </c>
      <c r="V11" s="2">
        <f t="shared" si="8"/>
        <v>19500</v>
      </c>
      <c r="W11" s="4">
        <f t="shared" si="9"/>
        <v>29250</v>
      </c>
    </row>
    <row r="12" spans="1:23" x14ac:dyDescent="0.3">
      <c r="L12" s="5"/>
    </row>
    <row r="18" spans="2:15" ht="15" thickBot="1" x14ac:dyDescent="0.35">
      <c r="B18" t="s">
        <v>43</v>
      </c>
      <c r="E18" t="s">
        <v>44</v>
      </c>
      <c r="F18" t="s">
        <v>45</v>
      </c>
      <c r="I18" t="s">
        <v>17</v>
      </c>
      <c r="K18" s="6" t="s">
        <v>19</v>
      </c>
      <c r="M18" t="s">
        <v>46</v>
      </c>
      <c r="O18" s="7">
        <v>2000</v>
      </c>
    </row>
    <row r="19" spans="2:15" x14ac:dyDescent="0.3">
      <c r="B19" s="8" t="s">
        <v>47</v>
      </c>
      <c r="C19" s="9">
        <v>0.2</v>
      </c>
      <c r="E19" t="s">
        <v>24</v>
      </c>
      <c r="F19">
        <v>50000</v>
      </c>
      <c r="I19" t="s">
        <v>26</v>
      </c>
      <c r="K19" s="10">
        <v>0.5</v>
      </c>
    </row>
    <row r="20" spans="2:15" x14ac:dyDescent="0.3">
      <c r="B20" s="11" t="s">
        <v>48</v>
      </c>
      <c r="C20" s="12">
        <v>0.15</v>
      </c>
      <c r="E20" t="s">
        <v>49</v>
      </c>
      <c r="F20">
        <v>70000</v>
      </c>
      <c r="I20" t="s">
        <v>30</v>
      </c>
      <c r="K20" s="10">
        <v>0.4</v>
      </c>
    </row>
    <row r="21" spans="2:15" x14ac:dyDescent="0.3">
      <c r="B21" s="11" t="s">
        <v>50</v>
      </c>
      <c r="C21" s="12">
        <v>0.1</v>
      </c>
      <c r="E21" t="s">
        <v>28</v>
      </c>
      <c r="F21">
        <v>55000</v>
      </c>
      <c r="I21" t="s">
        <v>35</v>
      </c>
      <c r="K21" s="10">
        <v>0.3</v>
      </c>
    </row>
    <row r="22" spans="2:15" ht="15" thickBot="1" x14ac:dyDescent="0.35">
      <c r="B22" s="13" t="s">
        <v>51</v>
      </c>
      <c r="C22" s="14">
        <v>7.0000000000000007E-2</v>
      </c>
      <c r="E22" t="s">
        <v>52</v>
      </c>
      <c r="F22">
        <v>80000</v>
      </c>
      <c r="I22" t="s">
        <v>32</v>
      </c>
      <c r="K22" s="10">
        <v>0</v>
      </c>
    </row>
  </sheetData>
  <dataValidations count="2">
    <dataValidation type="list" allowBlank="1" showInputMessage="1" showErrorMessage="1" sqref="R2:R11" xr:uid="{AA35FC7D-72C4-4C51-B521-62C13E8FB5DE}">
      <formula1>"SC,ST,OBC,GENERAL"</formula1>
    </dataValidation>
    <dataValidation type="list" allowBlank="1" showInputMessage="1" showErrorMessage="1" sqref="M2:M11" xr:uid="{DCC51205-694B-4875-9BDE-0EB8412BA0A8}">
      <formula1>"BCA,B.TECH,MCA,M.TECH"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HIDEX DSK</dc:creator>
  <cp:lastModifiedBy>HIDEX DSK</cp:lastModifiedBy>
  <dcterms:created xsi:type="dcterms:W3CDTF">2024-03-11T04:58:30Z</dcterms:created>
  <dcterms:modified xsi:type="dcterms:W3CDTF">2024-03-11T04:58:45Z</dcterms:modified>
</cp:coreProperties>
</file>