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temp/curves/the_end/"/>
    </mc:Choice>
  </mc:AlternateContent>
  <xr:revisionPtr revIDLastSave="0" documentId="13_ncr:1_{892CBB8D-2407-894A-B220-E7F9CA537ACD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X9" i="1" s="1"/>
  <c r="Y9" i="1" s="1"/>
  <c r="U10" i="1"/>
  <c r="X10" i="1" s="1"/>
  <c r="Y10" i="1" s="1"/>
  <c r="U11" i="1"/>
  <c r="V11" i="1" s="1"/>
  <c r="W11" i="1" s="1"/>
  <c r="U12" i="1"/>
  <c r="X12" i="1" s="1"/>
  <c r="Y12" i="1" s="1"/>
  <c r="U13" i="1"/>
  <c r="V13" i="1" s="1"/>
  <c r="W13" i="1" s="1"/>
  <c r="U14" i="1"/>
  <c r="X14" i="1" s="1"/>
  <c r="Y14" i="1" s="1"/>
  <c r="U15" i="1"/>
  <c r="U16" i="1"/>
  <c r="U17" i="1"/>
  <c r="U18" i="1"/>
  <c r="U19" i="1"/>
  <c r="U2" i="1"/>
  <c r="X19" i="1"/>
  <c r="Y19" i="1" s="1"/>
  <c r="V18" i="1"/>
  <c r="W18" i="1" s="1"/>
  <c r="X17" i="1"/>
  <c r="Y17" i="1" s="1"/>
  <c r="V17" i="1"/>
  <c r="W17" i="1" s="1"/>
  <c r="X16" i="1"/>
  <c r="Y16" i="1" s="1"/>
  <c r="X15" i="1"/>
  <c r="Y15" i="1" s="1"/>
  <c r="V15" i="1"/>
  <c r="W15" i="1" s="1"/>
  <c r="X8" i="1"/>
  <c r="Y8" i="1" s="1"/>
  <c r="V7" i="1"/>
  <c r="W7" i="1" s="1"/>
  <c r="V6" i="1"/>
  <c r="W6" i="1" s="1"/>
  <c r="X5" i="1"/>
  <c r="Y5" i="1" s="1"/>
  <c r="V5" i="1"/>
  <c r="W5" i="1" s="1"/>
  <c r="X4" i="1"/>
  <c r="Y4" i="1" s="1"/>
  <c r="X3" i="1"/>
  <c r="Y3" i="1" s="1"/>
  <c r="V3" i="1"/>
  <c r="W3" i="1" s="1"/>
  <c r="V2" i="1"/>
  <c r="S19" i="1"/>
  <c r="T19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T2" i="1"/>
  <c r="S2" i="1"/>
  <c r="V10" i="1" l="1"/>
  <c r="W10" i="1" s="1"/>
  <c r="W2" i="1"/>
  <c r="X13" i="1"/>
  <c r="Y13" i="1" s="1"/>
  <c r="V4" i="1"/>
  <c r="W4" i="1" s="1"/>
  <c r="X6" i="1"/>
  <c r="Y6" i="1" s="1"/>
  <c r="V16" i="1"/>
  <c r="W16" i="1" s="1"/>
  <c r="X18" i="1"/>
  <c r="Y18" i="1" s="1"/>
  <c r="V9" i="1"/>
  <c r="W9" i="1" s="1"/>
  <c r="X11" i="1"/>
  <c r="Y11" i="1" s="1"/>
  <c r="V14" i="1"/>
  <c r="W14" i="1" s="1"/>
  <c r="V19" i="1"/>
  <c r="W19" i="1" s="1"/>
  <c r="X2" i="1"/>
  <c r="V12" i="1"/>
  <c r="W12" i="1" s="1"/>
  <c r="V8" i="1"/>
  <c r="W8" i="1" s="1"/>
  <c r="X7" i="1"/>
  <c r="Y7" i="1" s="1"/>
  <c r="V21" i="1" l="1"/>
  <c r="V22" i="1"/>
  <c r="X22" i="1"/>
  <c r="X21" i="1"/>
  <c r="W21" i="1"/>
  <c r="W22" i="1"/>
  <c r="Y2" i="1"/>
  <c r="Y22" i="1" l="1"/>
  <c r="Y21" i="1"/>
</calcChain>
</file>

<file path=xl/sharedStrings.xml><?xml version="1.0" encoding="utf-8"?>
<sst xmlns="http://schemas.openxmlformats.org/spreadsheetml/2006/main" count="26" uniqueCount="26">
  <si>
    <t>Время</t>
  </si>
  <si>
    <t>Скорость</t>
  </si>
  <si>
    <t>Пикет</t>
  </si>
  <si>
    <t>pic_diff</t>
  </si>
  <si>
    <t>pic_cum</t>
  </si>
  <si>
    <t>Высота</t>
  </si>
  <si>
    <t>Wko_ptr</t>
  </si>
  <si>
    <t>Расстояние</t>
  </si>
  <si>
    <t>кв_скорости</t>
  </si>
  <si>
    <t>delta_v_qv</t>
  </si>
  <si>
    <t>delta_h</t>
  </si>
  <si>
    <t>left_part</t>
  </si>
  <si>
    <t>right_part</t>
  </si>
  <si>
    <t>Ускорение</t>
  </si>
  <si>
    <t>Несглаженное ускорение</t>
  </si>
  <si>
    <t>Wko</t>
  </si>
  <si>
    <t>othcet</t>
  </si>
  <si>
    <t>нач уск</t>
  </si>
  <si>
    <t>фильт уск</t>
  </si>
  <si>
    <t>уравн_эксп</t>
  </si>
  <si>
    <t>ош_отч_абс</t>
  </si>
  <si>
    <t>ош_отч_отн</t>
  </si>
  <si>
    <t>ош_птр_абс</t>
  </si>
  <si>
    <t>ош_птр_отн</t>
  </si>
  <si>
    <t>Среднее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</si>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</sst>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13085556401570245"/>
                  <c:y val="1.57030371203599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78.774965425893214</c:v>
                </c:pt>
                <c:pt idx="1">
                  <c:v>77.755658883623724</c:v>
                </c:pt>
                <c:pt idx="2">
                  <c:v>76.219710428449588</c:v>
                </c:pt>
                <c:pt idx="3">
                  <c:v>75.191085697153596</c:v>
                </c:pt>
                <c:pt idx="4">
                  <c:v>73.641159958439729</c:v>
                </c:pt>
                <c:pt idx="5">
                  <c:v>72.082847849602004</c:v>
                </c:pt>
                <c:pt idx="6">
                  <c:v>69.992052906514616</c:v>
                </c:pt>
                <c:pt idx="7">
                  <c:v>69.467024623486154</c:v>
                </c:pt>
                <c:pt idx="8">
                  <c:v>67.886348860984839</c:v>
                </c:pt>
                <c:pt idx="9">
                  <c:v>66.29728672835968</c:v>
                </c:pt>
                <c:pt idx="10">
                  <c:v>64.699838225610677</c:v>
                </c:pt>
                <c:pt idx="11">
                  <c:v>63.630213462598093</c:v>
                </c:pt>
                <c:pt idx="12">
                  <c:v>62.018787676309337</c:v>
                </c:pt>
                <c:pt idx="13">
                  <c:v>60.398975519896737</c:v>
                </c:pt>
                <c:pt idx="14">
                  <c:v>58.7707769933603</c:v>
                </c:pt>
                <c:pt idx="15">
                  <c:v>57.680652214489427</c:v>
                </c:pt>
                <c:pt idx="16">
                  <c:v>55.48922082991588</c:v>
                </c:pt>
                <c:pt idx="17">
                  <c:v>54.939033436515871</c:v>
                </c:pt>
              </c:numCache>
            </c:numRef>
          </c:xVal>
          <c:yVal>
            <c:numRef>
              <c:f>Sheet1!$Q$2:$Q$19</c:f>
              <c:numCache>
                <c:formatCode>General</c:formatCode>
                <c:ptCount val="18"/>
                <c:pt idx="0">
                  <c:v>3688.0532908769051</c:v>
                </c:pt>
                <c:pt idx="1">
                  <c:v>3518.479695152736</c:v>
                </c:pt>
                <c:pt idx="2">
                  <c:v>3591.2584625987902</c:v>
                </c:pt>
                <c:pt idx="3">
                  <c:v>3365.0737642391232</c:v>
                </c:pt>
                <c:pt idx="4">
                  <c:v>3378.67200943939</c:v>
                </c:pt>
                <c:pt idx="5">
                  <c:v>3390.1599758957018</c:v>
                </c:pt>
                <c:pt idx="6">
                  <c:v>3533.1288568475411</c:v>
                </c:pt>
                <c:pt idx="7">
                  <c:v>3024.9039229025302</c:v>
                </c:pt>
                <c:pt idx="8">
                  <c:v>2967.2675158991451</c:v>
                </c:pt>
                <c:pt idx="9">
                  <c:v>2974.8658051513839</c:v>
                </c:pt>
                <c:pt idx="10">
                  <c:v>2885.0429005391779</c:v>
                </c:pt>
                <c:pt idx="11">
                  <c:v>2659.6665926441519</c:v>
                </c:pt>
                <c:pt idx="12">
                  <c:v>2680.0828445259881</c:v>
                </c:pt>
                <c:pt idx="13">
                  <c:v>2716.1992944966059</c:v>
                </c:pt>
                <c:pt idx="14">
                  <c:v>2683.415495270985</c:v>
                </c:pt>
                <c:pt idx="15">
                  <c:v>2485.4710377780871</c:v>
                </c:pt>
                <c:pt idx="16">
                  <c:v>2519.8784867554809</c:v>
                </c:pt>
                <c:pt idx="17">
                  <c:v>2195.5428520141159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C-AB44-8098-BB04BB874B20}"/>
            </c:ext>
          </c:extLst>
        </c:ser>
        <c:ser>
          <c:idx val="1"/>
          <c:order val="1"/>
          <c:tx>
            <c:v>ПТР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78.774965425893214</c:v>
                </c:pt>
                <c:pt idx="1">
                  <c:v>77.755658883623724</c:v>
                </c:pt>
                <c:pt idx="2">
                  <c:v>76.219710428449588</c:v>
                </c:pt>
                <c:pt idx="3">
                  <c:v>75.191085697153596</c:v>
                </c:pt>
                <c:pt idx="4">
                  <c:v>73.641159958439729</c:v>
                </c:pt>
                <c:pt idx="5">
                  <c:v>72.082847849602004</c:v>
                </c:pt>
                <c:pt idx="6">
                  <c:v>69.992052906514616</c:v>
                </c:pt>
                <c:pt idx="7">
                  <c:v>69.467024623486154</c:v>
                </c:pt>
                <c:pt idx="8">
                  <c:v>67.886348860984839</c:v>
                </c:pt>
                <c:pt idx="9">
                  <c:v>66.29728672835968</c:v>
                </c:pt>
                <c:pt idx="10">
                  <c:v>64.699838225610677</c:v>
                </c:pt>
                <c:pt idx="11">
                  <c:v>63.630213462598093</c:v>
                </c:pt>
                <c:pt idx="12">
                  <c:v>62.018787676309337</c:v>
                </c:pt>
                <c:pt idx="13">
                  <c:v>60.398975519896737</c:v>
                </c:pt>
                <c:pt idx="14">
                  <c:v>58.7707769933603</c:v>
                </c:pt>
                <c:pt idx="15">
                  <c:v>57.680652214489427</c:v>
                </c:pt>
                <c:pt idx="16">
                  <c:v>55.48922082991588</c:v>
                </c:pt>
                <c:pt idx="17">
                  <c:v>54.939033436515871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4069.1382212250001</c:v>
                </c:pt>
                <c:pt idx="1">
                  <c:v>4008.67950851774</c:v>
                </c:pt>
                <c:pt idx="2">
                  <c:v>3870.5014335087731</c:v>
                </c:pt>
                <c:pt idx="3">
                  <c:v>3771.6136816228259</c:v>
                </c:pt>
                <c:pt idx="4">
                  <c:v>3674.079111634353</c:v>
                </c:pt>
                <c:pt idx="5">
                  <c:v>3539.209771837654</c:v>
                </c:pt>
                <c:pt idx="6">
                  <c:v>3453.7107983105602</c:v>
                </c:pt>
                <c:pt idx="7">
                  <c:v>3323.2400086016692</c:v>
                </c:pt>
                <c:pt idx="8">
                  <c:v>3195.4434708872609</c:v>
                </c:pt>
                <c:pt idx="9">
                  <c:v>3103.4261765754909</c:v>
                </c:pt>
                <c:pt idx="10">
                  <c:v>2947.8753408021348</c:v>
                </c:pt>
                <c:pt idx="11">
                  <c:v>2851.8436623194261</c:v>
                </c:pt>
                <c:pt idx="12">
                  <c:v>2762.719051288751</c:v>
                </c:pt>
                <c:pt idx="13">
                  <c:v>2693.03129223515</c:v>
                </c:pt>
                <c:pt idx="14">
                  <c:v>2549.075226758107</c:v>
                </c:pt>
                <c:pt idx="15">
                  <c:v>2443.316802857009</c:v>
                </c:pt>
                <c:pt idx="16">
                  <c:v>2344.7518298788791</c:v>
                </c:pt>
                <c:pt idx="17">
                  <c:v>2239.126465980376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C-AB44-8098-BB04BB874B20}"/>
            </c:ext>
          </c:extLst>
        </c:ser>
        <c:ser>
          <c:idx val="2"/>
          <c:order val="2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78.774965425893214</c:v>
                </c:pt>
                <c:pt idx="1">
                  <c:v>77.755658883623724</c:v>
                </c:pt>
                <c:pt idx="2">
                  <c:v>76.219710428449588</c:v>
                </c:pt>
                <c:pt idx="3">
                  <c:v>75.191085697153596</c:v>
                </c:pt>
                <c:pt idx="4">
                  <c:v>73.641159958439729</c:v>
                </c:pt>
                <c:pt idx="5">
                  <c:v>72.082847849602004</c:v>
                </c:pt>
                <c:pt idx="6">
                  <c:v>69.992052906514616</c:v>
                </c:pt>
                <c:pt idx="7">
                  <c:v>69.467024623486154</c:v>
                </c:pt>
                <c:pt idx="8">
                  <c:v>67.886348860984839</c:v>
                </c:pt>
                <c:pt idx="9">
                  <c:v>66.29728672835968</c:v>
                </c:pt>
                <c:pt idx="10">
                  <c:v>64.699838225610677</c:v>
                </c:pt>
                <c:pt idx="11">
                  <c:v>63.630213462598093</c:v>
                </c:pt>
                <c:pt idx="12">
                  <c:v>62.018787676309337</c:v>
                </c:pt>
                <c:pt idx="13">
                  <c:v>60.398975519896737</c:v>
                </c:pt>
                <c:pt idx="14">
                  <c:v>58.7707769933603</c:v>
                </c:pt>
                <c:pt idx="15">
                  <c:v>57.680652214489427</c:v>
                </c:pt>
                <c:pt idx="16">
                  <c:v>55.48922082991588</c:v>
                </c:pt>
                <c:pt idx="17">
                  <c:v>54.939033436515871</c:v>
                </c:pt>
              </c:numCache>
            </c:numRef>
          </c:xVal>
          <c:yVal>
            <c:numRef>
              <c:f>Sheet1!$R$2:$R$19</c:f>
              <c:numCache>
                <c:formatCode>General</c:formatCode>
                <c:ptCount val="18"/>
                <c:pt idx="0">
                  <c:v>3384.2147009257742</c:v>
                </c:pt>
                <c:pt idx="1">
                  <c:v>3309.5218733783781</c:v>
                </c:pt>
                <c:pt idx="2">
                  <c:v>3198.8135756863471</c:v>
                </c:pt>
                <c:pt idx="3">
                  <c:v>3125.9110220625821</c:v>
                </c:pt>
                <c:pt idx="4">
                  <c:v>3017.9386653530132</c:v>
                </c:pt>
                <c:pt idx="5">
                  <c:v>2911.6566463463232</c:v>
                </c:pt>
                <c:pt idx="6">
                  <c:v>2772.6403734443729</c:v>
                </c:pt>
                <c:pt idx="7">
                  <c:v>2738.3763541834078</c:v>
                </c:pt>
                <c:pt idx="8">
                  <c:v>2636.7824594582321</c:v>
                </c:pt>
                <c:pt idx="9">
                  <c:v>2537.0148853791061</c:v>
                </c:pt>
                <c:pt idx="10">
                  <c:v>2439.1111805887249</c:v>
                </c:pt>
                <c:pt idx="11">
                  <c:v>2374.896159244011</c:v>
                </c:pt>
                <c:pt idx="12">
                  <c:v>2280.182882922888</c:v>
                </c:pt>
                <c:pt idx="13">
                  <c:v>2187.4345744120092</c:v>
                </c:pt>
                <c:pt idx="14">
                  <c:v>2096.6895089598029</c:v>
                </c:pt>
                <c:pt idx="15">
                  <c:v>2037.3247025303669</c:v>
                </c:pt>
                <c:pt idx="16">
                  <c:v>1921.363199051124</c:v>
                </c:pt>
                <c:pt idx="17">
                  <c:v>1892.9578997162389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C-AB44-8098-BB04BB87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15679"/>
        <c:axId val="121440815"/>
      </c:scatterChart>
      <c:valAx>
        <c:axId val="5267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21440815"/>
        <c:crosses val="autoZero"/>
        <c:crossBetween val="midCat"/>
      </c:valAx>
      <c:valAx>
        <c:axId val="121440815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2671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Расчетное 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78.774965425893214</c:v>
                </c:pt>
                <c:pt idx="1">
                  <c:v>77.755658883623724</c:v>
                </c:pt>
                <c:pt idx="2">
                  <c:v>76.219710428449588</c:v>
                </c:pt>
                <c:pt idx="3">
                  <c:v>75.191085697153596</c:v>
                </c:pt>
                <c:pt idx="4">
                  <c:v>73.641159958439729</c:v>
                </c:pt>
                <c:pt idx="5">
                  <c:v>72.082847849602004</c:v>
                </c:pt>
                <c:pt idx="6">
                  <c:v>69.992052906514616</c:v>
                </c:pt>
                <c:pt idx="7">
                  <c:v>69.467024623486154</c:v>
                </c:pt>
                <c:pt idx="8">
                  <c:v>67.886348860984839</c:v>
                </c:pt>
                <c:pt idx="9">
                  <c:v>66.29728672835968</c:v>
                </c:pt>
                <c:pt idx="10">
                  <c:v>64.699838225610677</c:v>
                </c:pt>
                <c:pt idx="11">
                  <c:v>63.630213462598093</c:v>
                </c:pt>
                <c:pt idx="12">
                  <c:v>62.018787676309337</c:v>
                </c:pt>
                <c:pt idx="13">
                  <c:v>60.398975519896737</c:v>
                </c:pt>
                <c:pt idx="14">
                  <c:v>58.7707769933603</c:v>
                </c:pt>
                <c:pt idx="15">
                  <c:v>57.680652214489427</c:v>
                </c:pt>
                <c:pt idx="16">
                  <c:v>55.48922082991588</c:v>
                </c:pt>
                <c:pt idx="17">
                  <c:v>54.939033436515871</c:v>
                </c:pt>
              </c:numCache>
            </c:numRef>
          </c:xVal>
          <c:yVal>
            <c:numRef>
              <c:f>Sheet1!$S$2:$S$19</c:f>
              <c:numCache>
                <c:formatCode>General</c:formatCode>
                <c:ptCount val="18"/>
                <c:pt idx="0">
                  <c:v>0.20878360516503131</c:v>
                </c:pt>
                <c:pt idx="1">
                  <c:v>0.1026334496929831</c:v>
                </c:pt>
                <c:pt idx="2">
                  <c:v>0.15648805882835079</c:v>
                </c:pt>
                <c:pt idx="3">
                  <c:v>8.6902488453274779E-2</c:v>
                </c:pt>
                <c:pt idx="4">
                  <c:v>0.13837998604839591</c:v>
                </c:pt>
                <c:pt idx="5">
                  <c:v>0.13767626086008961</c:v>
                </c:pt>
                <c:pt idx="6">
                  <c:v>0.1698164111063469</c:v>
                </c:pt>
                <c:pt idx="7">
                  <c:v>1.021795210677685E-2</c:v>
                </c:pt>
                <c:pt idx="8">
                  <c:v>0.1111374392189538</c:v>
                </c:pt>
                <c:pt idx="9">
                  <c:v>0.1261725167154267</c:v>
                </c:pt>
                <c:pt idx="10">
                  <c:v>9.9644322991821674E-2</c:v>
                </c:pt>
                <c:pt idx="11">
                  <c:v>5.8853964378737113E-2</c:v>
                </c:pt>
                <c:pt idx="12">
                  <c:v>0.1217303959785533</c:v>
                </c:pt>
                <c:pt idx="13">
                  <c:v>0.1266017663057894</c:v>
                </c:pt>
                <c:pt idx="14">
                  <c:v>0.1065883677415569</c:v>
                </c:pt>
                <c:pt idx="15">
                  <c:v>5.3914308458580543E-2</c:v>
                </c:pt>
                <c:pt idx="16">
                  <c:v>0.121451746580111</c:v>
                </c:pt>
                <c:pt idx="17">
                  <c:v>4.5087110069762116E-3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6049-9A10-73923640C327}"/>
            </c:ext>
          </c:extLst>
        </c:ser>
        <c:ser>
          <c:idx val="1"/>
          <c:order val="1"/>
          <c:tx>
            <c:v>Ускорение (фильтрация по Калману)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78.774965425893214</c:v>
                </c:pt>
                <c:pt idx="1">
                  <c:v>77.755658883623724</c:v>
                </c:pt>
                <c:pt idx="2">
                  <c:v>76.219710428449588</c:v>
                </c:pt>
                <c:pt idx="3">
                  <c:v>75.191085697153596</c:v>
                </c:pt>
                <c:pt idx="4">
                  <c:v>73.641159958439729</c:v>
                </c:pt>
                <c:pt idx="5">
                  <c:v>72.082847849602004</c:v>
                </c:pt>
                <c:pt idx="6">
                  <c:v>69.992052906514616</c:v>
                </c:pt>
                <c:pt idx="7">
                  <c:v>69.467024623486154</c:v>
                </c:pt>
                <c:pt idx="8">
                  <c:v>67.886348860984839</c:v>
                </c:pt>
                <c:pt idx="9">
                  <c:v>66.29728672835968</c:v>
                </c:pt>
                <c:pt idx="10">
                  <c:v>64.699838225610677</c:v>
                </c:pt>
                <c:pt idx="11">
                  <c:v>63.630213462598093</c:v>
                </c:pt>
                <c:pt idx="12">
                  <c:v>62.018787676309337</c:v>
                </c:pt>
                <c:pt idx="13">
                  <c:v>60.398975519896737</c:v>
                </c:pt>
                <c:pt idx="14">
                  <c:v>58.7707769933603</c:v>
                </c:pt>
                <c:pt idx="15">
                  <c:v>57.680652214489427</c:v>
                </c:pt>
                <c:pt idx="16">
                  <c:v>55.48922082991588</c:v>
                </c:pt>
                <c:pt idx="17">
                  <c:v>54.939033436515871</c:v>
                </c:pt>
              </c:numCache>
            </c:numRef>
          </c:xVal>
          <c:yVal>
            <c:numRef>
              <c:f>Sheet1!$T$2:$T$19</c:f>
              <c:numCache>
                <c:formatCode>General</c:formatCode>
                <c:ptCount val="18"/>
                <c:pt idx="0">
                  <c:v>0.1391718222972417</c:v>
                </c:pt>
                <c:pt idx="1">
                  <c:v>0.1327728186850089</c:v>
                </c:pt>
                <c:pt idx="2">
                  <c:v>0.13551918726787879</c:v>
                </c:pt>
                <c:pt idx="3">
                  <c:v>0.126983915631665</c:v>
                </c:pt>
                <c:pt idx="4">
                  <c:v>0.12749705695997701</c:v>
                </c:pt>
                <c:pt idx="5">
                  <c:v>0.12793056512813969</c:v>
                </c:pt>
                <c:pt idx="6">
                  <c:v>0.13332561723952979</c:v>
                </c:pt>
                <c:pt idx="7">
                  <c:v>0.1141473178453785</c:v>
                </c:pt>
                <c:pt idx="8">
                  <c:v>0.1119723590905338</c:v>
                </c:pt>
                <c:pt idx="9">
                  <c:v>0.1122590869868447</c:v>
                </c:pt>
                <c:pt idx="10">
                  <c:v>0.1088695434165728</c:v>
                </c:pt>
                <c:pt idx="11">
                  <c:v>0.1003647770809114</c:v>
                </c:pt>
                <c:pt idx="12">
                  <c:v>0.10113520168022599</c:v>
                </c:pt>
                <c:pt idx="13">
                  <c:v>0.1024980865847776</c:v>
                </c:pt>
                <c:pt idx="14">
                  <c:v>0.1012609620856975</c:v>
                </c:pt>
                <c:pt idx="15">
                  <c:v>9.3791359916154227E-2</c:v>
                </c:pt>
                <c:pt idx="16">
                  <c:v>9.5089754217187974E-2</c:v>
                </c:pt>
                <c:pt idx="17">
                  <c:v>8.2850673660910049E-2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4-3544-828D-EA853819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1007"/>
        <c:axId val="114043519"/>
      </c:scatterChart>
      <c:valAx>
        <c:axId val="1596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4043519"/>
        <c:crosses val="autoZero"/>
        <c:crossBetween val="midCat"/>
      </c:valAx>
      <c:valAx>
        <c:axId val="114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596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13085556401570245"/>
                  <c:y val="1.57030371203599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78.774965425893214</c:v>
                </c:pt>
                <c:pt idx="1">
                  <c:v>77.755658883623724</c:v>
                </c:pt>
                <c:pt idx="2">
                  <c:v>76.219710428449588</c:v>
                </c:pt>
                <c:pt idx="3">
                  <c:v>75.191085697153596</c:v>
                </c:pt>
                <c:pt idx="4">
                  <c:v>73.641159958439729</c:v>
                </c:pt>
                <c:pt idx="5">
                  <c:v>72.082847849602004</c:v>
                </c:pt>
                <c:pt idx="6">
                  <c:v>69.992052906514616</c:v>
                </c:pt>
                <c:pt idx="7">
                  <c:v>69.467024623486154</c:v>
                </c:pt>
                <c:pt idx="8">
                  <c:v>67.886348860984839</c:v>
                </c:pt>
                <c:pt idx="9">
                  <c:v>66.29728672835968</c:v>
                </c:pt>
                <c:pt idx="10">
                  <c:v>64.699838225610677</c:v>
                </c:pt>
                <c:pt idx="11">
                  <c:v>63.630213462598093</c:v>
                </c:pt>
                <c:pt idx="12">
                  <c:v>62.018787676309337</c:v>
                </c:pt>
                <c:pt idx="13">
                  <c:v>60.398975519896737</c:v>
                </c:pt>
                <c:pt idx="14">
                  <c:v>58.7707769933603</c:v>
                </c:pt>
                <c:pt idx="15">
                  <c:v>57.680652214489427</c:v>
                </c:pt>
                <c:pt idx="16">
                  <c:v>55.48922082991588</c:v>
                </c:pt>
                <c:pt idx="17">
                  <c:v>54.939033436515871</c:v>
                </c:pt>
              </c:numCache>
            </c:numRef>
          </c:xVal>
          <c:yVal>
            <c:numRef>
              <c:f>Sheet1!$Q$2:$Q$19</c:f>
              <c:numCache>
                <c:formatCode>General</c:formatCode>
                <c:ptCount val="18"/>
                <c:pt idx="0">
                  <c:v>3688.0532908769051</c:v>
                </c:pt>
                <c:pt idx="1">
                  <c:v>3518.479695152736</c:v>
                </c:pt>
                <c:pt idx="2">
                  <c:v>3591.2584625987902</c:v>
                </c:pt>
                <c:pt idx="3">
                  <c:v>3365.0737642391232</c:v>
                </c:pt>
                <c:pt idx="4">
                  <c:v>3378.67200943939</c:v>
                </c:pt>
                <c:pt idx="5">
                  <c:v>3390.1599758957018</c:v>
                </c:pt>
                <c:pt idx="6">
                  <c:v>3533.1288568475411</c:v>
                </c:pt>
                <c:pt idx="7">
                  <c:v>3024.9039229025302</c:v>
                </c:pt>
                <c:pt idx="8">
                  <c:v>2967.2675158991451</c:v>
                </c:pt>
                <c:pt idx="9">
                  <c:v>2974.8658051513839</c:v>
                </c:pt>
                <c:pt idx="10">
                  <c:v>2885.0429005391779</c:v>
                </c:pt>
                <c:pt idx="11">
                  <c:v>2659.6665926441519</c:v>
                </c:pt>
                <c:pt idx="12">
                  <c:v>2680.0828445259881</c:v>
                </c:pt>
                <c:pt idx="13">
                  <c:v>2716.1992944966059</c:v>
                </c:pt>
                <c:pt idx="14">
                  <c:v>2683.415495270985</c:v>
                </c:pt>
                <c:pt idx="15">
                  <c:v>2485.4710377780871</c:v>
                </c:pt>
                <c:pt idx="16">
                  <c:v>2519.8784867554809</c:v>
                </c:pt>
                <c:pt idx="17">
                  <c:v>2195.5428520141159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8-3A42-9340-7530DE3F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15679"/>
        <c:axId val="121440815"/>
      </c:scatterChart>
      <c:valAx>
        <c:axId val="5267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21440815"/>
        <c:crosses val="autoZero"/>
        <c:crossBetween val="midCat"/>
      </c:valAx>
      <c:valAx>
        <c:axId val="121440815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2671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2</xdr:row>
      <xdr:rowOff>171450</xdr:rowOff>
    </xdr:from>
    <xdr:to>
      <xdr:col>39</xdr:col>
      <xdr:colOff>596900</xdr:colOff>
      <xdr:row>23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4B14D6-9B15-1CF5-5812-D56011830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50800</xdr:colOff>
      <xdr:row>24</xdr:row>
      <xdr:rowOff>165100</xdr:rowOff>
    </xdr:from>
    <xdr:to>
      <xdr:col>40</xdr:col>
      <xdr:colOff>31750</xdr:colOff>
      <xdr:row>43</xdr:row>
      <xdr:rowOff>146050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BBC5A52-700C-CA49-8E45-0AA162F55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45</xdr:row>
      <xdr:rowOff>0</xdr:rowOff>
    </xdr:from>
    <xdr:to>
      <xdr:col>39</xdr:col>
      <xdr:colOff>577850</xdr:colOff>
      <xdr:row>65</xdr:row>
      <xdr:rowOff>120650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286F09-94CF-A641-83D0-BE9CCEEC1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0.8828</cdr:x>
      <cdr:y>0.80512</cdr:y>
    </cdr:from>
    <cdr:to>
      <cdr:x>0.98782</cdr:x>
      <cdr:y>0.99789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9098B6-AC22-0C36-37CF-6BCC76B344C7}"/>
            </a:ext>
          </a:extLst>
        </cdr:cNvPr>
        <cdr:cNvSpPr txBox="1"/>
      </cdr:nvSpPr>
      <cdr:spPr>
        <a:xfrm xmlns:a="http://schemas.openxmlformats.org/drawingml/2006/main">
          <a:off x="7640671" y="3164654"/>
          <a:ext cx="908987" cy="757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0.04109</cdr:x>
      <cdr:y>0.03877</cdr:y>
    </cdr:from>
    <cdr:to>
      <cdr:x>0.14612</cdr:x>
      <cdr:y>0.27808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C32FF9E-457A-2B42-64A3-5228B6B4BDE8}"/>
            </a:ext>
          </a:extLst>
        </cdr:cNvPr>
        <cdr:cNvSpPr txBox="1"/>
      </cdr:nvSpPr>
      <cdr:spPr>
        <a:xfrm xmlns:a="http://schemas.openxmlformats.org/drawingml/2006/main">
          <a:off x="355600" y="152400"/>
          <a:ext cx="909074" cy="940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0.05818</cdr:x>
      <cdr:y>0.02822</cdr:y>
    </cdr:from>
    <cdr:to>
      <cdr:x>0.16291</cdr:x>
      <cdr:y>0.28219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0A042F-569F-741C-1191-D63FF5800701}"/>
            </a:ext>
          </a:extLst>
        </cdr:cNvPr>
        <cdr:cNvSpPr txBox="1"/>
      </cdr:nvSpPr>
      <cdr:spPr>
        <a:xfrm xmlns:a="http://schemas.openxmlformats.org/drawingml/2006/main">
          <a:off x="508000" y="10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i="1">
              <a:latin typeface="Times" pitchFamily="2" charset="0"/>
            </a:rPr>
            <a:t>а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м/с</a:t>
          </a:r>
          <a:r>
            <a:rPr lang="ru-RU" sz="1600" baseline="30000">
              <a:effectLst/>
              <a:latin typeface="Times" pitchFamily="2" charset="0"/>
              <a:ea typeface="+mn-ea"/>
              <a:cs typeface="+mn-cs"/>
            </a:rPr>
            <a:t>2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0.87927</cdr:x>
      <cdr:y>0.79365</cdr:y>
    </cdr:from>
    <cdr:to>
      <cdr:x>0.98399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FF2A0D8-D623-2DE5-CC29-635EAAF62CB5}"/>
            </a:ext>
          </a:extLst>
        </cdr:cNvPr>
        <cdr:cNvSpPr txBox="1"/>
      </cdr:nvSpPr>
      <cdr:spPr>
        <a:xfrm xmlns:a="http://schemas.openxmlformats.org/drawingml/2006/main">
          <a:off x="7677166" y="2857500"/>
          <a:ext cx="914336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0.8828</cdr:x>
      <cdr:y>0.80512</cdr:y>
    </cdr:from>
    <cdr:to>
      <cdr:x>0.98782</cdr:x>
      <cdr:y>0.99789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9098B6-AC22-0C36-37CF-6BCC76B344C7}"/>
            </a:ext>
          </a:extLst>
        </cdr:cNvPr>
        <cdr:cNvSpPr txBox="1"/>
      </cdr:nvSpPr>
      <cdr:spPr>
        <a:xfrm xmlns:a="http://schemas.openxmlformats.org/drawingml/2006/main">
          <a:off x="7640671" y="3164654"/>
          <a:ext cx="908987" cy="757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0.04109</cdr:x>
      <cdr:y>0.03877</cdr:y>
    </cdr:from>
    <cdr:to>
      <cdr:x>0.14612</cdr:x>
      <cdr:y>0.27808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C32FF9E-457A-2B42-64A3-5228B6B4BDE8}"/>
            </a:ext>
          </a:extLst>
        </cdr:cNvPr>
        <cdr:cNvSpPr txBox="1"/>
      </cdr:nvSpPr>
      <cdr:spPr>
        <a:xfrm xmlns:a="http://schemas.openxmlformats.org/drawingml/2006/main">
          <a:off x="355600" y="152400"/>
          <a:ext cx="909074" cy="940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topLeftCell="L27" workbookViewId="0">
      <selection activeCell="AB46" sqref="AB46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">
      <c r="A2" s="1">
        <v>11650</v>
      </c>
      <c r="B2">
        <v>5</v>
      </c>
      <c r="C2">
        <v>78.774965425893214</v>
      </c>
      <c r="D2">
        <v>5154.3884299844503</v>
      </c>
      <c r="E2">
        <v>3.143391489982605</v>
      </c>
      <c r="F2">
        <v>556.24346882849932</v>
      </c>
      <c r="G2">
        <v>145.57</v>
      </c>
      <c r="H2">
        <v>4069.1382212250001</v>
      </c>
      <c r="I2">
        <v>54.331944972276688</v>
      </c>
      <c r="J2">
        <v>478.81907236502099</v>
      </c>
      <c r="K2">
        <v>-24.963899071238359</v>
      </c>
      <c r="L2">
        <v>0.12299999999999051</v>
      </c>
      <c r="M2">
        <v>-0.22973500289724941</v>
      </c>
      <c r="N2">
        <v>2.0951397732218109E-2</v>
      </c>
      <c r="O2">
        <v>-0.1391718222972417</v>
      </c>
      <c r="P2">
        <v>-0.20878360516503131</v>
      </c>
      <c r="Q2">
        <v>3688.0532908769051</v>
      </c>
      <c r="R2">
        <v>3384.2147009257742</v>
      </c>
      <c r="S2">
        <f>-1*P2</f>
        <v>0.20878360516503131</v>
      </c>
      <c r="T2">
        <f>-1*O2</f>
        <v>0.1391718222972417</v>
      </c>
      <c r="U2">
        <f>0.2074*C2^2+27.381*C2+244.78</f>
        <v>3688.7370282126117</v>
      </c>
      <c r="V2">
        <f>ABS(U2-R2)</f>
        <v>304.52232728683748</v>
      </c>
      <c r="W2">
        <f>V2/R2*100</f>
        <v>8.9983158339077427</v>
      </c>
      <c r="X2">
        <f>ABS(U2-H2)</f>
        <v>380.40119301238838</v>
      </c>
      <c r="Y2">
        <f>X2/H2*100</f>
        <v>9.3484460918083521</v>
      </c>
    </row>
    <row r="3" spans="1:25" x14ac:dyDescent="0.2">
      <c r="A3" s="1">
        <v>11661</v>
      </c>
      <c r="B3">
        <v>5.4</v>
      </c>
      <c r="C3">
        <v>77.755658883623724</v>
      </c>
      <c r="D3">
        <v>5200.117545440793</v>
      </c>
      <c r="E3">
        <v>4.9113869220018387</v>
      </c>
      <c r="F3">
        <v>601.97258428484201</v>
      </c>
      <c r="G3">
        <v>145.72800000000001</v>
      </c>
      <c r="H3">
        <v>4008.67950851774</v>
      </c>
      <c r="I3">
        <v>45.729115456342697</v>
      </c>
      <c r="J3">
        <v>466.50790805759658</v>
      </c>
      <c r="K3">
        <v>-12.311164307424351</v>
      </c>
      <c r="L3">
        <v>0.15800000000001549</v>
      </c>
      <c r="M3">
        <v>-0.13460969214654661</v>
      </c>
      <c r="N3">
        <v>3.197624245356348E-2</v>
      </c>
      <c r="O3">
        <v>-0.1327728186850089</v>
      </c>
      <c r="P3">
        <v>-0.1026334496929831</v>
      </c>
      <c r="Q3">
        <v>3518.479695152736</v>
      </c>
      <c r="R3">
        <v>3309.5218733783781</v>
      </c>
      <c r="S3">
        <f t="shared" ref="S3:S18" si="0">-1*P3</f>
        <v>0.1026334496929831</v>
      </c>
      <c r="T3">
        <f t="shared" ref="T3:T18" si="1">-1*O3</f>
        <v>0.1327728186850089</v>
      </c>
      <c r="U3">
        <f t="shared" ref="U3:U19" si="2">0.2074*C3^2+27.381*C3+244.78</f>
        <v>3627.7361679921473</v>
      </c>
      <c r="V3">
        <f t="shared" ref="V3:V19" si="3">ABS(U3-R3)</f>
        <v>318.2142946137692</v>
      </c>
      <c r="W3">
        <f t="shared" ref="W3:W19" si="4">V3/R3*100</f>
        <v>9.6151138076308982</v>
      </c>
      <c r="X3">
        <f t="shared" ref="X3:X19" si="5">ABS(U3-H3)</f>
        <v>380.9433405255927</v>
      </c>
      <c r="Y3">
        <f t="shared" ref="Y3:Y19" si="6">X3/H3*100</f>
        <v>9.5029632505206525</v>
      </c>
    </row>
    <row r="4" spans="1:25" x14ac:dyDescent="0.2">
      <c r="A4" s="1">
        <v>11674</v>
      </c>
      <c r="B4">
        <v>6</v>
      </c>
      <c r="C4">
        <v>76.219710428449588</v>
      </c>
      <c r="D4">
        <v>5253.2190095409751</v>
      </c>
      <c r="E4">
        <v>5.45522341132164</v>
      </c>
      <c r="F4">
        <v>655.07404838502407</v>
      </c>
      <c r="G4">
        <v>145.816</v>
      </c>
      <c r="H4">
        <v>3870.5014335087731</v>
      </c>
      <c r="I4">
        <v>53.101464100182064</v>
      </c>
      <c r="J4">
        <v>448.25958779295581</v>
      </c>
      <c r="K4">
        <v>-18.248320264640821</v>
      </c>
      <c r="L4">
        <v>8.7999999999993861E-2</v>
      </c>
      <c r="M4">
        <v>-0.17182502002405489</v>
      </c>
      <c r="N4">
        <v>1.533696119570409E-2</v>
      </c>
      <c r="O4">
        <v>-0.13551918726787879</v>
      </c>
      <c r="P4">
        <v>-0.15648805882835079</v>
      </c>
      <c r="Q4">
        <v>3591.2584625987902</v>
      </c>
      <c r="R4">
        <v>3198.8135756863471</v>
      </c>
      <c r="S4">
        <f t="shared" si="0"/>
        <v>0.15648805882835079</v>
      </c>
      <c r="T4">
        <f t="shared" si="1"/>
        <v>0.13551918726787879</v>
      </c>
      <c r="U4">
        <f t="shared" si="2"/>
        <v>3536.6306303084152</v>
      </c>
      <c r="V4">
        <f t="shared" si="3"/>
        <v>337.8170546220681</v>
      </c>
      <c r="W4">
        <f t="shared" si="4"/>
        <v>10.560698416117765</v>
      </c>
      <c r="X4">
        <f t="shared" si="5"/>
        <v>333.87080320035784</v>
      </c>
      <c r="Y4">
        <f t="shared" si="6"/>
        <v>8.6260348674690928</v>
      </c>
    </row>
    <row r="5" spans="1:25" x14ac:dyDescent="0.2">
      <c r="A5" s="1">
        <v>11686</v>
      </c>
      <c r="B5">
        <v>6.4</v>
      </c>
      <c r="C5">
        <v>75.191085697153596</v>
      </c>
      <c r="D5">
        <v>5300.317199125886</v>
      </c>
      <c r="E5">
        <v>4.0945785269141197</v>
      </c>
      <c r="F5">
        <v>702.17223796993494</v>
      </c>
      <c r="G5">
        <v>146.023</v>
      </c>
      <c r="H5">
        <v>3771.6136816228259</v>
      </c>
      <c r="I5">
        <v>47.09818958491087</v>
      </c>
      <c r="J5">
        <v>436.24223520962153</v>
      </c>
      <c r="K5">
        <v>-12.01735258333429</v>
      </c>
      <c r="L5">
        <v>0.20699999999999361</v>
      </c>
      <c r="M5">
        <v>-0.12757764883583081</v>
      </c>
      <c r="N5">
        <v>4.0675160382556051E-2</v>
      </c>
      <c r="O5">
        <v>-0.126983915631665</v>
      </c>
      <c r="P5">
        <v>-8.6902488453274779E-2</v>
      </c>
      <c r="Q5">
        <v>3365.0737642391232</v>
      </c>
      <c r="R5">
        <v>3125.9110220625821</v>
      </c>
      <c r="S5">
        <f t="shared" si="0"/>
        <v>8.6902488453274779E-2</v>
      </c>
      <c r="T5">
        <f t="shared" si="1"/>
        <v>0.126983915631665</v>
      </c>
      <c r="U5">
        <f t="shared" si="2"/>
        <v>3476.1643664626458</v>
      </c>
      <c r="V5">
        <f t="shared" si="3"/>
        <v>350.25334440006372</v>
      </c>
      <c r="W5">
        <f t="shared" si="4"/>
        <v>11.20484050659109</v>
      </c>
      <c r="X5">
        <f t="shared" si="5"/>
        <v>295.44931516018005</v>
      </c>
      <c r="Y5">
        <f t="shared" si="6"/>
        <v>7.8334988707819093</v>
      </c>
    </row>
    <row r="6" spans="1:25" x14ac:dyDescent="0.2">
      <c r="A6" s="1">
        <v>11698</v>
      </c>
      <c r="B6">
        <v>7</v>
      </c>
      <c r="C6">
        <v>73.641159958439729</v>
      </c>
      <c r="D6">
        <v>5349.1812768131495</v>
      </c>
      <c r="E6">
        <v>4.0945785194635391</v>
      </c>
      <c r="F6">
        <v>751.03631565719843</v>
      </c>
      <c r="G6">
        <v>146.25399999999999</v>
      </c>
      <c r="H6">
        <v>3674.079111634353</v>
      </c>
      <c r="I6">
        <v>48.864077687263489</v>
      </c>
      <c r="J6">
        <v>418.4429351870761</v>
      </c>
      <c r="K6">
        <v>-17.79930002254542</v>
      </c>
      <c r="L6">
        <v>0.23099999999999449</v>
      </c>
      <c r="M6">
        <v>-0.18213072736646421</v>
      </c>
      <c r="N6">
        <v>4.3750741318068317E-2</v>
      </c>
      <c r="O6">
        <v>-0.12749705695997701</v>
      </c>
      <c r="P6">
        <v>-0.13837998604839591</v>
      </c>
      <c r="Q6">
        <v>3378.67200943939</v>
      </c>
      <c r="R6">
        <v>3017.9386653530132</v>
      </c>
      <c r="S6">
        <f t="shared" si="0"/>
        <v>0.13837998604839591</v>
      </c>
      <c r="T6">
        <f t="shared" si="1"/>
        <v>0.12749705695997701</v>
      </c>
      <c r="U6">
        <f t="shared" si="2"/>
        <v>3385.8830400831207</v>
      </c>
      <c r="V6">
        <f t="shared" si="3"/>
        <v>367.94437473010748</v>
      </c>
      <c r="W6">
        <f t="shared" si="4"/>
        <v>12.191910291426298</v>
      </c>
      <c r="X6">
        <f t="shared" si="5"/>
        <v>288.19607155123231</v>
      </c>
      <c r="Y6">
        <f t="shared" si="6"/>
        <v>7.8440355472648786</v>
      </c>
    </row>
    <row r="7" spans="1:25" x14ac:dyDescent="0.2">
      <c r="A7" s="1">
        <v>11711</v>
      </c>
      <c r="B7">
        <v>7.6000000000000014</v>
      </c>
      <c r="C7">
        <v>72.082847849602004</v>
      </c>
      <c r="D7">
        <v>5399.6895078569651</v>
      </c>
      <c r="E7">
        <v>2.733933642506599</v>
      </c>
      <c r="F7">
        <v>801.54454670101404</v>
      </c>
      <c r="G7">
        <v>146.494</v>
      </c>
      <c r="H7">
        <v>3539.209771837654</v>
      </c>
      <c r="I7">
        <v>47.501325502991683</v>
      </c>
      <c r="J7">
        <v>400.92106127383272</v>
      </c>
      <c r="K7">
        <v>-17.521873913243379</v>
      </c>
      <c r="L7">
        <v>0.24000000000000909</v>
      </c>
      <c r="M7">
        <v>-0.18443563129769761</v>
      </c>
      <c r="N7">
        <v>4.6759370437607958E-2</v>
      </c>
      <c r="O7">
        <v>-0.12793056512813969</v>
      </c>
      <c r="P7">
        <v>-0.13767626086008961</v>
      </c>
      <c r="Q7">
        <v>3390.1599758957018</v>
      </c>
      <c r="R7">
        <v>2911.6566463463232</v>
      </c>
      <c r="S7">
        <f t="shared" si="0"/>
        <v>0.13767626086008961</v>
      </c>
      <c r="T7">
        <f t="shared" si="1"/>
        <v>0.12793056512813969</v>
      </c>
      <c r="U7">
        <f t="shared" si="2"/>
        <v>3296.1177812521328</v>
      </c>
      <c r="V7">
        <f t="shared" si="3"/>
        <v>384.46113490580956</v>
      </c>
      <c r="W7">
        <f t="shared" si="4"/>
        <v>13.204205770218428</v>
      </c>
      <c r="X7">
        <f t="shared" si="5"/>
        <v>243.09199058552122</v>
      </c>
      <c r="Y7">
        <f t="shared" si="6"/>
        <v>6.8685386359368366</v>
      </c>
    </row>
    <row r="8" spans="1:25" x14ac:dyDescent="0.2">
      <c r="A8" s="1">
        <v>11725</v>
      </c>
      <c r="B8">
        <v>8.4</v>
      </c>
      <c r="C8">
        <v>69.992052906514616</v>
      </c>
      <c r="D8">
        <v>5454.695453338325</v>
      </c>
      <c r="E8">
        <v>3.8216066285967831</v>
      </c>
      <c r="F8">
        <v>856.550492182374</v>
      </c>
      <c r="G8">
        <v>146.72300000000001</v>
      </c>
      <c r="H8">
        <v>3453.7107983105602</v>
      </c>
      <c r="I8">
        <v>55.005945481359959</v>
      </c>
      <c r="J8">
        <v>378.00057639416212</v>
      </c>
      <c r="K8">
        <v>-22.9204848796706</v>
      </c>
      <c r="L8">
        <v>0.22900000000001339</v>
      </c>
      <c r="M8">
        <v>-0.2083455222802936</v>
      </c>
      <c r="N8">
        <v>3.8529111173946702E-2</v>
      </c>
      <c r="O8">
        <v>-0.13332561723952979</v>
      </c>
      <c r="P8">
        <v>-0.1698164111063469</v>
      </c>
      <c r="Q8">
        <v>3533.1288568475411</v>
      </c>
      <c r="R8">
        <v>2772.6403734443729</v>
      </c>
      <c r="S8">
        <f t="shared" si="0"/>
        <v>0.1698164111063469</v>
      </c>
      <c r="T8">
        <f t="shared" si="1"/>
        <v>0.13332561723952979</v>
      </c>
      <c r="U8">
        <f t="shared" si="2"/>
        <v>3177.2616619254509</v>
      </c>
      <c r="V8">
        <f t="shared" si="3"/>
        <v>404.62128848107795</v>
      </c>
      <c r="W8">
        <f t="shared" si="4"/>
        <v>14.593356295191947</v>
      </c>
      <c r="X8">
        <f t="shared" si="5"/>
        <v>276.44913638510934</v>
      </c>
      <c r="Y8">
        <f t="shared" si="6"/>
        <v>8.0044089539963519</v>
      </c>
    </row>
    <row r="9" spans="1:25" x14ac:dyDescent="0.2">
      <c r="A9" s="1">
        <v>11737</v>
      </c>
      <c r="B9">
        <v>8.6</v>
      </c>
      <c r="C9">
        <v>69.467024623486154</v>
      </c>
      <c r="D9">
        <v>5498.3814941495657</v>
      </c>
      <c r="E9">
        <v>43.686040811240673</v>
      </c>
      <c r="F9">
        <v>900.23653299361467</v>
      </c>
      <c r="G9">
        <v>146.97999999999999</v>
      </c>
      <c r="H9">
        <v>3323.2400086016692</v>
      </c>
      <c r="I9">
        <v>43.686040811240673</v>
      </c>
      <c r="J9">
        <v>372.35088812037282</v>
      </c>
      <c r="K9">
        <v>-5.6496882737893657</v>
      </c>
      <c r="L9">
        <v>0.25699999999997658</v>
      </c>
      <c r="M9">
        <v>-6.4662397517328551E-2</v>
      </c>
      <c r="N9">
        <v>5.4444445410551712E-2</v>
      </c>
      <c r="O9">
        <v>-0.1141473178453785</v>
      </c>
      <c r="P9">
        <v>-1.021795210677685E-2</v>
      </c>
      <c r="Q9">
        <v>3024.9039229025302</v>
      </c>
      <c r="R9">
        <v>2738.3763541834078</v>
      </c>
      <c r="S9">
        <f t="shared" si="0"/>
        <v>1.021795210677685E-2</v>
      </c>
      <c r="T9">
        <f t="shared" si="1"/>
        <v>0.1141473178453785</v>
      </c>
      <c r="U9">
        <f t="shared" si="2"/>
        <v>3147.7000427979769</v>
      </c>
      <c r="V9">
        <f t="shared" si="3"/>
        <v>409.32368861456916</v>
      </c>
      <c r="W9">
        <f t="shared" si="4"/>
        <v>14.947678320010571</v>
      </c>
      <c r="X9">
        <f t="shared" si="5"/>
        <v>175.53996580369221</v>
      </c>
      <c r="Y9">
        <f t="shared" si="6"/>
        <v>5.2821934422231136</v>
      </c>
    </row>
    <row r="10" spans="1:25" x14ac:dyDescent="0.2">
      <c r="A10" s="1">
        <v>11751</v>
      </c>
      <c r="B10">
        <v>9.2000000000000011</v>
      </c>
      <c r="C10">
        <v>67.886348860984839</v>
      </c>
      <c r="D10">
        <v>5550.7963138744244</v>
      </c>
      <c r="E10">
        <v>5.0457655563950539</v>
      </c>
      <c r="F10">
        <v>952.65135271847248</v>
      </c>
      <c r="G10">
        <v>147.29499999999999</v>
      </c>
      <c r="H10">
        <v>3195.4434708872609</v>
      </c>
      <c r="I10">
        <v>49.137049593031414</v>
      </c>
      <c r="J10">
        <v>355.5984846971711</v>
      </c>
      <c r="K10">
        <v>-16.75240342320166</v>
      </c>
      <c r="L10">
        <v>0.31499999999999773</v>
      </c>
      <c r="M10">
        <v>-0.1704661102157167</v>
      </c>
      <c r="N10">
        <v>5.9328670996762901E-2</v>
      </c>
      <c r="O10">
        <v>-0.1119723590905338</v>
      </c>
      <c r="P10">
        <v>-0.1111374392189538</v>
      </c>
      <c r="Q10">
        <v>2967.2675158991451</v>
      </c>
      <c r="R10">
        <v>2636.7824594582321</v>
      </c>
      <c r="S10">
        <f t="shared" si="0"/>
        <v>0.1111374392189538</v>
      </c>
      <c r="T10">
        <f t="shared" si="1"/>
        <v>0.1119723590905338</v>
      </c>
      <c r="U10">
        <f t="shared" si="2"/>
        <v>3059.3907075740913</v>
      </c>
      <c r="V10">
        <f t="shared" si="3"/>
        <v>422.60824811585917</v>
      </c>
      <c r="W10">
        <f t="shared" si="4"/>
        <v>16.027421852718582</v>
      </c>
      <c r="X10">
        <f t="shared" si="5"/>
        <v>136.05276331316963</v>
      </c>
      <c r="Y10">
        <f t="shared" si="6"/>
        <v>4.2577114742509465</v>
      </c>
    </row>
    <row r="11" spans="1:25" x14ac:dyDescent="0.2">
      <c r="A11" s="1">
        <v>11764</v>
      </c>
      <c r="B11">
        <v>9.8000000000000007</v>
      </c>
      <c r="C11">
        <v>66.29728672835968</v>
      </c>
      <c r="D11">
        <v>5599.3853123635054</v>
      </c>
      <c r="E11">
        <v>3.5486347228288651</v>
      </c>
      <c r="F11">
        <v>1001.240351207554</v>
      </c>
      <c r="G11">
        <v>147.55500000000001</v>
      </c>
      <c r="H11">
        <v>3103.4261765754909</v>
      </c>
      <c r="I11">
        <v>46.128036752343178</v>
      </c>
      <c r="J11">
        <v>339.14585089061239</v>
      </c>
      <c r="K11">
        <v>-16.452633806558708</v>
      </c>
      <c r="L11">
        <v>0.26000000000001933</v>
      </c>
      <c r="M11">
        <v>-0.17833659272007671</v>
      </c>
      <c r="N11">
        <v>5.2164076004650013E-2</v>
      </c>
      <c r="O11">
        <v>-0.1122590869868447</v>
      </c>
      <c r="P11">
        <v>-0.1261725167154267</v>
      </c>
      <c r="Q11">
        <v>2974.8658051513839</v>
      </c>
      <c r="R11">
        <v>2537.0148853791061</v>
      </c>
      <c r="S11">
        <f t="shared" si="0"/>
        <v>0.1261725167154267</v>
      </c>
      <c r="T11">
        <f t="shared" si="1"/>
        <v>0.1122590869868447</v>
      </c>
      <c r="U11">
        <f t="shared" si="2"/>
        <v>2971.657497101497</v>
      </c>
      <c r="V11">
        <f t="shared" si="3"/>
        <v>434.64261172239094</v>
      </c>
      <c r="W11">
        <f t="shared" si="4"/>
        <v>17.13204814947084</v>
      </c>
      <c r="X11">
        <f t="shared" si="5"/>
        <v>131.76867947399387</v>
      </c>
      <c r="Y11">
        <f t="shared" si="6"/>
        <v>4.2459099065599641</v>
      </c>
    </row>
    <row r="12" spans="1:25" x14ac:dyDescent="0.2">
      <c r="A12" s="1">
        <v>11778</v>
      </c>
      <c r="B12">
        <v>10.4</v>
      </c>
      <c r="C12">
        <v>64.699838225610677</v>
      </c>
      <c r="D12">
        <v>5653.2867263704538</v>
      </c>
      <c r="E12">
        <v>4.0924712121486664</v>
      </c>
      <c r="F12">
        <v>1055.141765214503</v>
      </c>
      <c r="G12">
        <v>147.84700000000001</v>
      </c>
      <c r="H12">
        <v>2947.8753408021348</v>
      </c>
      <c r="I12">
        <v>53.901414006948471</v>
      </c>
      <c r="J12">
        <v>322.99915635958268</v>
      </c>
      <c r="K12">
        <v>-16.146694531029709</v>
      </c>
      <c r="L12">
        <v>0.29200000000000159</v>
      </c>
      <c r="M12">
        <v>-0.14977987895594189</v>
      </c>
      <c r="N12">
        <v>5.0135555964120247E-2</v>
      </c>
      <c r="O12">
        <v>-0.1088695434165728</v>
      </c>
      <c r="P12">
        <v>-9.9644322991821674E-2</v>
      </c>
      <c r="Q12">
        <v>2885.0429005391779</v>
      </c>
      <c r="R12">
        <v>2439.1111805887249</v>
      </c>
      <c r="S12">
        <f t="shared" si="0"/>
        <v>9.9644322991821674E-2</v>
      </c>
      <c r="T12">
        <f t="shared" si="1"/>
        <v>0.1088695434165728</v>
      </c>
      <c r="U12">
        <f t="shared" si="2"/>
        <v>2884.516994830994</v>
      </c>
      <c r="V12">
        <f t="shared" si="3"/>
        <v>445.40581424226912</v>
      </c>
      <c r="W12">
        <f t="shared" si="4"/>
        <v>18.260988584159666</v>
      </c>
      <c r="X12">
        <f t="shared" si="5"/>
        <v>63.358345971140807</v>
      </c>
      <c r="Y12">
        <f t="shared" si="6"/>
        <v>2.1492885093947227</v>
      </c>
    </row>
    <row r="13" spans="1:25" x14ac:dyDescent="0.2">
      <c r="A13" s="1">
        <v>11791</v>
      </c>
      <c r="B13">
        <v>10.8</v>
      </c>
      <c r="C13">
        <v>63.630213462598093</v>
      </c>
      <c r="D13">
        <v>5701.5964310094714</v>
      </c>
      <c r="E13">
        <v>4.7727936506271362</v>
      </c>
      <c r="F13">
        <v>1103.4514698535199</v>
      </c>
      <c r="G13">
        <v>148.11199999999999</v>
      </c>
      <c r="H13">
        <v>2851.8436623194261</v>
      </c>
      <c r="I13">
        <v>48.309704639017582</v>
      </c>
      <c r="J13">
        <v>312.40772108763878</v>
      </c>
      <c r="K13">
        <v>-10.591435271943849</v>
      </c>
      <c r="L13">
        <v>0.26499999999998641</v>
      </c>
      <c r="M13">
        <v>-0.1096201617365057</v>
      </c>
      <c r="N13">
        <v>5.0766197357768557E-2</v>
      </c>
      <c r="O13">
        <v>-0.1003647770809114</v>
      </c>
      <c r="P13">
        <v>-5.8853964378737113E-2</v>
      </c>
      <c r="Q13">
        <v>2659.6665926441519</v>
      </c>
      <c r="R13">
        <v>2374.896159244011</v>
      </c>
      <c r="S13">
        <f t="shared" si="0"/>
        <v>5.8853964378737113E-2</v>
      </c>
      <c r="T13">
        <f t="shared" si="1"/>
        <v>0.1003647770809114</v>
      </c>
      <c r="U13">
        <f t="shared" si="2"/>
        <v>2826.7608379617473</v>
      </c>
      <c r="V13">
        <f t="shared" si="3"/>
        <v>451.8646787177363</v>
      </c>
      <c r="W13">
        <f t="shared" si="4"/>
        <v>19.026713103177368</v>
      </c>
      <c r="X13">
        <f t="shared" si="5"/>
        <v>25.082824357678874</v>
      </c>
      <c r="Y13">
        <f t="shared" si="6"/>
        <v>0.87953013305360583</v>
      </c>
    </row>
    <row r="14" spans="1:25" x14ac:dyDescent="0.2">
      <c r="A14" s="1">
        <v>11805</v>
      </c>
      <c r="B14">
        <v>11.4</v>
      </c>
      <c r="C14">
        <v>62.018787676309337</v>
      </c>
      <c r="D14">
        <v>5750.8657519370317</v>
      </c>
      <c r="E14">
        <v>3.412148773670197</v>
      </c>
      <c r="F14">
        <v>1152.720790781081</v>
      </c>
      <c r="G14">
        <v>148.30799999999999</v>
      </c>
      <c r="H14">
        <v>2762.719051288751</v>
      </c>
      <c r="I14">
        <v>49.269320927560329</v>
      </c>
      <c r="J14">
        <v>296.78472413882241</v>
      </c>
      <c r="K14">
        <v>-15.62299694881642</v>
      </c>
      <c r="L14">
        <v>0.19599999999999801</v>
      </c>
      <c r="M14">
        <v>-0.15854690763636251</v>
      </c>
      <c r="N14">
        <v>3.6816511657809213E-2</v>
      </c>
      <c r="O14">
        <v>-0.10113520168022599</v>
      </c>
      <c r="P14">
        <v>-0.1217303959785533</v>
      </c>
      <c r="Q14">
        <v>2680.0828445259881</v>
      </c>
      <c r="R14">
        <v>2280.182882922888</v>
      </c>
      <c r="S14">
        <f t="shared" si="0"/>
        <v>0.1217303959785533</v>
      </c>
      <c r="T14">
        <f t="shared" si="1"/>
        <v>0.10113520168022599</v>
      </c>
      <c r="U14">
        <f t="shared" si="2"/>
        <v>2740.6452725166637</v>
      </c>
      <c r="V14">
        <f t="shared" si="3"/>
        <v>460.4623895937757</v>
      </c>
      <c r="W14">
        <f t="shared" si="4"/>
        <v>20.194099036631869</v>
      </c>
      <c r="X14">
        <f t="shared" si="5"/>
        <v>22.07377877208728</v>
      </c>
      <c r="Y14">
        <f t="shared" si="6"/>
        <v>0.79898745990079312</v>
      </c>
    </row>
    <row r="15" spans="1:25" x14ac:dyDescent="0.2">
      <c r="A15" s="1">
        <v>11819</v>
      </c>
      <c r="B15">
        <v>12</v>
      </c>
      <c r="C15">
        <v>60.398975519896737</v>
      </c>
      <c r="D15">
        <v>5797.8190263211727</v>
      </c>
      <c r="E15">
        <v>2.0515038818120961</v>
      </c>
      <c r="F15">
        <v>1199.6740651652219</v>
      </c>
      <c r="G15">
        <v>148.53899999999999</v>
      </c>
      <c r="H15">
        <v>2693.03129223515</v>
      </c>
      <c r="I15">
        <v>43.541125610470772</v>
      </c>
      <c r="J15">
        <v>281.48427807508381</v>
      </c>
      <c r="K15">
        <v>-15.300446063738599</v>
      </c>
      <c r="L15">
        <v>0.23099999999999449</v>
      </c>
      <c r="M15">
        <v>-0.17570108545906721</v>
      </c>
      <c r="N15">
        <v>4.9099319153277733E-2</v>
      </c>
      <c r="O15">
        <v>-0.1024980865847776</v>
      </c>
      <c r="P15">
        <v>-0.1266017663057894</v>
      </c>
      <c r="Q15">
        <v>2716.1992944966059</v>
      </c>
      <c r="R15">
        <v>2187.4345744120092</v>
      </c>
      <c r="S15">
        <f t="shared" si="0"/>
        <v>0.1266017663057894</v>
      </c>
      <c r="T15">
        <f t="shared" si="1"/>
        <v>0.1024980865847776</v>
      </c>
      <c r="U15">
        <f t="shared" si="2"/>
        <v>2655.1670656854226</v>
      </c>
      <c r="V15">
        <f t="shared" si="3"/>
        <v>467.73249127341342</v>
      </c>
      <c r="W15">
        <f t="shared" si="4"/>
        <v>21.382696275573942</v>
      </c>
      <c r="X15">
        <f t="shared" si="5"/>
        <v>37.864226549727391</v>
      </c>
      <c r="Y15">
        <f t="shared" si="6"/>
        <v>1.4060076709432148</v>
      </c>
    </row>
    <row r="16" spans="1:25" x14ac:dyDescent="0.2">
      <c r="A16" s="1">
        <v>11833</v>
      </c>
      <c r="B16">
        <v>12.6</v>
      </c>
      <c r="C16">
        <v>58.7707769933603</v>
      </c>
      <c r="D16">
        <v>5848.7135347872972</v>
      </c>
      <c r="E16">
        <v>44.070210918784142</v>
      </c>
      <c r="F16">
        <v>1250.568573631346</v>
      </c>
      <c r="G16">
        <v>148.80099999999999</v>
      </c>
      <c r="H16">
        <v>2549.075226758107</v>
      </c>
      <c r="I16">
        <v>47.482359692454338</v>
      </c>
      <c r="J16">
        <v>266.51267194469818</v>
      </c>
      <c r="K16">
        <v>-14.97160613038562</v>
      </c>
      <c r="L16">
        <v>0.26200000000000051</v>
      </c>
      <c r="M16">
        <v>-0.15765440289148941</v>
      </c>
      <c r="N16">
        <v>5.1066035149932423E-2</v>
      </c>
      <c r="O16">
        <v>-0.1012609620856975</v>
      </c>
      <c r="P16">
        <v>-0.1065883677415569</v>
      </c>
      <c r="Q16">
        <v>2683.415495270985</v>
      </c>
      <c r="R16">
        <v>2096.6895089598029</v>
      </c>
      <c r="S16">
        <f t="shared" si="0"/>
        <v>0.1065883677415569</v>
      </c>
      <c r="T16">
        <f t="shared" si="1"/>
        <v>0.1012609620856975</v>
      </c>
      <c r="U16">
        <f t="shared" si="2"/>
        <v>2570.3431218260407</v>
      </c>
      <c r="V16">
        <f t="shared" si="3"/>
        <v>473.65361286623784</v>
      </c>
      <c r="W16">
        <f t="shared" si="4"/>
        <v>22.590546232151656</v>
      </c>
      <c r="X16">
        <f t="shared" si="5"/>
        <v>21.26789506793375</v>
      </c>
      <c r="Y16">
        <f t="shared" si="6"/>
        <v>0.83433767841297035</v>
      </c>
    </row>
    <row r="17" spans="1:25" x14ac:dyDescent="0.2">
      <c r="A17" s="1">
        <v>11847</v>
      </c>
      <c r="B17">
        <v>13</v>
      </c>
      <c r="C17">
        <v>57.680652214489427</v>
      </c>
      <c r="D17">
        <v>5897.1555107682943</v>
      </c>
      <c r="E17">
        <v>43.942154228687293</v>
      </c>
      <c r="F17">
        <v>1299.0105496123431</v>
      </c>
      <c r="G17">
        <v>149.048</v>
      </c>
      <c r="H17">
        <v>2443.316802857009</v>
      </c>
      <c r="I17">
        <v>48.441975980997093</v>
      </c>
      <c r="J17">
        <v>256.71741048525342</v>
      </c>
      <c r="K17">
        <v>-9.7952614594447596</v>
      </c>
      <c r="L17">
        <v>0.2470000000000141</v>
      </c>
      <c r="M17">
        <v>-0.10110303369217701</v>
      </c>
      <c r="N17">
        <v>4.7188725233596518E-2</v>
      </c>
      <c r="O17">
        <v>-9.3791359916154227E-2</v>
      </c>
      <c r="P17">
        <v>-5.3914308458580543E-2</v>
      </c>
      <c r="Q17">
        <v>2485.4710377780871</v>
      </c>
      <c r="R17">
        <v>2037.3247025303669</v>
      </c>
      <c r="S17">
        <f t="shared" si="0"/>
        <v>5.3914308458580543E-2</v>
      </c>
      <c r="T17">
        <f t="shared" si="1"/>
        <v>9.3791359916154227E-2</v>
      </c>
      <c r="U17">
        <f t="shared" si="2"/>
        <v>2514.1656927978897</v>
      </c>
      <c r="V17">
        <f t="shared" si="3"/>
        <v>476.84099026752278</v>
      </c>
      <c r="W17">
        <f t="shared" si="4"/>
        <v>23.405252470324637</v>
      </c>
      <c r="X17">
        <f t="shared" si="5"/>
        <v>70.848889940880781</v>
      </c>
      <c r="Y17">
        <f t="shared" si="6"/>
        <v>2.899701334597137</v>
      </c>
    </row>
    <row r="18" spans="1:25" x14ac:dyDescent="0.2">
      <c r="A18" s="1">
        <v>11864</v>
      </c>
      <c r="B18">
        <v>13.8</v>
      </c>
      <c r="C18">
        <v>55.48922082991588</v>
      </c>
      <c r="D18">
        <v>5951.3383259177208</v>
      </c>
      <c r="E18">
        <v>2.595340371131897</v>
      </c>
      <c r="F18">
        <v>1353.19336476177</v>
      </c>
      <c r="G18">
        <v>149.41200000000001</v>
      </c>
      <c r="H18">
        <v>2344.7518298788791</v>
      </c>
      <c r="I18">
        <v>51.043638281524181</v>
      </c>
      <c r="J18">
        <v>237.58129848080009</v>
      </c>
      <c r="K18">
        <v>-19.136112004453281</v>
      </c>
      <c r="L18">
        <v>0.36400000000000432</v>
      </c>
      <c r="M18">
        <v>-0.18744855038458161</v>
      </c>
      <c r="N18">
        <v>6.5996803804470594E-2</v>
      </c>
      <c r="O18">
        <v>-9.5089754217187974E-2</v>
      </c>
      <c r="P18">
        <v>-0.121451746580111</v>
      </c>
      <c r="Q18">
        <v>2519.8784867554809</v>
      </c>
      <c r="R18">
        <v>1921.363199051124</v>
      </c>
      <c r="S18">
        <f t="shared" si="0"/>
        <v>0.121451746580111</v>
      </c>
      <c r="T18">
        <f t="shared" si="1"/>
        <v>9.5089754217187974E-2</v>
      </c>
      <c r="U18">
        <f t="shared" si="2"/>
        <v>2402.7260780556639</v>
      </c>
      <c r="V18">
        <f t="shared" si="3"/>
        <v>481.36287900453999</v>
      </c>
      <c r="W18">
        <f t="shared" si="4"/>
        <v>25.053195525045126</v>
      </c>
      <c r="X18">
        <f t="shared" si="5"/>
        <v>57.97424817678484</v>
      </c>
      <c r="Y18">
        <f t="shared" si="6"/>
        <v>2.4725110537510306</v>
      </c>
    </row>
    <row r="19" spans="1:25" x14ac:dyDescent="0.2">
      <c r="A19" s="1">
        <v>11879</v>
      </c>
      <c r="B19">
        <v>14</v>
      </c>
      <c r="C19">
        <v>54.939033436515871</v>
      </c>
      <c r="D19">
        <v>5997.0611194372177</v>
      </c>
      <c r="E19">
        <v>45.722793519496918</v>
      </c>
      <c r="F19">
        <v>1398.9161582812669</v>
      </c>
      <c r="G19">
        <v>149.643</v>
      </c>
      <c r="H19">
        <v>2239.126465980376</v>
      </c>
      <c r="I19">
        <v>45.722793519496918</v>
      </c>
      <c r="J19">
        <v>232.89331751069511</v>
      </c>
      <c r="K19">
        <v>-4.6879809701050306</v>
      </c>
      <c r="L19">
        <v>0.23099999999999449</v>
      </c>
      <c r="M19">
        <v>-5.1265250974943187E-2</v>
      </c>
      <c r="N19">
        <v>4.675653996796697E-2</v>
      </c>
      <c r="O19">
        <v>-8.2850673660910049E-2</v>
      </c>
      <c r="P19">
        <v>-4.5087110069762116E-3</v>
      </c>
      <c r="Q19">
        <v>2195.5428520141159</v>
      </c>
      <c r="R19">
        <v>1892.9578997162389</v>
      </c>
      <c r="S19">
        <f>-1*P19</f>
        <v>4.5087110069762116E-3</v>
      </c>
      <c r="T19">
        <f>-1*O19</f>
        <v>8.2850673660910049E-2</v>
      </c>
      <c r="U19">
        <f t="shared" si="2"/>
        <v>2375.0605542355088</v>
      </c>
      <c r="V19">
        <f t="shared" si="3"/>
        <v>482.10265451926989</v>
      </c>
      <c r="W19">
        <f t="shared" si="4"/>
        <v>25.468218526758506</v>
      </c>
      <c r="X19">
        <f t="shared" si="5"/>
        <v>135.93408825513279</v>
      </c>
      <c r="Y19">
        <f t="shared" si="6"/>
        <v>6.0708535368776326</v>
      </c>
    </row>
    <row r="21" spans="1:25" x14ac:dyDescent="0.2">
      <c r="U21" t="s">
        <v>24</v>
      </c>
      <c r="V21">
        <f>AVERAGE(V2:V19)</f>
        <v>415.21299322096218</v>
      </c>
      <c r="W21">
        <f>AVERAGE(W2:W19)</f>
        <v>16.880961055394827</v>
      </c>
      <c r="X21">
        <f>AVERAGE(X2:X19)</f>
        <v>170.89819756125578</v>
      </c>
      <c r="Y21">
        <f>AVERAGE(Y2:Y19)</f>
        <v>4.9624976898746223</v>
      </c>
    </row>
    <row r="22" spans="1:25" x14ac:dyDescent="0.2">
      <c r="U22" t="s">
        <v>25</v>
      </c>
      <c r="V22">
        <f>MAX(V2:V19)</f>
        <v>482.10265451926989</v>
      </c>
      <c r="W22">
        <f>MAX(W2:W19)</f>
        <v>25.468218526758506</v>
      </c>
      <c r="X22">
        <f>MAX(X2:X19)</f>
        <v>380.9433405255927</v>
      </c>
      <c r="Y22">
        <f>MAX(Y2:Y19)</f>
        <v>9.5029632505206525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2022-10-30T10:59:13Z</dcterms:created>
  <dcterms:modified xsi:type="dcterms:W3CDTF">2022-11-07T16:56:16Z</dcterms:modified>
</cp:coreProperties>
</file>