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temp/curves/the_end/"/>
    </mc:Choice>
  </mc:AlternateContent>
  <xr:revisionPtr revIDLastSave="0" documentId="13_ncr:1_{D574467E-D14A-0B47-8507-EC25D591ED2D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X6" i="1" s="1"/>
  <c r="Y6" i="1" s="1"/>
  <c r="U7" i="1"/>
  <c r="V7" i="1" s="1"/>
  <c r="W7" i="1" s="1"/>
  <c r="U8" i="1"/>
  <c r="U9" i="1"/>
  <c r="U10" i="1"/>
  <c r="U11" i="1"/>
  <c r="U12" i="1"/>
  <c r="X12" i="1" s="1"/>
  <c r="Y12" i="1" s="1"/>
  <c r="U13" i="1"/>
  <c r="X13" i="1" s="1"/>
  <c r="Y13" i="1" s="1"/>
  <c r="U14" i="1"/>
  <c r="V14" i="1" s="1"/>
  <c r="W14" i="1" s="1"/>
  <c r="U15" i="1"/>
  <c r="U16" i="1"/>
  <c r="U17" i="1"/>
  <c r="U18" i="1"/>
  <c r="X18" i="1" s="1"/>
  <c r="Y18" i="1" s="1"/>
  <c r="U19" i="1"/>
  <c r="X19" i="1" s="1"/>
  <c r="Y19" i="1" s="1"/>
  <c r="U20" i="1"/>
  <c r="U21" i="1"/>
  <c r="U22" i="1"/>
  <c r="U23" i="1"/>
  <c r="U24" i="1"/>
  <c r="V24" i="1" s="1"/>
  <c r="W24" i="1" s="1"/>
  <c r="U25" i="1"/>
  <c r="X25" i="1" s="1"/>
  <c r="Y25" i="1" s="1"/>
  <c r="U26" i="1"/>
  <c r="V26" i="1" s="1"/>
  <c r="W26" i="1" s="1"/>
  <c r="U27" i="1"/>
  <c r="U28" i="1"/>
  <c r="U29" i="1"/>
  <c r="U30" i="1"/>
  <c r="X30" i="1" s="1"/>
  <c r="Y30" i="1" s="1"/>
  <c r="U31" i="1"/>
  <c r="X31" i="1" s="1"/>
  <c r="Y31" i="1" s="1"/>
  <c r="U32" i="1"/>
  <c r="U33" i="1"/>
  <c r="U34" i="1"/>
  <c r="U35" i="1"/>
  <c r="U36" i="1"/>
  <c r="X36" i="1" s="1"/>
  <c r="Y36" i="1" s="1"/>
  <c r="U37" i="1"/>
  <c r="X37" i="1" s="1"/>
  <c r="Y37" i="1" s="1"/>
  <c r="U38" i="1"/>
  <c r="V38" i="1" s="1"/>
  <c r="W38" i="1" s="1"/>
  <c r="U39" i="1"/>
  <c r="U40" i="1"/>
  <c r="U41" i="1"/>
  <c r="X41" i="1" s="1"/>
  <c r="Y41" i="1" s="1"/>
  <c r="U42" i="1"/>
  <c r="X42" i="1" s="1"/>
  <c r="Y42" i="1" s="1"/>
  <c r="U43" i="1"/>
  <c r="X43" i="1" s="1"/>
  <c r="Y43" i="1" s="1"/>
  <c r="U44" i="1"/>
  <c r="U45" i="1"/>
  <c r="U46" i="1"/>
  <c r="U2" i="1"/>
  <c r="V46" i="1"/>
  <c r="W46" i="1" s="1"/>
  <c r="V45" i="1"/>
  <c r="W45" i="1" s="1"/>
  <c r="X44" i="1"/>
  <c r="Y44" i="1" s="1"/>
  <c r="X40" i="1"/>
  <c r="Y40" i="1" s="1"/>
  <c r="V39" i="1"/>
  <c r="W39" i="1" s="1"/>
  <c r="X35" i="1"/>
  <c r="Y35" i="1" s="1"/>
  <c r="V34" i="1"/>
  <c r="W34" i="1" s="1"/>
  <c r="V33" i="1"/>
  <c r="W33" i="1" s="1"/>
  <c r="X32" i="1"/>
  <c r="Y32" i="1" s="1"/>
  <c r="V29" i="1"/>
  <c r="W29" i="1" s="1"/>
  <c r="X28" i="1"/>
  <c r="Y28" i="1" s="1"/>
  <c r="V27" i="1"/>
  <c r="W27" i="1" s="1"/>
  <c r="X23" i="1"/>
  <c r="Y23" i="1" s="1"/>
  <c r="V22" i="1"/>
  <c r="W22" i="1" s="1"/>
  <c r="V21" i="1"/>
  <c r="W21" i="1" s="1"/>
  <c r="X20" i="1"/>
  <c r="Y20" i="1" s="1"/>
  <c r="V17" i="1"/>
  <c r="W17" i="1" s="1"/>
  <c r="X16" i="1"/>
  <c r="Y16" i="1" s="1"/>
  <c r="V15" i="1"/>
  <c r="W15" i="1" s="1"/>
  <c r="V11" i="1"/>
  <c r="W11" i="1" s="1"/>
  <c r="V10" i="1"/>
  <c r="W10" i="1" s="1"/>
  <c r="V9" i="1"/>
  <c r="W9" i="1" s="1"/>
  <c r="X8" i="1"/>
  <c r="Y8" i="1" s="1"/>
  <c r="X5" i="1"/>
  <c r="Y5" i="1" s="1"/>
  <c r="X4" i="1"/>
  <c r="Y4" i="1" s="1"/>
  <c r="V3" i="1"/>
  <c r="W3" i="1" s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  <c r="X7" i="1" l="1"/>
  <c r="Y7" i="1" s="1"/>
  <c r="X21" i="1"/>
  <c r="Y21" i="1" s="1"/>
  <c r="V42" i="1"/>
  <c r="W42" i="1" s="1"/>
  <c r="X33" i="1"/>
  <c r="Y33" i="1" s="1"/>
  <c r="V18" i="1"/>
  <c r="W18" i="1" s="1"/>
  <c r="X26" i="1"/>
  <c r="Y26" i="1" s="1"/>
  <c r="V43" i="1"/>
  <c r="W43" i="1" s="1"/>
  <c r="X2" i="1"/>
  <c r="Y2" i="1" s="1"/>
  <c r="V19" i="1"/>
  <c r="W19" i="1" s="1"/>
  <c r="X45" i="1"/>
  <c r="Y45" i="1" s="1"/>
  <c r="V30" i="1"/>
  <c r="W30" i="1" s="1"/>
  <c r="X38" i="1"/>
  <c r="Y38" i="1" s="1"/>
  <c r="X9" i="1"/>
  <c r="Y9" i="1" s="1"/>
  <c r="V6" i="1"/>
  <c r="W6" i="1" s="1"/>
  <c r="X14" i="1"/>
  <c r="Y14" i="1" s="1"/>
  <c r="V31" i="1"/>
  <c r="W31" i="1" s="1"/>
  <c r="W2" i="1"/>
  <c r="V12" i="1"/>
  <c r="W12" i="1" s="1"/>
  <c r="V8" i="1"/>
  <c r="W8" i="1" s="1"/>
  <c r="X10" i="1"/>
  <c r="Y10" i="1" s="1"/>
  <c r="V20" i="1"/>
  <c r="W20" i="1" s="1"/>
  <c r="X22" i="1"/>
  <c r="Y22" i="1" s="1"/>
  <c r="V32" i="1"/>
  <c r="W32" i="1" s="1"/>
  <c r="X34" i="1"/>
  <c r="Y34" i="1" s="1"/>
  <c r="V44" i="1"/>
  <c r="W44" i="1" s="1"/>
  <c r="X46" i="1"/>
  <c r="Y46" i="1" s="1"/>
  <c r="V5" i="1"/>
  <c r="W5" i="1" s="1"/>
  <c r="X24" i="1"/>
  <c r="Y24" i="1" s="1"/>
  <c r="X3" i="1"/>
  <c r="Y3" i="1" s="1"/>
  <c r="V13" i="1"/>
  <c r="W13" i="1" s="1"/>
  <c r="X15" i="1"/>
  <c r="Y15" i="1" s="1"/>
  <c r="V25" i="1"/>
  <c r="W25" i="1" s="1"/>
  <c r="X27" i="1"/>
  <c r="Y27" i="1" s="1"/>
  <c r="V37" i="1"/>
  <c r="W37" i="1" s="1"/>
  <c r="X39" i="1"/>
  <c r="Y39" i="1" s="1"/>
  <c r="V41" i="1"/>
  <c r="W41" i="1" s="1"/>
  <c r="X29" i="1"/>
  <c r="Y29" i="1" s="1"/>
  <c r="V35" i="1"/>
  <c r="W35" i="1" s="1"/>
  <c r="V4" i="1"/>
  <c r="W4" i="1" s="1"/>
  <c r="V16" i="1"/>
  <c r="W16" i="1" s="1"/>
  <c r="V28" i="1"/>
  <c r="W28" i="1" s="1"/>
  <c r="V40" i="1"/>
  <c r="W40" i="1" s="1"/>
  <c r="V36" i="1"/>
  <c r="W36" i="1" s="1"/>
  <c r="X17" i="1"/>
  <c r="Y17" i="1" s="1"/>
  <c r="V23" i="1"/>
  <c r="W23" i="1" s="1"/>
  <c r="X11" i="1"/>
  <c r="Y11" i="1" s="1"/>
  <c r="X48" i="1" l="1"/>
  <c r="W49" i="1"/>
  <c r="W48" i="1"/>
  <c r="V49" i="1"/>
  <c r="Y49" i="1"/>
  <c r="Y48" i="1"/>
  <c r="V48" i="1"/>
  <c r="X49" i="1"/>
</calcChain>
</file>

<file path=xl/sharedStrings.xml><?xml version="1.0" encoding="utf-8"?>
<sst xmlns="http://schemas.openxmlformats.org/spreadsheetml/2006/main" count="26" uniqueCount="26">
  <si>
    <t>Время</t>
  </si>
  <si>
    <t>Скорость</t>
  </si>
  <si>
    <t>Пикет</t>
  </si>
  <si>
    <t>pic_diff</t>
  </si>
  <si>
    <t>pic_cum</t>
  </si>
  <si>
    <t>Высота</t>
  </si>
  <si>
    <t>Wko_ptr</t>
  </si>
  <si>
    <t>Расстояние</t>
  </si>
  <si>
    <t>кв_скорости</t>
  </si>
  <si>
    <t>delta_v_qv</t>
  </si>
  <si>
    <t>delta_h</t>
  </si>
  <si>
    <t>left_part</t>
  </si>
  <si>
    <t>right_part</t>
  </si>
  <si>
    <t>Ускорение</t>
  </si>
  <si>
    <t>Несглаженное ускорение</t>
  </si>
  <si>
    <t>Wko</t>
  </si>
  <si>
    <t>othcet</t>
  </si>
  <si>
    <t>нач уск</t>
  </si>
  <si>
    <t>фильт уск</t>
  </si>
  <si>
    <t>уравн_эксп</t>
  </si>
  <si>
    <t>ош_отч_абс</t>
  </si>
  <si>
    <t>ош_отч_отн</t>
  </si>
  <si>
    <t>ош_птр_абс</t>
  </si>
  <si>
    <t>ош_птр_отн</t>
  </si>
  <si>
    <t>Среднее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</si>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</sst>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488.13"/>
            <c:dispRSqr val="1"/>
            <c:dispEq val="1"/>
            <c:trendlineLbl>
              <c:layout>
                <c:manualLayout>
                  <c:x val="-0.24688710093056548"/>
                  <c:y val="-6.0459622779710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Sheet1!$C$2:$C$46</c:f>
              <c:numCache>
                <c:formatCode>General</c:formatCode>
                <c:ptCount val="45"/>
                <c:pt idx="0">
                  <c:v>71.360361413009969</c:v>
                </c:pt>
                <c:pt idx="1">
                  <c:v>70.880062457702451</c:v>
                </c:pt>
                <c:pt idx="2">
                  <c:v>70.161849572848141</c:v>
                </c:pt>
                <c:pt idx="3">
                  <c:v>69.923041424058553</c:v>
                </c:pt>
                <c:pt idx="4">
                  <c:v>69.446319345722173</c:v>
                </c:pt>
                <c:pt idx="5">
                  <c:v>68.733471776324535</c:v>
                </c:pt>
                <c:pt idx="6">
                  <c:v>67.787181373594009</c:v>
                </c:pt>
                <c:pt idx="7">
                  <c:v>67.315824610714301</c:v>
                </c:pt>
                <c:pt idx="8">
                  <c:v>66.611025014501692</c:v>
                </c:pt>
                <c:pt idx="9">
                  <c:v>66.37668796192601</c:v>
                </c:pt>
                <c:pt idx="10">
                  <c:v>65.44232048243255</c:v>
                </c:pt>
                <c:pt idx="11">
                  <c:v>65.209473795261502</c:v>
                </c:pt>
                <c:pt idx="12">
                  <c:v>64.049711455620169</c:v>
                </c:pt>
                <c:pt idx="13">
                  <c:v>63.35743092880648</c:v>
                </c:pt>
                <c:pt idx="14">
                  <c:v>62.89740094300199</c:v>
                </c:pt>
                <c:pt idx="15">
                  <c:v>62.20959151240222</c:v>
                </c:pt>
                <c:pt idx="16">
                  <c:v>61.752542257407001</c:v>
                </c:pt>
                <c:pt idx="17">
                  <c:v>60.388548246363577</c:v>
                </c:pt>
                <c:pt idx="18">
                  <c:v>59.710575227434397</c:v>
                </c:pt>
                <c:pt idx="19">
                  <c:v>59.035284866233532</c:v>
                </c:pt>
                <c:pt idx="20">
                  <c:v>58.139070741098713</c:v>
                </c:pt>
                <c:pt idx="21">
                  <c:v>57.692752117016852</c:v>
                </c:pt>
                <c:pt idx="22">
                  <c:v>56.582171835728438</c:v>
                </c:pt>
                <c:pt idx="23">
                  <c:v>56.140026234779562</c:v>
                </c:pt>
                <c:pt idx="24">
                  <c:v>53.729537654846993</c:v>
                </c:pt>
                <c:pt idx="25">
                  <c:v>51.355115917706577</c:v>
                </c:pt>
                <c:pt idx="26">
                  <c:v>50.075178515484517</c:v>
                </c:pt>
                <c:pt idx="27">
                  <c:v>49.862898870897418</c:v>
                </c:pt>
                <c:pt idx="28">
                  <c:v>49.22784837562169</c:v>
                </c:pt>
                <c:pt idx="29">
                  <c:v>48.595480538074291</c:v>
                </c:pt>
                <c:pt idx="30">
                  <c:v>47.965795358255242</c:v>
                </c:pt>
                <c:pt idx="31">
                  <c:v>47.130388141629467</c:v>
                </c:pt>
                <c:pt idx="32">
                  <c:v>46.714472971802159</c:v>
                </c:pt>
                <c:pt idx="33">
                  <c:v>45.886219509118654</c:v>
                </c:pt>
                <c:pt idx="34">
                  <c:v>45.062735215729958</c:v>
                </c:pt>
                <c:pt idx="35">
                  <c:v>44.244020091636102</c:v>
                </c:pt>
                <c:pt idx="36">
                  <c:v>43.227332830839629</c:v>
                </c:pt>
                <c:pt idx="37">
                  <c:v>42.41934833765913</c:v>
                </c:pt>
                <c:pt idx="38">
                  <c:v>41.81648973512349</c:v>
                </c:pt>
                <c:pt idx="39">
                  <c:v>40.817686859182629</c:v>
                </c:pt>
                <c:pt idx="40">
                  <c:v>39.235102057885442</c:v>
                </c:pt>
                <c:pt idx="41">
                  <c:v>38.646550963234283</c:v>
                </c:pt>
                <c:pt idx="42">
                  <c:v>37.865989193499061</c:v>
                </c:pt>
                <c:pt idx="43">
                  <c:v>36.704088731324028</c:v>
                </c:pt>
                <c:pt idx="44">
                  <c:v>34.791433807506444</c:v>
                </c:pt>
              </c:numCache>
            </c:numRef>
          </c:xVal>
          <c:yVal>
            <c:numRef>
              <c:f>Sheet1!$Q$2:$Q$46</c:f>
              <c:numCache>
                <c:formatCode>General</c:formatCode>
                <c:ptCount val="45"/>
                <c:pt idx="0">
                  <c:v>3486.067241921086</c:v>
                </c:pt>
                <c:pt idx="1">
                  <c:v>3228.5159281758401</c:v>
                </c:pt>
                <c:pt idx="2">
                  <c:v>3204.7438600169971</c:v>
                </c:pt>
                <c:pt idx="3">
                  <c:v>2844.766158350842</c:v>
                </c:pt>
                <c:pt idx="4">
                  <c:v>2754.9912615445178</c:v>
                </c:pt>
                <c:pt idx="5">
                  <c:v>3001.1032837932948</c:v>
                </c:pt>
                <c:pt idx="6">
                  <c:v>3538.4816236182919</c:v>
                </c:pt>
                <c:pt idx="7">
                  <c:v>3242.4335097543931</c:v>
                </c:pt>
                <c:pt idx="8">
                  <c:v>3373.5237268593169</c:v>
                </c:pt>
                <c:pt idx="9">
                  <c:v>3079.49036593442</c:v>
                </c:pt>
                <c:pt idx="10">
                  <c:v>3305.8575301261039</c:v>
                </c:pt>
                <c:pt idx="11">
                  <c:v>2815.3974874032042</c:v>
                </c:pt>
                <c:pt idx="12">
                  <c:v>2792.4235590254161</c:v>
                </c:pt>
                <c:pt idx="13">
                  <c:v>2953.039350484014</c:v>
                </c:pt>
                <c:pt idx="14">
                  <c:v>2690.4653328274662</c:v>
                </c:pt>
                <c:pt idx="15">
                  <c:v>2606.3649823824048</c:v>
                </c:pt>
                <c:pt idx="16">
                  <c:v>2311.0570606595338</c:v>
                </c:pt>
                <c:pt idx="17">
                  <c:v>2209.031875820574</c:v>
                </c:pt>
                <c:pt idx="18">
                  <c:v>1992.133325988299</c:v>
                </c:pt>
                <c:pt idx="19">
                  <c:v>1873.0303927072259</c:v>
                </c:pt>
                <c:pt idx="20">
                  <c:v>1850.3950967418491</c:v>
                </c:pt>
                <c:pt idx="21">
                  <c:v>1546.039244441929</c:v>
                </c:pt>
                <c:pt idx="22">
                  <c:v>1796.3875429991469</c:v>
                </c:pt>
                <c:pt idx="23">
                  <c:v>1547.288367377605</c:v>
                </c:pt>
                <c:pt idx="24">
                  <c:v>1303.603904939265</c:v>
                </c:pt>
                <c:pt idx="25">
                  <c:v>1569.6492876623879</c:v>
                </c:pt>
                <c:pt idx="26">
                  <c:v>1865.9149823907151</c:v>
                </c:pt>
                <c:pt idx="27">
                  <c:v>1799.929304037435</c:v>
                </c:pt>
                <c:pt idx="28">
                  <c:v>1799.2911790868229</c:v>
                </c:pt>
                <c:pt idx="29">
                  <c:v>1775.460178759698</c:v>
                </c:pt>
                <c:pt idx="30">
                  <c:v>1550.8668452575059</c:v>
                </c:pt>
                <c:pt idx="31">
                  <c:v>1585.0518109288371</c:v>
                </c:pt>
                <c:pt idx="32">
                  <c:v>1352.711969357315</c:v>
                </c:pt>
                <c:pt idx="33">
                  <c:v>1332.4555058142601</c:v>
                </c:pt>
                <c:pt idx="34">
                  <c:v>1395.1677364538939</c:v>
                </c:pt>
                <c:pt idx="35">
                  <c:v>1372.6798988231481</c:v>
                </c:pt>
                <c:pt idx="36">
                  <c:v>1412.000099410167</c:v>
                </c:pt>
                <c:pt idx="37">
                  <c:v>1359.842575304878</c:v>
                </c:pt>
                <c:pt idx="38">
                  <c:v>1269.8099810261749</c:v>
                </c:pt>
                <c:pt idx="39">
                  <c:v>1219.494807487511</c:v>
                </c:pt>
                <c:pt idx="40">
                  <c:v>1416.996501327028</c:v>
                </c:pt>
                <c:pt idx="41">
                  <c:v>1218.698192131206</c:v>
                </c:pt>
                <c:pt idx="42">
                  <c:v>1038.230574840637</c:v>
                </c:pt>
                <c:pt idx="43">
                  <c:v>1158.530804577942</c:v>
                </c:pt>
                <c:pt idx="44">
                  <c:v>1089.682479582995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874A-B2D2-883F4B5A0855}"/>
            </c:ext>
          </c:extLst>
        </c:ser>
        <c:ser>
          <c:idx val="1"/>
          <c:order val="1"/>
          <c:tx>
            <c:v>ПТР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Sheet1!$C$2:$C$46</c:f>
              <c:numCache>
                <c:formatCode>General</c:formatCode>
                <c:ptCount val="45"/>
                <c:pt idx="0">
                  <c:v>71.360361413009969</c:v>
                </c:pt>
                <c:pt idx="1">
                  <c:v>70.880062457702451</c:v>
                </c:pt>
                <c:pt idx="2">
                  <c:v>70.161849572848141</c:v>
                </c:pt>
                <c:pt idx="3">
                  <c:v>69.923041424058553</c:v>
                </c:pt>
                <c:pt idx="4">
                  <c:v>69.446319345722173</c:v>
                </c:pt>
                <c:pt idx="5">
                  <c:v>68.733471776324535</c:v>
                </c:pt>
                <c:pt idx="6">
                  <c:v>67.787181373594009</c:v>
                </c:pt>
                <c:pt idx="7">
                  <c:v>67.315824610714301</c:v>
                </c:pt>
                <c:pt idx="8">
                  <c:v>66.611025014501692</c:v>
                </c:pt>
                <c:pt idx="9">
                  <c:v>66.37668796192601</c:v>
                </c:pt>
                <c:pt idx="10">
                  <c:v>65.44232048243255</c:v>
                </c:pt>
                <c:pt idx="11">
                  <c:v>65.209473795261502</c:v>
                </c:pt>
                <c:pt idx="12">
                  <c:v>64.049711455620169</c:v>
                </c:pt>
                <c:pt idx="13">
                  <c:v>63.35743092880648</c:v>
                </c:pt>
                <c:pt idx="14">
                  <c:v>62.89740094300199</c:v>
                </c:pt>
                <c:pt idx="15">
                  <c:v>62.20959151240222</c:v>
                </c:pt>
                <c:pt idx="16">
                  <c:v>61.752542257407001</c:v>
                </c:pt>
                <c:pt idx="17">
                  <c:v>60.388548246363577</c:v>
                </c:pt>
                <c:pt idx="18">
                  <c:v>59.710575227434397</c:v>
                </c:pt>
                <c:pt idx="19">
                  <c:v>59.035284866233532</c:v>
                </c:pt>
                <c:pt idx="20">
                  <c:v>58.139070741098713</c:v>
                </c:pt>
                <c:pt idx="21">
                  <c:v>57.692752117016852</c:v>
                </c:pt>
                <c:pt idx="22">
                  <c:v>56.582171835728438</c:v>
                </c:pt>
                <c:pt idx="23">
                  <c:v>56.140026234779562</c:v>
                </c:pt>
                <c:pt idx="24">
                  <c:v>53.729537654846993</c:v>
                </c:pt>
                <c:pt idx="25">
                  <c:v>51.355115917706577</c:v>
                </c:pt>
                <c:pt idx="26">
                  <c:v>50.075178515484517</c:v>
                </c:pt>
                <c:pt idx="27">
                  <c:v>49.862898870897418</c:v>
                </c:pt>
                <c:pt idx="28">
                  <c:v>49.22784837562169</c:v>
                </c:pt>
                <c:pt idx="29">
                  <c:v>48.595480538074291</c:v>
                </c:pt>
                <c:pt idx="30">
                  <c:v>47.965795358255242</c:v>
                </c:pt>
                <c:pt idx="31">
                  <c:v>47.130388141629467</c:v>
                </c:pt>
                <c:pt idx="32">
                  <c:v>46.714472971802159</c:v>
                </c:pt>
                <c:pt idx="33">
                  <c:v>45.886219509118654</c:v>
                </c:pt>
                <c:pt idx="34">
                  <c:v>45.062735215729958</c:v>
                </c:pt>
                <c:pt idx="35">
                  <c:v>44.244020091636102</c:v>
                </c:pt>
                <c:pt idx="36">
                  <c:v>43.227332830839629</c:v>
                </c:pt>
                <c:pt idx="37">
                  <c:v>42.41934833765913</c:v>
                </c:pt>
                <c:pt idx="38">
                  <c:v>41.81648973512349</c:v>
                </c:pt>
                <c:pt idx="39">
                  <c:v>40.817686859182629</c:v>
                </c:pt>
                <c:pt idx="40">
                  <c:v>39.235102057885442</c:v>
                </c:pt>
                <c:pt idx="41">
                  <c:v>38.646550963234283</c:v>
                </c:pt>
                <c:pt idx="42">
                  <c:v>37.865989193499061</c:v>
                </c:pt>
                <c:pt idx="43">
                  <c:v>36.704088731324028</c:v>
                </c:pt>
                <c:pt idx="44">
                  <c:v>34.791433807506444</c:v>
                </c:pt>
              </c:numCache>
            </c:numRef>
          </c:xVal>
          <c:yVal>
            <c:numRef>
              <c:f>Sheet1!$H$2:$H$46</c:f>
              <c:numCache>
                <c:formatCode>General</c:formatCode>
                <c:ptCount val="45"/>
                <c:pt idx="0">
                  <c:v>3349.420822374751</c:v>
                </c:pt>
                <c:pt idx="1">
                  <c:v>3329.8279498098568</c:v>
                </c:pt>
                <c:pt idx="2">
                  <c:v>3273.9196606108012</c:v>
                </c:pt>
                <c:pt idx="3">
                  <c:v>3235.3954875541031</c:v>
                </c:pt>
                <c:pt idx="4">
                  <c:v>3194.7948739316012</c:v>
                </c:pt>
                <c:pt idx="5">
                  <c:v>3161.6151430779728</c:v>
                </c:pt>
                <c:pt idx="6">
                  <c:v>3126.322801885261</c:v>
                </c:pt>
                <c:pt idx="7">
                  <c:v>3086.6460312056111</c:v>
                </c:pt>
                <c:pt idx="8">
                  <c:v>3051.9207512747898</c:v>
                </c:pt>
                <c:pt idx="9">
                  <c:v>3024.3316479046621</c:v>
                </c:pt>
                <c:pt idx="10">
                  <c:v>2987.8110989979259</c:v>
                </c:pt>
                <c:pt idx="11">
                  <c:v>2967.401141491307</c:v>
                </c:pt>
                <c:pt idx="12">
                  <c:v>2886.7186573519598</c:v>
                </c:pt>
                <c:pt idx="13">
                  <c:v>2846.9513530001641</c:v>
                </c:pt>
                <c:pt idx="14">
                  <c:v>2820.6523273178768</c:v>
                </c:pt>
                <c:pt idx="15">
                  <c:v>2781.5229726316452</c:v>
                </c:pt>
                <c:pt idx="16">
                  <c:v>2736.3561082147971</c:v>
                </c:pt>
                <c:pt idx="17">
                  <c:v>2643.4096227771211</c:v>
                </c:pt>
                <c:pt idx="18">
                  <c:v>2601.9175926111179</c:v>
                </c:pt>
                <c:pt idx="19">
                  <c:v>2556.8216465177979</c:v>
                </c:pt>
                <c:pt idx="20">
                  <c:v>2502.2583230589239</c:v>
                </c:pt>
                <c:pt idx="21">
                  <c:v>2450.530068337202</c:v>
                </c:pt>
                <c:pt idx="22">
                  <c:v>2405.4361275930742</c:v>
                </c:pt>
                <c:pt idx="23">
                  <c:v>2368.6558052101468</c:v>
                </c:pt>
                <c:pt idx="24">
                  <c:v>2233.1484684369439</c:v>
                </c:pt>
                <c:pt idx="25">
                  <c:v>2096.7568577655161</c:v>
                </c:pt>
                <c:pt idx="26">
                  <c:v>2067.1820865129921</c:v>
                </c:pt>
                <c:pt idx="27">
                  <c:v>2049.9445911067492</c:v>
                </c:pt>
                <c:pt idx="28">
                  <c:v>2034.5318867145661</c:v>
                </c:pt>
                <c:pt idx="29">
                  <c:v>1998.941099797607</c:v>
                </c:pt>
                <c:pt idx="30">
                  <c:v>1980.5062905659599</c:v>
                </c:pt>
                <c:pt idx="31">
                  <c:v>1935.863201633749</c:v>
                </c:pt>
                <c:pt idx="32">
                  <c:v>1890.476132898003</c:v>
                </c:pt>
                <c:pt idx="33">
                  <c:v>1850.734730191326</c:v>
                </c:pt>
                <c:pt idx="34">
                  <c:v>1817.9225533947119</c:v>
                </c:pt>
                <c:pt idx="35">
                  <c:v>1793.272516587102</c:v>
                </c:pt>
                <c:pt idx="36">
                  <c:v>1750.8626819499091</c:v>
                </c:pt>
                <c:pt idx="37">
                  <c:v>1719.663090602236</c:v>
                </c:pt>
                <c:pt idx="38">
                  <c:v>1680.3148070444349</c:v>
                </c:pt>
                <c:pt idx="39">
                  <c:v>1646.061652920409</c:v>
                </c:pt>
                <c:pt idx="40">
                  <c:v>1602.8251543559991</c:v>
                </c:pt>
                <c:pt idx="41">
                  <c:v>1574.180891556915</c:v>
                </c:pt>
                <c:pt idx="42">
                  <c:v>1531.5342256346171</c:v>
                </c:pt>
                <c:pt idx="43">
                  <c:v>1493.9307011245539</c:v>
                </c:pt>
                <c:pt idx="44">
                  <c:v>1433.8736258682941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874A-B2D2-883F4B5A0855}"/>
            </c:ext>
          </c:extLst>
        </c:ser>
        <c:ser>
          <c:idx val="2"/>
          <c:order val="2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Sheet1!$C$2:$C$46</c:f>
              <c:numCache>
                <c:formatCode>General</c:formatCode>
                <c:ptCount val="45"/>
                <c:pt idx="0">
                  <c:v>71.360361413009969</c:v>
                </c:pt>
                <c:pt idx="1">
                  <c:v>70.880062457702451</c:v>
                </c:pt>
                <c:pt idx="2">
                  <c:v>70.161849572848141</c:v>
                </c:pt>
                <c:pt idx="3">
                  <c:v>69.923041424058553</c:v>
                </c:pt>
                <c:pt idx="4">
                  <c:v>69.446319345722173</c:v>
                </c:pt>
                <c:pt idx="5">
                  <c:v>68.733471776324535</c:v>
                </c:pt>
                <c:pt idx="6">
                  <c:v>67.787181373594009</c:v>
                </c:pt>
                <c:pt idx="7">
                  <c:v>67.315824610714301</c:v>
                </c:pt>
                <c:pt idx="8">
                  <c:v>66.611025014501692</c:v>
                </c:pt>
                <c:pt idx="9">
                  <c:v>66.37668796192601</c:v>
                </c:pt>
                <c:pt idx="10">
                  <c:v>65.44232048243255</c:v>
                </c:pt>
                <c:pt idx="11">
                  <c:v>65.209473795261502</c:v>
                </c:pt>
                <c:pt idx="12">
                  <c:v>64.049711455620169</c:v>
                </c:pt>
                <c:pt idx="13">
                  <c:v>63.35743092880648</c:v>
                </c:pt>
                <c:pt idx="14">
                  <c:v>62.89740094300199</c:v>
                </c:pt>
                <c:pt idx="15">
                  <c:v>62.20959151240222</c:v>
                </c:pt>
                <c:pt idx="16">
                  <c:v>61.752542257407001</c:v>
                </c:pt>
                <c:pt idx="17">
                  <c:v>60.388548246363577</c:v>
                </c:pt>
                <c:pt idx="18">
                  <c:v>59.710575227434397</c:v>
                </c:pt>
                <c:pt idx="19">
                  <c:v>59.035284866233532</c:v>
                </c:pt>
                <c:pt idx="20">
                  <c:v>58.139070741098713</c:v>
                </c:pt>
                <c:pt idx="21">
                  <c:v>57.692752117016852</c:v>
                </c:pt>
                <c:pt idx="22">
                  <c:v>56.582171835728438</c:v>
                </c:pt>
                <c:pt idx="23">
                  <c:v>56.140026234779562</c:v>
                </c:pt>
                <c:pt idx="24">
                  <c:v>53.729537654846993</c:v>
                </c:pt>
                <c:pt idx="25">
                  <c:v>51.355115917706577</c:v>
                </c:pt>
                <c:pt idx="26">
                  <c:v>50.075178515484517</c:v>
                </c:pt>
                <c:pt idx="27">
                  <c:v>49.862898870897418</c:v>
                </c:pt>
                <c:pt idx="28">
                  <c:v>49.22784837562169</c:v>
                </c:pt>
                <c:pt idx="29">
                  <c:v>48.595480538074291</c:v>
                </c:pt>
                <c:pt idx="30">
                  <c:v>47.965795358255242</c:v>
                </c:pt>
                <c:pt idx="31">
                  <c:v>47.130388141629467</c:v>
                </c:pt>
                <c:pt idx="32">
                  <c:v>46.714472971802159</c:v>
                </c:pt>
                <c:pt idx="33">
                  <c:v>45.886219509118654</c:v>
                </c:pt>
                <c:pt idx="34">
                  <c:v>45.062735215729958</c:v>
                </c:pt>
                <c:pt idx="35">
                  <c:v>44.244020091636102</c:v>
                </c:pt>
                <c:pt idx="36">
                  <c:v>43.227332830839629</c:v>
                </c:pt>
                <c:pt idx="37">
                  <c:v>42.41934833765913</c:v>
                </c:pt>
                <c:pt idx="38">
                  <c:v>41.81648973512349</c:v>
                </c:pt>
                <c:pt idx="39">
                  <c:v>40.817686859182629</c:v>
                </c:pt>
                <c:pt idx="40">
                  <c:v>39.235102057885442</c:v>
                </c:pt>
                <c:pt idx="41">
                  <c:v>38.646550963234283</c:v>
                </c:pt>
                <c:pt idx="42">
                  <c:v>37.865989193499061</c:v>
                </c:pt>
                <c:pt idx="43">
                  <c:v>36.704088731324028</c:v>
                </c:pt>
                <c:pt idx="44">
                  <c:v>34.791433807506444</c:v>
                </c:pt>
              </c:numCache>
            </c:numRef>
          </c:xVal>
          <c:yVal>
            <c:numRef>
              <c:f>Sheet1!$R$2:$R$46</c:f>
              <c:numCache>
                <c:formatCode>General</c:formatCode>
                <c:ptCount val="45"/>
                <c:pt idx="0">
                  <c:v>2863.1545199402858</c:v>
                </c:pt>
                <c:pt idx="1">
                  <c:v>2831.182265797986</c:v>
                </c:pt>
                <c:pt idx="2">
                  <c:v>2783.776924625492</c:v>
                </c:pt>
                <c:pt idx="3">
                  <c:v>2768.1218170731081</c:v>
                </c:pt>
                <c:pt idx="4">
                  <c:v>2737.0304074713381</c:v>
                </c:pt>
                <c:pt idx="5">
                  <c:v>2690.9373058883798</c:v>
                </c:pt>
                <c:pt idx="6">
                  <c:v>2630.486951367398</c:v>
                </c:pt>
                <c:pt idx="7">
                  <c:v>2600.6898170339332</c:v>
                </c:pt>
                <c:pt idx="8">
                  <c:v>2556.5247142545991</c:v>
                </c:pt>
                <c:pt idx="9">
                  <c:v>2541.9437168347899</c:v>
                </c:pt>
                <c:pt idx="10">
                  <c:v>2484.317998140561</c:v>
                </c:pt>
                <c:pt idx="11">
                  <c:v>2470.0851553017628</c:v>
                </c:pt>
                <c:pt idx="12">
                  <c:v>2399.9526874227349</c:v>
                </c:pt>
                <c:pt idx="13">
                  <c:v>2358.6915952573099</c:v>
                </c:pt>
                <c:pt idx="14">
                  <c:v>2331.521962517013</c:v>
                </c:pt>
                <c:pt idx="15">
                  <c:v>2291.2702928964331</c:v>
                </c:pt>
                <c:pt idx="16">
                  <c:v>2264.7687863644628</c:v>
                </c:pt>
                <c:pt idx="17">
                  <c:v>2186.8455051849251</c:v>
                </c:pt>
                <c:pt idx="18">
                  <c:v>2148.7638635037069</c:v>
                </c:pt>
                <c:pt idx="19">
                  <c:v>2111.2620482489478</c:v>
                </c:pt>
                <c:pt idx="20">
                  <c:v>2062.1527608229412</c:v>
                </c:pt>
                <c:pt idx="21">
                  <c:v>2037.977500144814</c:v>
                </c:pt>
                <c:pt idx="22">
                  <c:v>1978.6338601678231</c:v>
                </c:pt>
                <c:pt idx="23">
                  <c:v>1955.3302914334661</c:v>
                </c:pt>
                <c:pt idx="24">
                  <c:v>1831.513021255397</c:v>
                </c:pt>
                <c:pt idx="25">
                  <c:v>1714.8836733501589</c:v>
                </c:pt>
                <c:pt idx="26">
                  <c:v>1654.2108438502571</c:v>
                </c:pt>
                <c:pt idx="27">
                  <c:v>1644.296912945093</c:v>
                </c:pt>
                <c:pt idx="28">
                  <c:v>1614.8913348300221</c:v>
                </c:pt>
                <c:pt idx="29">
                  <c:v>1585.98634781084</c:v>
                </c:pt>
                <c:pt idx="30">
                  <c:v>1557.5771720363359</c:v>
                </c:pt>
                <c:pt idx="31">
                  <c:v>1520.4613094363619</c:v>
                </c:pt>
                <c:pt idx="32">
                  <c:v>1502.227236202956</c:v>
                </c:pt>
                <c:pt idx="33">
                  <c:v>1466.3998197362689</c:v>
                </c:pt>
                <c:pt idx="34">
                  <c:v>1431.4174418219179</c:v>
                </c:pt>
                <c:pt idx="35">
                  <c:v>1397.269036797971</c:v>
                </c:pt>
                <c:pt idx="36">
                  <c:v>1355.739550784167</c:v>
                </c:pt>
                <c:pt idx="37">
                  <c:v>1323.4274578839029</c:v>
                </c:pt>
                <c:pt idx="38">
                  <c:v>1299.717963742884</c:v>
                </c:pt>
                <c:pt idx="39">
                  <c:v>1261.187835042208</c:v>
                </c:pt>
                <c:pt idx="40">
                  <c:v>1202.0559946075271</c:v>
                </c:pt>
                <c:pt idx="41">
                  <c:v>1180.6653850704829</c:v>
                </c:pt>
                <c:pt idx="42">
                  <c:v>1152.7980896894339</c:v>
                </c:pt>
                <c:pt idx="43">
                  <c:v>1112.376259765854</c:v>
                </c:pt>
                <c:pt idx="44">
                  <c:v>1048.5976387412579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B7-874A-B2D2-883F4B5A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03247"/>
        <c:axId val="594749615"/>
      </c:scatterChart>
      <c:valAx>
        <c:axId val="59540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94749615"/>
        <c:crosses val="autoZero"/>
        <c:crossBetween val="midCat"/>
      </c:valAx>
      <c:valAx>
        <c:axId val="594749615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9540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Расчетное 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Sheet1!$C$2:$C$46</c:f>
              <c:numCache>
                <c:formatCode>General</c:formatCode>
                <c:ptCount val="45"/>
                <c:pt idx="0">
                  <c:v>71.360361413009969</c:v>
                </c:pt>
                <c:pt idx="1">
                  <c:v>70.880062457702451</c:v>
                </c:pt>
                <c:pt idx="2">
                  <c:v>70.161849572848141</c:v>
                </c:pt>
                <c:pt idx="3">
                  <c:v>69.923041424058553</c:v>
                </c:pt>
                <c:pt idx="4">
                  <c:v>69.446319345722173</c:v>
                </c:pt>
                <c:pt idx="5">
                  <c:v>68.733471776324535</c:v>
                </c:pt>
                <c:pt idx="6">
                  <c:v>67.787181373594009</c:v>
                </c:pt>
                <c:pt idx="7">
                  <c:v>67.315824610714301</c:v>
                </c:pt>
                <c:pt idx="8">
                  <c:v>66.611025014501692</c:v>
                </c:pt>
                <c:pt idx="9">
                  <c:v>66.37668796192601</c:v>
                </c:pt>
                <c:pt idx="10">
                  <c:v>65.44232048243255</c:v>
                </c:pt>
                <c:pt idx="11">
                  <c:v>65.209473795261502</c:v>
                </c:pt>
                <c:pt idx="12">
                  <c:v>64.049711455620169</c:v>
                </c:pt>
                <c:pt idx="13">
                  <c:v>63.35743092880648</c:v>
                </c:pt>
                <c:pt idx="14">
                  <c:v>62.89740094300199</c:v>
                </c:pt>
                <c:pt idx="15">
                  <c:v>62.20959151240222</c:v>
                </c:pt>
                <c:pt idx="16">
                  <c:v>61.752542257407001</c:v>
                </c:pt>
                <c:pt idx="17">
                  <c:v>60.388548246363577</c:v>
                </c:pt>
                <c:pt idx="18">
                  <c:v>59.710575227434397</c:v>
                </c:pt>
                <c:pt idx="19">
                  <c:v>59.035284866233532</c:v>
                </c:pt>
                <c:pt idx="20">
                  <c:v>58.139070741098713</c:v>
                </c:pt>
                <c:pt idx="21">
                  <c:v>57.692752117016852</c:v>
                </c:pt>
                <c:pt idx="22">
                  <c:v>56.582171835728438</c:v>
                </c:pt>
                <c:pt idx="23">
                  <c:v>56.140026234779562</c:v>
                </c:pt>
                <c:pt idx="24">
                  <c:v>53.729537654846993</c:v>
                </c:pt>
                <c:pt idx="25">
                  <c:v>51.355115917706577</c:v>
                </c:pt>
                <c:pt idx="26">
                  <c:v>50.075178515484517</c:v>
                </c:pt>
                <c:pt idx="27">
                  <c:v>49.862898870897418</c:v>
                </c:pt>
                <c:pt idx="28">
                  <c:v>49.22784837562169</c:v>
                </c:pt>
                <c:pt idx="29">
                  <c:v>48.595480538074291</c:v>
                </c:pt>
                <c:pt idx="30">
                  <c:v>47.965795358255242</c:v>
                </c:pt>
                <c:pt idx="31">
                  <c:v>47.130388141629467</c:v>
                </c:pt>
                <c:pt idx="32">
                  <c:v>46.714472971802159</c:v>
                </c:pt>
                <c:pt idx="33">
                  <c:v>45.886219509118654</c:v>
                </c:pt>
                <c:pt idx="34">
                  <c:v>45.062735215729958</c:v>
                </c:pt>
                <c:pt idx="35">
                  <c:v>44.244020091636102</c:v>
                </c:pt>
                <c:pt idx="36">
                  <c:v>43.227332830839629</c:v>
                </c:pt>
                <c:pt idx="37">
                  <c:v>42.41934833765913</c:v>
                </c:pt>
                <c:pt idx="38">
                  <c:v>41.81648973512349</c:v>
                </c:pt>
                <c:pt idx="39">
                  <c:v>40.817686859182629</c:v>
                </c:pt>
                <c:pt idx="40">
                  <c:v>39.235102057885442</c:v>
                </c:pt>
                <c:pt idx="41">
                  <c:v>38.646550963234283</c:v>
                </c:pt>
                <c:pt idx="42">
                  <c:v>37.865989193499061</c:v>
                </c:pt>
                <c:pt idx="43">
                  <c:v>36.704088731324028</c:v>
                </c:pt>
                <c:pt idx="44">
                  <c:v>34.791433807506444</c:v>
                </c:pt>
              </c:numCache>
            </c:numRef>
          </c:xVal>
          <c:yVal>
            <c:numRef>
              <c:f>Sheet1!$S$2:$S$46</c:f>
              <c:numCache>
                <c:formatCode>General</c:formatCode>
                <c:ptCount val="45"/>
                <c:pt idx="0">
                  <c:v>2.063066069077301E-2</c:v>
                </c:pt>
                <c:pt idx="1">
                  <c:v>1.9525822252195329E-2</c:v>
                </c:pt>
                <c:pt idx="2">
                  <c:v>3.6991795991907571E-2</c:v>
                </c:pt>
                <c:pt idx="3">
                  <c:v>7.5585533504221366E-3</c:v>
                </c:pt>
                <c:pt idx="4">
                  <c:v>2.8463647052167709E-2</c:v>
                </c:pt>
                <c:pt idx="5">
                  <c:v>5.8186119220666681E-2</c:v>
                </c:pt>
                <c:pt idx="6">
                  <c:v>8.7297873451479921E-2</c:v>
                </c:pt>
                <c:pt idx="7">
                  <c:v>1.183177479531131E-2</c:v>
                </c:pt>
                <c:pt idx="8">
                  <c:v>5.1180983204221972E-2</c:v>
                </c:pt>
                <c:pt idx="9">
                  <c:v>9.4779122188079715E-3</c:v>
                </c:pt>
                <c:pt idx="10">
                  <c:v>6.0431635781380777E-2</c:v>
                </c:pt>
                <c:pt idx="11">
                  <c:v>-1.3148252996182001E-2</c:v>
                </c:pt>
                <c:pt idx="12">
                  <c:v>3.2937089808828063E-2</c:v>
                </c:pt>
                <c:pt idx="13">
                  <c:v>5.2822017093628673E-2</c:v>
                </c:pt>
                <c:pt idx="14">
                  <c:v>6.5608471074972696E-3</c:v>
                </c:pt>
                <c:pt idx="15">
                  <c:v>2.4740954575117029E-2</c:v>
                </c:pt>
                <c:pt idx="16">
                  <c:v>-7.7201555715403095E-4</c:v>
                </c:pt>
                <c:pt idx="17">
                  <c:v>1.974694158847335E-2</c:v>
                </c:pt>
                <c:pt idx="18">
                  <c:v>4.8021258831740582E-3</c:v>
                </c:pt>
                <c:pt idx="19">
                  <c:v>1.503434441114241E-2</c:v>
                </c:pt>
                <c:pt idx="20">
                  <c:v>2.6147759162500419E-2</c:v>
                </c:pt>
                <c:pt idx="21">
                  <c:v>-1.0485009345601421E-2</c:v>
                </c:pt>
                <c:pt idx="22">
                  <c:v>5.9749999607692381E-2</c:v>
                </c:pt>
                <c:pt idx="23">
                  <c:v>-5.0813030121732916E-3</c:v>
                </c:pt>
                <c:pt idx="24">
                  <c:v>4.3105471168424822E-2</c:v>
                </c:pt>
                <c:pt idx="25">
                  <c:v>6.9206277953790821E-2</c:v>
                </c:pt>
                <c:pt idx="26">
                  <c:v>7.0813091832049729E-2</c:v>
                </c:pt>
                <c:pt idx="27">
                  <c:v>1.7781142303946219E-2</c:v>
                </c:pt>
                <c:pt idx="28">
                  <c:v>2.7308689550119579E-2</c:v>
                </c:pt>
                <c:pt idx="29">
                  <c:v>2.3567477043702441E-2</c:v>
                </c:pt>
                <c:pt idx="30">
                  <c:v>-8.8722841555007453E-3</c:v>
                </c:pt>
                <c:pt idx="31">
                  <c:v>3.1257650210733581E-2</c:v>
                </c:pt>
                <c:pt idx="32">
                  <c:v>-1.251637921073482E-2</c:v>
                </c:pt>
                <c:pt idx="33">
                  <c:v>2.097319298511275E-2</c:v>
                </c:pt>
                <c:pt idx="34">
                  <c:v>3.4816096028224407E-2</c:v>
                </c:pt>
                <c:pt idx="35">
                  <c:v>2.0589708528618619E-2</c:v>
                </c:pt>
                <c:pt idx="36">
                  <c:v>3.112125009546312E-2</c:v>
                </c:pt>
                <c:pt idx="37">
                  <c:v>1.5182435510918829E-2</c:v>
                </c:pt>
                <c:pt idx="38">
                  <c:v>7.8792612128447664E-3</c:v>
                </c:pt>
                <c:pt idx="39">
                  <c:v>1.4277728556437471E-2</c:v>
                </c:pt>
                <c:pt idx="40">
                  <c:v>5.9442266751764263E-2</c:v>
                </c:pt>
                <c:pt idx="41">
                  <c:v>-1.284698847201937E-2</c:v>
                </c:pt>
                <c:pt idx="42">
                  <c:v>-1.1199562790557191E-2</c:v>
                </c:pt>
                <c:pt idx="43">
                  <c:v>4.4799854947280247E-2</c:v>
                </c:pt>
                <c:pt idx="44">
                  <c:v>9.0719807231806823E-3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A-9C4A-A384-262FAA046B00}"/>
            </c:ext>
          </c:extLst>
        </c:ser>
        <c:ser>
          <c:idx val="1"/>
          <c:order val="1"/>
          <c:tx>
            <c:v>Ускорение (фильтрация по Калману)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Sheet1!$C$2:$C$46</c:f>
              <c:numCache>
                <c:formatCode>General</c:formatCode>
                <c:ptCount val="45"/>
                <c:pt idx="0">
                  <c:v>71.360361413009969</c:v>
                </c:pt>
                <c:pt idx="1">
                  <c:v>70.880062457702451</c:v>
                </c:pt>
                <c:pt idx="2">
                  <c:v>70.161849572848141</c:v>
                </c:pt>
                <c:pt idx="3">
                  <c:v>69.923041424058553</c:v>
                </c:pt>
                <c:pt idx="4">
                  <c:v>69.446319345722173</c:v>
                </c:pt>
                <c:pt idx="5">
                  <c:v>68.733471776324535</c:v>
                </c:pt>
                <c:pt idx="6">
                  <c:v>67.787181373594009</c:v>
                </c:pt>
                <c:pt idx="7">
                  <c:v>67.315824610714301</c:v>
                </c:pt>
                <c:pt idx="8">
                  <c:v>66.611025014501692</c:v>
                </c:pt>
                <c:pt idx="9">
                  <c:v>66.37668796192601</c:v>
                </c:pt>
                <c:pt idx="10">
                  <c:v>65.44232048243255</c:v>
                </c:pt>
                <c:pt idx="11">
                  <c:v>65.209473795261502</c:v>
                </c:pt>
                <c:pt idx="12">
                  <c:v>64.049711455620169</c:v>
                </c:pt>
                <c:pt idx="13">
                  <c:v>63.35743092880648</c:v>
                </c:pt>
                <c:pt idx="14">
                  <c:v>62.89740094300199</c:v>
                </c:pt>
                <c:pt idx="15">
                  <c:v>62.20959151240222</c:v>
                </c:pt>
                <c:pt idx="16">
                  <c:v>61.752542257407001</c:v>
                </c:pt>
                <c:pt idx="17">
                  <c:v>60.388548246363577</c:v>
                </c:pt>
                <c:pt idx="18">
                  <c:v>59.710575227434397</c:v>
                </c:pt>
                <c:pt idx="19">
                  <c:v>59.035284866233532</c:v>
                </c:pt>
                <c:pt idx="20">
                  <c:v>58.139070741098713</c:v>
                </c:pt>
                <c:pt idx="21">
                  <c:v>57.692752117016852</c:v>
                </c:pt>
                <c:pt idx="22">
                  <c:v>56.582171835728438</c:v>
                </c:pt>
                <c:pt idx="23">
                  <c:v>56.140026234779562</c:v>
                </c:pt>
                <c:pt idx="24">
                  <c:v>53.729537654846993</c:v>
                </c:pt>
                <c:pt idx="25">
                  <c:v>51.355115917706577</c:v>
                </c:pt>
                <c:pt idx="26">
                  <c:v>50.075178515484517</c:v>
                </c:pt>
                <c:pt idx="27">
                  <c:v>49.862898870897418</c:v>
                </c:pt>
                <c:pt idx="28">
                  <c:v>49.22784837562169</c:v>
                </c:pt>
                <c:pt idx="29">
                  <c:v>48.595480538074291</c:v>
                </c:pt>
                <c:pt idx="30">
                  <c:v>47.965795358255242</c:v>
                </c:pt>
                <c:pt idx="31">
                  <c:v>47.130388141629467</c:v>
                </c:pt>
                <c:pt idx="32">
                  <c:v>46.714472971802159</c:v>
                </c:pt>
                <c:pt idx="33">
                  <c:v>45.886219509118654</c:v>
                </c:pt>
                <c:pt idx="34">
                  <c:v>45.062735215729958</c:v>
                </c:pt>
                <c:pt idx="35">
                  <c:v>44.244020091636102</c:v>
                </c:pt>
                <c:pt idx="36">
                  <c:v>43.227332830839629</c:v>
                </c:pt>
                <c:pt idx="37">
                  <c:v>42.41934833765913</c:v>
                </c:pt>
                <c:pt idx="38">
                  <c:v>41.81648973512349</c:v>
                </c:pt>
                <c:pt idx="39">
                  <c:v>40.817686859182629</c:v>
                </c:pt>
                <c:pt idx="40">
                  <c:v>39.235102057885442</c:v>
                </c:pt>
                <c:pt idx="41">
                  <c:v>38.646550963234283</c:v>
                </c:pt>
                <c:pt idx="42">
                  <c:v>37.865989193499061</c:v>
                </c:pt>
                <c:pt idx="43">
                  <c:v>36.704088731324028</c:v>
                </c:pt>
                <c:pt idx="44">
                  <c:v>34.791433807506444</c:v>
                </c:pt>
              </c:numCache>
            </c:numRef>
          </c:xVal>
          <c:yVal>
            <c:numRef>
              <c:f>Sheet1!$T$2:$T$46</c:f>
              <c:numCache>
                <c:formatCode>General</c:formatCode>
                <c:ptCount val="45"/>
                <c:pt idx="0">
                  <c:v>3.2887426810576277E-2</c:v>
                </c:pt>
                <c:pt idx="1">
                  <c:v>3.0457697435621128E-2</c:v>
                </c:pt>
                <c:pt idx="2">
                  <c:v>3.0233432641669781E-2</c:v>
                </c:pt>
                <c:pt idx="3">
                  <c:v>2.683741658821549E-2</c:v>
                </c:pt>
                <c:pt idx="4">
                  <c:v>2.5990483599476581E-2</c:v>
                </c:pt>
                <c:pt idx="5">
                  <c:v>2.8312295130125429E-2</c:v>
                </c:pt>
                <c:pt idx="6">
                  <c:v>3.338190210960653E-2</c:v>
                </c:pt>
                <c:pt idx="7">
                  <c:v>3.058899537504144E-2</c:v>
                </c:pt>
                <c:pt idx="8">
                  <c:v>3.1825695536408648E-2</c:v>
                </c:pt>
                <c:pt idx="9">
                  <c:v>2.90517959050417E-2</c:v>
                </c:pt>
                <c:pt idx="10">
                  <c:v>3.1187335189868909E-2</c:v>
                </c:pt>
                <c:pt idx="11">
                  <c:v>2.656035365474721E-2</c:v>
                </c:pt>
                <c:pt idx="12">
                  <c:v>2.6343618481371841E-2</c:v>
                </c:pt>
                <c:pt idx="13">
                  <c:v>2.7858861797019002E-2</c:v>
                </c:pt>
                <c:pt idx="14">
                  <c:v>2.538174842290062E-2</c:v>
                </c:pt>
                <c:pt idx="15">
                  <c:v>2.4588348890400048E-2</c:v>
                </c:pt>
                <c:pt idx="16">
                  <c:v>2.1802425100561639E-2</c:v>
                </c:pt>
                <c:pt idx="17">
                  <c:v>2.0839923356797869E-2</c:v>
                </c:pt>
                <c:pt idx="18">
                  <c:v>1.8793710622531129E-2</c:v>
                </c:pt>
                <c:pt idx="19">
                  <c:v>1.7670098044407789E-2</c:v>
                </c:pt>
                <c:pt idx="20">
                  <c:v>1.745655751643253E-2</c:v>
                </c:pt>
                <c:pt idx="21">
                  <c:v>1.45852758909616E-2</c:v>
                </c:pt>
                <c:pt idx="22">
                  <c:v>1.6947052292444781E-2</c:v>
                </c:pt>
                <c:pt idx="23">
                  <c:v>1.459706006960004E-2</c:v>
                </c:pt>
                <c:pt idx="24">
                  <c:v>1.229815004659684E-2</c:v>
                </c:pt>
                <c:pt idx="25">
                  <c:v>1.4808012147758381E-2</c:v>
                </c:pt>
                <c:pt idx="26">
                  <c:v>1.7602971531987879E-2</c:v>
                </c:pt>
                <c:pt idx="27">
                  <c:v>1.6980465132428631E-2</c:v>
                </c:pt>
                <c:pt idx="28">
                  <c:v>1.6974445085724741E-2</c:v>
                </c:pt>
                <c:pt idx="29">
                  <c:v>1.674962432792167E-2</c:v>
                </c:pt>
                <c:pt idx="30">
                  <c:v>1.4630819294882131E-2</c:v>
                </c:pt>
                <c:pt idx="31">
                  <c:v>1.495331897102677E-2</c:v>
                </c:pt>
                <c:pt idx="32">
                  <c:v>1.2761433673182219E-2</c:v>
                </c:pt>
                <c:pt idx="33">
                  <c:v>1.2570334960511881E-2</c:v>
                </c:pt>
                <c:pt idx="34">
                  <c:v>1.3161959777866919E-2</c:v>
                </c:pt>
                <c:pt idx="35">
                  <c:v>1.294981036625611E-2</c:v>
                </c:pt>
                <c:pt idx="36">
                  <c:v>1.33207556548129E-2</c:v>
                </c:pt>
                <c:pt idx="37">
                  <c:v>1.282870354061205E-2</c:v>
                </c:pt>
                <c:pt idx="38">
                  <c:v>1.1979339443643161E-2</c:v>
                </c:pt>
                <c:pt idx="39">
                  <c:v>1.15046679951652E-2</c:v>
                </c:pt>
                <c:pt idx="40">
                  <c:v>1.336789152195309E-2</c:v>
                </c:pt>
                <c:pt idx="41">
                  <c:v>1.149715275595478E-2</c:v>
                </c:pt>
                <c:pt idx="42">
                  <c:v>9.7946280645343133E-3</c:v>
                </c:pt>
                <c:pt idx="43">
                  <c:v>1.092953589224473E-2</c:v>
                </c:pt>
                <c:pt idx="44">
                  <c:v>1.028002339229241E-2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BD40-AEBD-CE70651B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1007"/>
        <c:axId val="114043519"/>
      </c:scatterChart>
      <c:valAx>
        <c:axId val="1596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4043519"/>
        <c:crosses val="autoZero"/>
        <c:crossBetween val="midCat"/>
      </c:valAx>
      <c:valAx>
        <c:axId val="1140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5965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488.13"/>
            <c:dispRSqr val="1"/>
            <c:dispEq val="1"/>
            <c:trendlineLbl>
              <c:layout>
                <c:manualLayout>
                  <c:x val="-0.24688710093056548"/>
                  <c:y val="-6.0459622779710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Sheet1!$C$2:$C$46</c:f>
              <c:numCache>
                <c:formatCode>General</c:formatCode>
                <c:ptCount val="45"/>
                <c:pt idx="0">
                  <c:v>71.360361413009969</c:v>
                </c:pt>
                <c:pt idx="1">
                  <c:v>70.880062457702451</c:v>
                </c:pt>
                <c:pt idx="2">
                  <c:v>70.161849572848141</c:v>
                </c:pt>
                <c:pt idx="3">
                  <c:v>69.923041424058553</c:v>
                </c:pt>
                <c:pt idx="4">
                  <c:v>69.446319345722173</c:v>
                </c:pt>
                <c:pt idx="5">
                  <c:v>68.733471776324535</c:v>
                </c:pt>
                <c:pt idx="6">
                  <c:v>67.787181373594009</c:v>
                </c:pt>
                <c:pt idx="7">
                  <c:v>67.315824610714301</c:v>
                </c:pt>
                <c:pt idx="8">
                  <c:v>66.611025014501692</c:v>
                </c:pt>
                <c:pt idx="9">
                  <c:v>66.37668796192601</c:v>
                </c:pt>
                <c:pt idx="10">
                  <c:v>65.44232048243255</c:v>
                </c:pt>
                <c:pt idx="11">
                  <c:v>65.209473795261502</c:v>
                </c:pt>
                <c:pt idx="12">
                  <c:v>64.049711455620169</c:v>
                </c:pt>
                <c:pt idx="13">
                  <c:v>63.35743092880648</c:v>
                </c:pt>
                <c:pt idx="14">
                  <c:v>62.89740094300199</c:v>
                </c:pt>
                <c:pt idx="15">
                  <c:v>62.20959151240222</c:v>
                </c:pt>
                <c:pt idx="16">
                  <c:v>61.752542257407001</c:v>
                </c:pt>
                <c:pt idx="17">
                  <c:v>60.388548246363577</c:v>
                </c:pt>
                <c:pt idx="18">
                  <c:v>59.710575227434397</c:v>
                </c:pt>
                <c:pt idx="19">
                  <c:v>59.035284866233532</c:v>
                </c:pt>
                <c:pt idx="20">
                  <c:v>58.139070741098713</c:v>
                </c:pt>
                <c:pt idx="21">
                  <c:v>57.692752117016852</c:v>
                </c:pt>
                <c:pt idx="22">
                  <c:v>56.582171835728438</c:v>
                </c:pt>
                <c:pt idx="23">
                  <c:v>56.140026234779562</c:v>
                </c:pt>
                <c:pt idx="24">
                  <c:v>53.729537654846993</c:v>
                </c:pt>
                <c:pt idx="25">
                  <c:v>51.355115917706577</c:v>
                </c:pt>
                <c:pt idx="26">
                  <c:v>50.075178515484517</c:v>
                </c:pt>
                <c:pt idx="27">
                  <c:v>49.862898870897418</c:v>
                </c:pt>
                <c:pt idx="28">
                  <c:v>49.22784837562169</c:v>
                </c:pt>
                <c:pt idx="29">
                  <c:v>48.595480538074291</c:v>
                </c:pt>
                <c:pt idx="30">
                  <c:v>47.965795358255242</c:v>
                </c:pt>
                <c:pt idx="31">
                  <c:v>47.130388141629467</c:v>
                </c:pt>
                <c:pt idx="32">
                  <c:v>46.714472971802159</c:v>
                </c:pt>
                <c:pt idx="33">
                  <c:v>45.886219509118654</c:v>
                </c:pt>
                <c:pt idx="34">
                  <c:v>45.062735215729958</c:v>
                </c:pt>
                <c:pt idx="35">
                  <c:v>44.244020091636102</c:v>
                </c:pt>
                <c:pt idx="36">
                  <c:v>43.227332830839629</c:v>
                </c:pt>
                <c:pt idx="37">
                  <c:v>42.41934833765913</c:v>
                </c:pt>
                <c:pt idx="38">
                  <c:v>41.81648973512349</c:v>
                </c:pt>
                <c:pt idx="39">
                  <c:v>40.817686859182629</c:v>
                </c:pt>
                <c:pt idx="40">
                  <c:v>39.235102057885442</c:v>
                </c:pt>
                <c:pt idx="41">
                  <c:v>38.646550963234283</c:v>
                </c:pt>
                <c:pt idx="42">
                  <c:v>37.865989193499061</c:v>
                </c:pt>
                <c:pt idx="43">
                  <c:v>36.704088731324028</c:v>
                </c:pt>
                <c:pt idx="44">
                  <c:v>34.791433807506444</c:v>
                </c:pt>
              </c:numCache>
            </c:numRef>
          </c:xVal>
          <c:yVal>
            <c:numRef>
              <c:f>Sheet1!$Q$2:$Q$46</c:f>
              <c:numCache>
                <c:formatCode>General</c:formatCode>
                <c:ptCount val="45"/>
                <c:pt idx="0">
                  <c:v>3486.067241921086</c:v>
                </c:pt>
                <c:pt idx="1">
                  <c:v>3228.5159281758401</c:v>
                </c:pt>
                <c:pt idx="2">
                  <c:v>3204.7438600169971</c:v>
                </c:pt>
                <c:pt idx="3">
                  <c:v>2844.766158350842</c:v>
                </c:pt>
                <c:pt idx="4">
                  <c:v>2754.9912615445178</c:v>
                </c:pt>
                <c:pt idx="5">
                  <c:v>3001.1032837932948</c:v>
                </c:pt>
                <c:pt idx="6">
                  <c:v>3538.4816236182919</c:v>
                </c:pt>
                <c:pt idx="7">
                  <c:v>3242.4335097543931</c:v>
                </c:pt>
                <c:pt idx="8">
                  <c:v>3373.5237268593169</c:v>
                </c:pt>
                <c:pt idx="9">
                  <c:v>3079.49036593442</c:v>
                </c:pt>
                <c:pt idx="10">
                  <c:v>3305.8575301261039</c:v>
                </c:pt>
                <c:pt idx="11">
                  <c:v>2815.3974874032042</c:v>
                </c:pt>
                <c:pt idx="12">
                  <c:v>2792.4235590254161</c:v>
                </c:pt>
                <c:pt idx="13">
                  <c:v>2953.039350484014</c:v>
                </c:pt>
                <c:pt idx="14">
                  <c:v>2690.4653328274662</c:v>
                </c:pt>
                <c:pt idx="15">
                  <c:v>2606.3649823824048</c:v>
                </c:pt>
                <c:pt idx="16">
                  <c:v>2311.0570606595338</c:v>
                </c:pt>
                <c:pt idx="17">
                  <c:v>2209.031875820574</c:v>
                </c:pt>
                <c:pt idx="18">
                  <c:v>1992.133325988299</c:v>
                </c:pt>
                <c:pt idx="19">
                  <c:v>1873.0303927072259</c:v>
                </c:pt>
                <c:pt idx="20">
                  <c:v>1850.3950967418491</c:v>
                </c:pt>
                <c:pt idx="21">
                  <c:v>1546.039244441929</c:v>
                </c:pt>
                <c:pt idx="22">
                  <c:v>1796.3875429991469</c:v>
                </c:pt>
                <c:pt idx="23">
                  <c:v>1547.288367377605</c:v>
                </c:pt>
                <c:pt idx="24">
                  <c:v>1303.603904939265</c:v>
                </c:pt>
                <c:pt idx="25">
                  <c:v>1569.6492876623879</c:v>
                </c:pt>
                <c:pt idx="26">
                  <c:v>1865.9149823907151</c:v>
                </c:pt>
                <c:pt idx="27">
                  <c:v>1799.929304037435</c:v>
                </c:pt>
                <c:pt idx="28">
                  <c:v>1799.2911790868229</c:v>
                </c:pt>
                <c:pt idx="29">
                  <c:v>1775.460178759698</c:v>
                </c:pt>
                <c:pt idx="30">
                  <c:v>1550.8668452575059</c:v>
                </c:pt>
                <c:pt idx="31">
                  <c:v>1585.0518109288371</c:v>
                </c:pt>
                <c:pt idx="32">
                  <c:v>1352.711969357315</c:v>
                </c:pt>
                <c:pt idx="33">
                  <c:v>1332.4555058142601</c:v>
                </c:pt>
                <c:pt idx="34">
                  <c:v>1395.1677364538939</c:v>
                </c:pt>
                <c:pt idx="35">
                  <c:v>1372.6798988231481</c:v>
                </c:pt>
                <c:pt idx="36">
                  <c:v>1412.000099410167</c:v>
                </c:pt>
                <c:pt idx="37">
                  <c:v>1359.842575304878</c:v>
                </c:pt>
                <c:pt idx="38">
                  <c:v>1269.8099810261749</c:v>
                </c:pt>
                <c:pt idx="39">
                  <c:v>1219.494807487511</c:v>
                </c:pt>
                <c:pt idx="40">
                  <c:v>1416.996501327028</c:v>
                </c:pt>
                <c:pt idx="41">
                  <c:v>1218.698192131206</c:v>
                </c:pt>
                <c:pt idx="42">
                  <c:v>1038.230574840637</c:v>
                </c:pt>
                <c:pt idx="43">
                  <c:v>1158.530804577942</c:v>
                </c:pt>
                <c:pt idx="44">
                  <c:v>1089.682479582995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A-5942-8264-46A56FA5B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03247"/>
        <c:axId val="594749615"/>
      </c:scatterChart>
      <c:valAx>
        <c:axId val="59540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94749615"/>
        <c:crosses val="autoZero"/>
        <c:crossBetween val="midCat"/>
      </c:valAx>
      <c:valAx>
        <c:axId val="594749615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9540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654050</xdr:colOff>
      <xdr:row>0</xdr:row>
      <xdr:rowOff>0</xdr:rowOff>
    </xdr:from>
    <xdr:to>
      <xdr:col>44</xdr:col>
      <xdr:colOff>635000</xdr:colOff>
      <xdr:row>20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1D6D21-566D-17ED-A4E9-1E6473224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20</xdr:row>
      <xdr:rowOff>12700</xdr:rowOff>
    </xdr:from>
    <xdr:to>
      <xdr:col>44</xdr:col>
      <xdr:colOff>654050</xdr:colOff>
      <xdr:row>38</xdr:row>
      <xdr:rowOff>184150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6BC77EF-521A-BA4B-AA1D-F1C5757AE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40</xdr:row>
      <xdr:rowOff>0</xdr:rowOff>
    </xdr:from>
    <xdr:to>
      <xdr:col>44</xdr:col>
      <xdr:colOff>654050</xdr:colOff>
      <xdr:row>60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BF6D5D-0A7F-9640-8D1C-2ADE31BD3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0.88582</cdr:x>
      <cdr:y>0.80731</cdr:y>
    </cdr:from>
    <cdr:to>
      <cdr:x>0.99054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2F5600B-94FC-FA72-E5B0-6F54E0C09D4F}"/>
            </a:ext>
          </a:extLst>
        </cdr:cNvPr>
        <cdr:cNvSpPr txBox="1"/>
      </cdr:nvSpPr>
      <cdr:spPr>
        <a:xfrm xmlns:a="http://schemas.openxmlformats.org/drawingml/2006/main">
          <a:off x="7734300" y="3086106"/>
          <a:ext cx="914336" cy="73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0.05382</cdr:x>
      <cdr:y>0.03156</cdr:y>
    </cdr:from>
    <cdr:to>
      <cdr:x>0.15855</cdr:x>
      <cdr:y>0.27077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D7D6726-34AD-E4C2-1EF3-A9A24BA1843D}"/>
            </a:ext>
          </a:extLst>
        </cdr:cNvPr>
        <cdr:cNvSpPr txBox="1"/>
      </cdr:nvSpPr>
      <cdr:spPr>
        <a:xfrm xmlns:a="http://schemas.openxmlformats.org/drawingml/2006/main">
          <a:off x="469900" y="120660"/>
          <a:ext cx="914424" cy="914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0.05818</cdr:x>
      <cdr:y>0.02822</cdr:y>
    </cdr:from>
    <cdr:to>
      <cdr:x>0.16291</cdr:x>
      <cdr:y>0.28219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0A042F-569F-741C-1191-D63FF5800701}"/>
            </a:ext>
          </a:extLst>
        </cdr:cNvPr>
        <cdr:cNvSpPr txBox="1"/>
      </cdr:nvSpPr>
      <cdr:spPr>
        <a:xfrm xmlns:a="http://schemas.openxmlformats.org/drawingml/2006/main">
          <a:off x="508000" y="10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600" i="1">
              <a:latin typeface="Times" pitchFamily="2" charset="0"/>
            </a:rPr>
            <a:t>а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м/с</a:t>
          </a:r>
          <a:r>
            <a:rPr lang="ru-RU" sz="1600" baseline="30000">
              <a:effectLst/>
              <a:latin typeface="Times" pitchFamily="2" charset="0"/>
              <a:ea typeface="+mn-ea"/>
              <a:cs typeface="+mn-cs"/>
            </a:rPr>
            <a:t>2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0.88364</cdr:x>
      <cdr:y>0.71605</cdr:y>
    </cdr:from>
    <cdr:to>
      <cdr:x>0.98836</cdr:x>
      <cdr:y>0.97002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FF2A0D8-D623-2DE5-CC29-635EAAF62CB5}"/>
            </a:ext>
          </a:extLst>
        </cdr:cNvPr>
        <cdr:cNvSpPr txBox="1"/>
      </cdr:nvSpPr>
      <cdr:spPr>
        <a:xfrm xmlns:a="http://schemas.openxmlformats.org/drawingml/2006/main">
          <a:off x="7715250" y="2578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0.88582</cdr:x>
      <cdr:y>0.80731</cdr:y>
    </cdr:from>
    <cdr:to>
      <cdr:x>0.99054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2F5600B-94FC-FA72-E5B0-6F54E0C09D4F}"/>
            </a:ext>
          </a:extLst>
        </cdr:cNvPr>
        <cdr:cNvSpPr txBox="1"/>
      </cdr:nvSpPr>
      <cdr:spPr>
        <a:xfrm xmlns:a="http://schemas.openxmlformats.org/drawingml/2006/main">
          <a:off x="7734300" y="3086106"/>
          <a:ext cx="914336" cy="73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0.05382</cdr:x>
      <cdr:y>0.03156</cdr:y>
    </cdr:from>
    <cdr:to>
      <cdr:x>0.15855</cdr:x>
      <cdr:y>0.27077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D7D6726-34AD-E4C2-1EF3-A9A24BA1843D}"/>
            </a:ext>
          </a:extLst>
        </cdr:cNvPr>
        <cdr:cNvSpPr txBox="1"/>
      </cdr:nvSpPr>
      <cdr:spPr>
        <a:xfrm xmlns:a="http://schemas.openxmlformats.org/drawingml/2006/main">
          <a:off x="469900" y="120660"/>
          <a:ext cx="914424" cy="914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topLeftCell="R11" workbookViewId="0">
      <selection activeCell="AG41" sqref="AG41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">
      <c r="A2" s="1">
        <v>1008</v>
      </c>
      <c r="B2">
        <v>12.4</v>
      </c>
      <c r="C2">
        <v>71.360361413009969</v>
      </c>
      <c r="D2">
        <v>4550.5951674953103</v>
      </c>
      <c r="E2">
        <v>2.7339336350560188</v>
      </c>
      <c r="F2">
        <v>1348.476979233325</v>
      </c>
      <c r="G2">
        <v>143.90100000000001</v>
      </c>
      <c r="H2">
        <v>3349.420822374751</v>
      </c>
      <c r="I2">
        <v>49.540185511112213</v>
      </c>
      <c r="J2">
        <v>392.92447384223772</v>
      </c>
      <c r="K2">
        <v>-5.3202633269965531</v>
      </c>
      <c r="L2">
        <v>0.17700000000002089</v>
      </c>
      <c r="M2">
        <v>-5.3696441304233518E-2</v>
      </c>
      <c r="N2">
        <v>3.3065780613460501E-2</v>
      </c>
      <c r="O2">
        <v>-3.2887426810576277E-2</v>
      </c>
      <c r="P2">
        <v>-2.063066069077301E-2</v>
      </c>
      <c r="Q2">
        <v>3486.067241921086</v>
      </c>
      <c r="R2">
        <v>2863.1545199402858</v>
      </c>
      <c r="S2">
        <f>-1*P2</f>
        <v>2.063066069077301E-2</v>
      </c>
      <c r="T2">
        <f>-1*O2</f>
        <v>3.2887426810576277E-2</v>
      </c>
      <c r="U2">
        <f>0.7483*C2^2-13.822*C2+488.13</f>
        <v>3312.3560582882355</v>
      </c>
      <c r="V2">
        <f>ABS(U2-R2)</f>
        <v>449.20153834794974</v>
      </c>
      <c r="W2">
        <f>V2/R2*100</f>
        <v>15.689042809932532</v>
      </c>
      <c r="X2">
        <f>ABS(U2-H2)</f>
        <v>37.064764086515424</v>
      </c>
      <c r="Y2">
        <f>X2/H2*100</f>
        <v>1.1066021874264333</v>
      </c>
    </row>
    <row r="3" spans="1:25" x14ac:dyDescent="0.2">
      <c r="A3" s="1">
        <v>1020</v>
      </c>
      <c r="B3">
        <v>12.8</v>
      </c>
      <c r="C3">
        <v>70.880062457702451</v>
      </c>
      <c r="D3">
        <v>4599.3185446187854</v>
      </c>
      <c r="E3">
        <v>4.0945785194635391</v>
      </c>
      <c r="F3">
        <v>1397.2003563568001</v>
      </c>
      <c r="G3">
        <v>144.083</v>
      </c>
      <c r="H3">
        <v>3329.8279498098568</v>
      </c>
      <c r="I3">
        <v>48.723377123475068</v>
      </c>
      <c r="J3">
        <v>387.65302885862661</v>
      </c>
      <c r="K3">
        <v>-5.2714449836111612</v>
      </c>
      <c r="L3">
        <v>0.18199999999998789</v>
      </c>
      <c r="M3">
        <v>-5.4095644584038517E-2</v>
      </c>
      <c r="N3">
        <v>3.4569822331843178E-2</v>
      </c>
      <c r="O3">
        <v>-3.0457697435621128E-2</v>
      </c>
      <c r="P3">
        <v>-1.9525822252195329E-2</v>
      </c>
      <c r="Q3">
        <v>3228.5159281758401</v>
      </c>
      <c r="R3">
        <v>2831.182265797986</v>
      </c>
      <c r="S3">
        <f t="shared" ref="S3:S46" si="0">-1*P3</f>
        <v>1.9525822252195329E-2</v>
      </c>
      <c r="T3">
        <f t="shared" ref="T3:T46" si="1">-1*O3</f>
        <v>3.0457697435621128E-2</v>
      </c>
      <c r="U3">
        <f t="shared" ref="U3:U46" si="2">0.7483*C3^2-13.822*C3+488.13</f>
        <v>3267.872445683674</v>
      </c>
      <c r="V3">
        <f t="shared" ref="V3:V46" si="3">ABS(U3-R3)</f>
        <v>436.69017988568794</v>
      </c>
      <c r="W3">
        <f t="shared" ref="W3:W46" si="4">V3/R3*100</f>
        <v>15.424304721073975</v>
      </c>
      <c r="X3">
        <f t="shared" ref="X3:X46" si="5">ABS(U3-H3)</f>
        <v>61.955504126182859</v>
      </c>
      <c r="Y3">
        <f t="shared" ref="Y3:Y46" si="6">X3/H3*100</f>
        <v>1.8606217816665482</v>
      </c>
    </row>
    <row r="4" spans="1:25" x14ac:dyDescent="0.2">
      <c r="A4" s="1">
        <v>1033</v>
      </c>
      <c r="B4">
        <v>13.4</v>
      </c>
      <c r="C4">
        <v>70.161849572848141</v>
      </c>
      <c r="D4">
        <v>4652.6782294511804</v>
      </c>
      <c r="E4">
        <v>5.182251513004303</v>
      </c>
      <c r="F4">
        <v>1450.560041189194</v>
      </c>
      <c r="G4">
        <v>144.292</v>
      </c>
      <c r="H4">
        <v>3273.9196606108012</v>
      </c>
      <c r="I4">
        <v>53.359684832394123</v>
      </c>
      <c r="J4">
        <v>379.83681600948847</v>
      </c>
      <c r="K4">
        <v>-7.8162128491380827</v>
      </c>
      <c r="L4">
        <v>0.20900000000000321</v>
      </c>
      <c r="M4">
        <v>-7.3240807865425583E-2</v>
      </c>
      <c r="N4">
        <v>3.6249011873518013E-2</v>
      </c>
      <c r="O4">
        <v>-3.0233432641669781E-2</v>
      </c>
      <c r="P4">
        <v>-3.6991795991907571E-2</v>
      </c>
      <c r="Q4">
        <v>3204.7438600169971</v>
      </c>
      <c r="R4">
        <v>2783.776924625492</v>
      </c>
      <c r="S4">
        <f t="shared" si="0"/>
        <v>3.6991795991907571E-2</v>
      </c>
      <c r="T4">
        <f t="shared" si="1"/>
        <v>3.0233432641669781E-2</v>
      </c>
      <c r="U4">
        <f t="shared" si="2"/>
        <v>3201.9982020859998</v>
      </c>
      <c r="V4">
        <f t="shared" si="3"/>
        <v>418.22127746050774</v>
      </c>
      <c r="W4">
        <f t="shared" si="4"/>
        <v>15.023519800056251</v>
      </c>
      <c r="X4">
        <f t="shared" si="5"/>
        <v>71.921458524801437</v>
      </c>
      <c r="Y4">
        <f t="shared" si="6"/>
        <v>2.196799737944191</v>
      </c>
    </row>
    <row r="5" spans="1:25" x14ac:dyDescent="0.2">
      <c r="A5" s="1">
        <v>1045</v>
      </c>
      <c r="B5">
        <v>13.6</v>
      </c>
      <c r="C5">
        <v>69.923041424058553</v>
      </c>
      <c r="D5">
        <v>4699.7658824771643</v>
      </c>
      <c r="E5">
        <v>47.087653025984757</v>
      </c>
      <c r="F5">
        <v>1497.647694215178</v>
      </c>
      <c r="G5">
        <v>144.393</v>
      </c>
      <c r="H5">
        <v>3235.3954875541031</v>
      </c>
      <c r="I5">
        <v>47.087653025984757</v>
      </c>
      <c r="J5">
        <v>377.25553410421372</v>
      </c>
      <c r="K5">
        <v>-2.5812819052748068</v>
      </c>
      <c r="L5">
        <v>0.1009999999999991</v>
      </c>
      <c r="M5">
        <v>-2.7409328554242839E-2</v>
      </c>
      <c r="N5">
        <v>1.9850775203820701E-2</v>
      </c>
      <c r="O5">
        <v>-2.683741658821549E-2</v>
      </c>
      <c r="P5">
        <v>-7.5585533504221366E-3</v>
      </c>
      <c r="Q5">
        <v>2844.766158350842</v>
      </c>
      <c r="R5">
        <v>2768.1218170731081</v>
      </c>
      <c r="S5">
        <f t="shared" si="0"/>
        <v>7.5585533504221366E-3</v>
      </c>
      <c r="T5">
        <f t="shared" si="1"/>
        <v>2.683741658821549E-2</v>
      </c>
      <c r="U5">
        <f t="shared" si="2"/>
        <v>3180.2658190022348</v>
      </c>
      <c r="V5">
        <f t="shared" si="3"/>
        <v>412.14400192912672</v>
      </c>
      <c r="W5">
        <f t="shared" si="4"/>
        <v>14.888940197180697</v>
      </c>
      <c r="X5">
        <f t="shared" si="5"/>
        <v>55.129668551868235</v>
      </c>
      <c r="Y5">
        <f t="shared" si="6"/>
        <v>1.7039545478733795</v>
      </c>
    </row>
    <row r="6" spans="1:25" x14ac:dyDescent="0.2">
      <c r="A6" s="1">
        <v>1058</v>
      </c>
      <c r="B6">
        <v>14</v>
      </c>
      <c r="C6">
        <v>69.446319345722173</v>
      </c>
      <c r="D6">
        <v>4749.1780112832776</v>
      </c>
      <c r="E6">
        <v>46.134358681738377</v>
      </c>
      <c r="F6">
        <v>1547.0598230212929</v>
      </c>
      <c r="G6">
        <v>144.518</v>
      </c>
      <c r="H6">
        <v>3194.7948739316012</v>
      </c>
      <c r="I6">
        <v>49.412128806114197</v>
      </c>
      <c r="J6">
        <v>372.12895607006368</v>
      </c>
      <c r="K6">
        <v>-5.1265780341499863</v>
      </c>
      <c r="L6">
        <v>0.125</v>
      </c>
      <c r="M6">
        <v>-5.1875704994070501E-2</v>
      </c>
      <c r="N6">
        <v>2.3412057941902788E-2</v>
      </c>
      <c r="O6">
        <v>-2.5990483599476581E-2</v>
      </c>
      <c r="P6">
        <v>-2.8463647052167709E-2</v>
      </c>
      <c r="Q6">
        <v>2754.9912615445178</v>
      </c>
      <c r="R6">
        <v>2737.0304074713381</v>
      </c>
      <c r="S6">
        <f t="shared" si="0"/>
        <v>2.8463647052167709E-2</v>
      </c>
      <c r="T6">
        <f t="shared" si="1"/>
        <v>2.5990483599476581E-2</v>
      </c>
      <c r="U6">
        <f t="shared" si="2"/>
        <v>3137.1376818443114</v>
      </c>
      <c r="V6">
        <f t="shared" si="3"/>
        <v>400.10727437297328</v>
      </c>
      <c r="W6">
        <f t="shared" si="4"/>
        <v>14.618298477093669</v>
      </c>
      <c r="X6">
        <f t="shared" si="5"/>
        <v>57.657192087289786</v>
      </c>
      <c r="Y6">
        <f t="shared" si="6"/>
        <v>1.8047228182864612</v>
      </c>
    </row>
    <row r="7" spans="1:25" x14ac:dyDescent="0.2">
      <c r="A7" s="1">
        <v>1071</v>
      </c>
      <c r="B7">
        <v>14.6</v>
      </c>
      <c r="C7">
        <v>68.733471776324535</v>
      </c>
      <c r="D7">
        <v>4798.5880327820778</v>
      </c>
      <c r="E7">
        <v>3.2777701318264012</v>
      </c>
      <c r="F7">
        <v>1596.469844520092</v>
      </c>
      <c r="G7">
        <v>144.642</v>
      </c>
      <c r="H7">
        <v>3161.6151430779728</v>
      </c>
      <c r="I7">
        <v>45.588414877653122</v>
      </c>
      <c r="J7">
        <v>364.52856037243828</v>
      </c>
      <c r="K7">
        <v>-7.6003956976253448</v>
      </c>
      <c r="L7">
        <v>0.1239999999999952</v>
      </c>
      <c r="M7">
        <v>-8.3358850247620311E-2</v>
      </c>
      <c r="N7">
        <v>2.5172731026953631E-2</v>
      </c>
      <c r="O7">
        <v>-2.8312295130125429E-2</v>
      </c>
      <c r="P7">
        <v>-5.8186119220666681E-2</v>
      </c>
      <c r="Q7">
        <v>3001.1032837932948</v>
      </c>
      <c r="R7">
        <v>2690.9373058883798</v>
      </c>
      <c r="S7">
        <f t="shared" si="0"/>
        <v>5.8186119220666681E-2</v>
      </c>
      <c r="T7">
        <f t="shared" si="1"/>
        <v>2.8312295130125429E-2</v>
      </c>
      <c r="U7">
        <f t="shared" si="2"/>
        <v>3073.2822666856173</v>
      </c>
      <c r="V7">
        <f t="shared" si="3"/>
        <v>382.34496079723749</v>
      </c>
      <c r="W7">
        <f t="shared" si="4"/>
        <v>14.208616453478133</v>
      </c>
      <c r="X7">
        <f t="shared" si="5"/>
        <v>88.332876392355502</v>
      </c>
      <c r="Y7">
        <f t="shared" si="6"/>
        <v>2.7939161597752067</v>
      </c>
    </row>
    <row r="8" spans="1:25" x14ac:dyDescent="0.2">
      <c r="A8" s="1">
        <v>1085</v>
      </c>
      <c r="B8">
        <v>15.4</v>
      </c>
      <c r="C8">
        <v>67.787181373594009</v>
      </c>
      <c r="D8">
        <v>4851.546689003706</v>
      </c>
      <c r="E8">
        <v>3.8216066211462021</v>
      </c>
      <c r="F8">
        <v>1649.42850074172</v>
      </c>
      <c r="G8">
        <v>144.68100000000001</v>
      </c>
      <c r="H8">
        <v>3126.322801885261</v>
      </c>
      <c r="I8">
        <v>52.958656221628189</v>
      </c>
      <c r="J8">
        <v>354.56033630991749</v>
      </c>
      <c r="K8">
        <v>-9.9682240625208465</v>
      </c>
      <c r="L8">
        <v>3.9000000000015689E-2</v>
      </c>
      <c r="M8">
        <v>-9.411326470222868E-2</v>
      </c>
      <c r="N8">
        <v>6.8153912507487599E-3</v>
      </c>
      <c r="O8">
        <v>-3.338190210960653E-2</v>
      </c>
      <c r="P8">
        <v>-8.7297873451479921E-2</v>
      </c>
      <c r="Q8">
        <v>3538.4816236182919</v>
      </c>
      <c r="R8">
        <v>2630.486951367398</v>
      </c>
      <c r="S8">
        <f t="shared" si="0"/>
        <v>8.7297873451479921E-2</v>
      </c>
      <c r="T8">
        <f t="shared" si="1"/>
        <v>3.338190210960653E-2</v>
      </c>
      <c r="U8">
        <f t="shared" si="2"/>
        <v>2989.6903746570015</v>
      </c>
      <c r="V8">
        <f t="shared" si="3"/>
        <v>359.20342328960351</v>
      </c>
      <c r="W8">
        <f t="shared" si="4"/>
        <v>13.655396507588829</v>
      </c>
      <c r="X8">
        <f t="shared" si="5"/>
        <v>136.63242722825953</v>
      </c>
      <c r="Y8">
        <f t="shared" si="6"/>
        <v>4.3703877010354244</v>
      </c>
    </row>
    <row r="9" spans="1:25" x14ac:dyDescent="0.2">
      <c r="A9" s="1">
        <v>1098</v>
      </c>
      <c r="B9">
        <v>15.8</v>
      </c>
      <c r="C9">
        <v>67.315824610714301</v>
      </c>
      <c r="D9">
        <v>4900.41076669842</v>
      </c>
      <c r="E9">
        <v>4.5019290670752534</v>
      </c>
      <c r="F9">
        <v>1698.292578436434</v>
      </c>
      <c r="G9">
        <v>144.88399999999999</v>
      </c>
      <c r="H9">
        <v>3086.6460312056111</v>
      </c>
      <c r="I9">
        <v>48.864077694714069</v>
      </c>
      <c r="J9">
        <v>349.64662368984938</v>
      </c>
      <c r="K9">
        <v>-4.9137126200680541</v>
      </c>
      <c r="L9">
        <v>0.20299999999997451</v>
      </c>
      <c r="M9">
        <v>-5.0279395947747531E-2</v>
      </c>
      <c r="N9">
        <v>3.8447621152436218E-2</v>
      </c>
      <c r="O9">
        <v>-3.058899537504144E-2</v>
      </c>
      <c r="P9">
        <v>-1.183177479531131E-2</v>
      </c>
      <c r="Q9">
        <v>3242.4335097543931</v>
      </c>
      <c r="R9">
        <v>2600.6898170339332</v>
      </c>
      <c r="S9">
        <f t="shared" si="0"/>
        <v>1.183177479531131E-2</v>
      </c>
      <c r="T9">
        <f t="shared" si="1"/>
        <v>3.058899537504144E-2</v>
      </c>
      <c r="U9">
        <f t="shared" si="2"/>
        <v>2948.5524400829095</v>
      </c>
      <c r="V9">
        <f t="shared" si="3"/>
        <v>347.86262304897627</v>
      </c>
      <c r="W9">
        <f t="shared" si="4"/>
        <v>13.375782870012193</v>
      </c>
      <c r="X9">
        <f t="shared" si="5"/>
        <v>138.09359112270158</v>
      </c>
      <c r="Y9">
        <f t="shared" si="6"/>
        <v>4.4739043520569703</v>
      </c>
    </row>
    <row r="10" spans="1:25" x14ac:dyDescent="0.2">
      <c r="A10" s="1">
        <v>1111</v>
      </c>
      <c r="B10">
        <v>16.399999999999999</v>
      </c>
      <c r="C10">
        <v>66.611025014501692</v>
      </c>
      <c r="D10">
        <v>4950.2260314226151</v>
      </c>
      <c r="E10">
        <v>2.4609617292881012</v>
      </c>
      <c r="F10">
        <v>1748.107843160629</v>
      </c>
      <c r="G10">
        <v>145.00200000000001</v>
      </c>
      <c r="H10">
        <v>3051.9207512747898</v>
      </c>
      <c r="I10">
        <v>49.815264724195004</v>
      </c>
      <c r="J10">
        <v>342.36332202797598</v>
      </c>
      <c r="K10">
        <v>-7.283301661873395</v>
      </c>
      <c r="L10">
        <v>0.11800000000002341</v>
      </c>
      <c r="M10">
        <v>-7.310311108650934E-2</v>
      </c>
      <c r="N10">
        <v>2.1922127882287371E-2</v>
      </c>
      <c r="O10">
        <v>-3.1825695536408648E-2</v>
      </c>
      <c r="P10">
        <v>-5.1180983204221972E-2</v>
      </c>
      <c r="Q10">
        <v>3373.5237268593169</v>
      </c>
      <c r="R10">
        <v>2556.5247142545991</v>
      </c>
      <c r="S10">
        <f t="shared" si="0"/>
        <v>5.1180983204221972E-2</v>
      </c>
      <c r="T10">
        <f t="shared" si="1"/>
        <v>3.1825695536408648E-2</v>
      </c>
      <c r="U10">
        <f t="shared" si="2"/>
        <v>2887.6609536505648</v>
      </c>
      <c r="V10">
        <f t="shared" si="3"/>
        <v>331.13623939596573</v>
      </c>
      <c r="W10">
        <f t="shared" si="4"/>
        <v>12.952592930145581</v>
      </c>
      <c r="X10">
        <f t="shared" si="5"/>
        <v>164.25979762422503</v>
      </c>
      <c r="Y10">
        <f t="shared" si="6"/>
        <v>5.3821776845160079</v>
      </c>
    </row>
    <row r="11" spans="1:25" x14ac:dyDescent="0.2">
      <c r="A11" s="1">
        <v>1123</v>
      </c>
      <c r="B11">
        <v>16.600000000000001</v>
      </c>
      <c r="C11">
        <v>66.37668796192601</v>
      </c>
      <c r="D11">
        <v>4997.9876849651337</v>
      </c>
      <c r="E11">
        <v>47.761653542518623</v>
      </c>
      <c r="F11">
        <v>1795.8694967031479</v>
      </c>
      <c r="G11">
        <v>145.083</v>
      </c>
      <c r="H11">
        <v>3024.3316479046621</v>
      </c>
      <c r="I11">
        <v>47.761653542518623</v>
      </c>
      <c r="J11">
        <v>339.95869635763057</v>
      </c>
      <c r="K11">
        <v>-2.404625670345411</v>
      </c>
      <c r="L11">
        <v>8.0999999999988859E-2</v>
      </c>
      <c r="M11">
        <v>-2.5173182794066721E-2</v>
      </c>
      <c r="N11">
        <v>1.5695270575258741E-2</v>
      </c>
      <c r="O11">
        <v>-2.90517959050417E-2</v>
      </c>
      <c r="P11">
        <v>-9.4779122188079715E-3</v>
      </c>
      <c r="Q11">
        <v>3079.49036593442</v>
      </c>
      <c r="R11">
        <v>2541.9437168347899</v>
      </c>
      <c r="S11">
        <f t="shared" si="0"/>
        <v>9.4779122188079715E-3</v>
      </c>
      <c r="T11">
        <f t="shared" si="1"/>
        <v>2.90517959050417E-2</v>
      </c>
      <c r="U11">
        <f t="shared" si="2"/>
        <v>2867.5799775882779</v>
      </c>
      <c r="V11">
        <f t="shared" si="3"/>
        <v>325.63626075348793</v>
      </c>
      <c r="W11">
        <f t="shared" si="4"/>
        <v>12.810522066120642</v>
      </c>
      <c r="X11">
        <f t="shared" si="5"/>
        <v>156.75167031638421</v>
      </c>
      <c r="Y11">
        <f t="shared" si="6"/>
        <v>5.1830185497343173</v>
      </c>
    </row>
    <row r="12" spans="1:25" x14ac:dyDescent="0.2">
      <c r="A12" s="1">
        <v>1138</v>
      </c>
      <c r="B12">
        <v>17.399999999999999</v>
      </c>
      <c r="C12">
        <v>65.44232048243255</v>
      </c>
      <c r="D12">
        <v>5053.1301163882017</v>
      </c>
      <c r="E12">
        <v>3.685120671987534</v>
      </c>
      <c r="F12">
        <v>1851.0119281262159</v>
      </c>
      <c r="G12">
        <v>145.256</v>
      </c>
      <c r="H12">
        <v>2987.8110989979259</v>
      </c>
      <c r="I12">
        <v>52.137633204460137</v>
      </c>
      <c r="J12">
        <v>330.45503936152858</v>
      </c>
      <c r="K12">
        <v>-9.5036569961020518</v>
      </c>
      <c r="L12">
        <v>0.17300000000000179</v>
      </c>
      <c r="M12">
        <v>-9.1140088377554662E-2</v>
      </c>
      <c r="N12">
        <v>3.0708452596173889E-2</v>
      </c>
      <c r="O12">
        <v>-3.1187335189868909E-2</v>
      </c>
      <c r="P12">
        <v>-6.0431635781380777E-2</v>
      </c>
      <c r="Q12">
        <v>3305.8575301261039</v>
      </c>
      <c r="R12">
        <v>2484.317998140561</v>
      </c>
      <c r="S12">
        <f t="shared" si="0"/>
        <v>6.0431635781380777E-2</v>
      </c>
      <c r="T12">
        <f t="shared" si="1"/>
        <v>3.1187335189868909E-2</v>
      </c>
      <c r="U12">
        <f t="shared" si="2"/>
        <v>2788.3286434586621</v>
      </c>
      <c r="V12">
        <f t="shared" si="3"/>
        <v>304.01064531810107</v>
      </c>
      <c r="W12">
        <f t="shared" si="4"/>
        <v>12.237187250007612</v>
      </c>
      <c r="X12">
        <f t="shared" si="5"/>
        <v>199.48245553926381</v>
      </c>
      <c r="Y12">
        <f t="shared" si="6"/>
        <v>6.6765417534651945</v>
      </c>
    </row>
    <row r="13" spans="1:25" x14ac:dyDescent="0.2">
      <c r="A13" s="1">
        <v>1150</v>
      </c>
      <c r="B13">
        <v>17.600000000000001</v>
      </c>
      <c r="C13">
        <v>65.209473795261502</v>
      </c>
      <c r="D13">
        <v>5098.3048587962994</v>
      </c>
      <c r="E13">
        <v>45.17474240809679</v>
      </c>
      <c r="F13">
        <v>1896.186670534313</v>
      </c>
      <c r="G13">
        <v>145.447</v>
      </c>
      <c r="H13">
        <v>2967.401141491307</v>
      </c>
      <c r="I13">
        <v>45.17474240809679</v>
      </c>
      <c r="J13">
        <v>328.1076753591741</v>
      </c>
      <c r="K13">
        <v>-2.3473640023544822</v>
      </c>
      <c r="L13">
        <v>0.1910000000000025</v>
      </c>
      <c r="M13">
        <v>-2.5980934004548491E-2</v>
      </c>
      <c r="N13">
        <v>3.9129187000730488E-2</v>
      </c>
      <c r="O13">
        <v>-2.656035365474721E-2</v>
      </c>
      <c r="P13">
        <v>1.3148252996182001E-2</v>
      </c>
      <c r="Q13">
        <v>2815.3974874032042</v>
      </c>
      <c r="R13">
        <v>2470.0851553017628</v>
      </c>
      <c r="S13">
        <f t="shared" si="0"/>
        <v>-1.3148252996182001E-2</v>
      </c>
      <c r="T13">
        <f t="shared" si="1"/>
        <v>2.656035365474721E-2</v>
      </c>
      <c r="U13">
        <f t="shared" si="2"/>
        <v>2768.7823893895547</v>
      </c>
      <c r="V13">
        <f t="shared" si="3"/>
        <v>298.69723408779191</v>
      </c>
      <c r="W13">
        <f t="shared" si="4"/>
        <v>12.092588526621098</v>
      </c>
      <c r="X13">
        <f t="shared" si="5"/>
        <v>198.61875210175231</v>
      </c>
      <c r="Y13">
        <f t="shared" si="6"/>
        <v>6.6933570026846381</v>
      </c>
    </row>
    <row r="14" spans="1:25" x14ac:dyDescent="0.2">
      <c r="A14" s="1">
        <v>1178</v>
      </c>
      <c r="B14">
        <v>18.600000000000001</v>
      </c>
      <c r="C14">
        <v>64.049711455620169</v>
      </c>
      <c r="D14">
        <v>5197.9480321183801</v>
      </c>
      <c r="E14">
        <v>45.183171652257442</v>
      </c>
      <c r="F14">
        <v>1995.8298438563941</v>
      </c>
      <c r="G14">
        <v>145.72800000000001</v>
      </c>
      <c r="H14">
        <v>2886.7186573519598</v>
      </c>
      <c r="I14">
        <v>96.638375096023083</v>
      </c>
      <c r="J14">
        <v>316.54055073674391</v>
      </c>
      <c r="K14">
        <v>-11.567124622430191</v>
      </c>
      <c r="L14">
        <v>0.28100000000000591</v>
      </c>
      <c r="M14">
        <v>-5.9847470587831741E-2</v>
      </c>
      <c r="N14">
        <v>2.6910380779003679E-2</v>
      </c>
      <c r="O14">
        <v>-2.6343618481371841E-2</v>
      </c>
      <c r="P14">
        <v>-3.2937089808828063E-2</v>
      </c>
      <c r="Q14">
        <v>2792.4235590254161</v>
      </c>
      <c r="R14">
        <v>2399.9526874227349</v>
      </c>
      <c r="S14">
        <f t="shared" si="0"/>
        <v>3.2937089808828063E-2</v>
      </c>
      <c r="T14">
        <f t="shared" si="1"/>
        <v>2.6343618481371841E-2</v>
      </c>
      <c r="U14">
        <f t="shared" si="2"/>
        <v>2672.6350200077372</v>
      </c>
      <c r="V14">
        <f t="shared" si="3"/>
        <v>272.68233258500231</v>
      </c>
      <c r="W14">
        <f t="shared" si="4"/>
        <v>11.361987843094976</v>
      </c>
      <c r="X14">
        <f t="shared" si="5"/>
        <v>214.08363734422255</v>
      </c>
      <c r="Y14">
        <f t="shared" si="6"/>
        <v>7.4161587170606165</v>
      </c>
    </row>
    <row r="15" spans="1:25" x14ac:dyDescent="0.2">
      <c r="A15" s="1">
        <v>1193</v>
      </c>
      <c r="B15">
        <v>19.2</v>
      </c>
      <c r="C15">
        <v>63.35743092880648</v>
      </c>
      <c r="D15">
        <v>5251.723496735096</v>
      </c>
      <c r="E15">
        <v>3.412148773670197</v>
      </c>
      <c r="F15">
        <v>2049.6053084731102</v>
      </c>
      <c r="G15">
        <v>145.816</v>
      </c>
      <c r="H15">
        <v>2846.9513530001641</v>
      </c>
      <c r="I15">
        <v>49.002670958638191</v>
      </c>
      <c r="J15">
        <v>309.73488070204348</v>
      </c>
      <c r="K15">
        <v>-6.8056700347004266</v>
      </c>
      <c r="L15">
        <v>8.7999999999993861E-2</v>
      </c>
      <c r="M15">
        <v>-6.9441827369419368E-2</v>
      </c>
      <c r="N15">
        <v>1.6619810275790702E-2</v>
      </c>
      <c r="O15">
        <v>-2.7858861797019002E-2</v>
      </c>
      <c r="P15">
        <v>-5.2822017093628673E-2</v>
      </c>
      <c r="Q15">
        <v>2953.039350484014</v>
      </c>
      <c r="R15">
        <v>2358.6915952573099</v>
      </c>
      <c r="S15">
        <f t="shared" si="0"/>
        <v>5.2822017093628673E-2</v>
      </c>
      <c r="T15">
        <f t="shared" si="1"/>
        <v>2.7858861797019002E-2</v>
      </c>
      <c r="U15">
        <f t="shared" si="2"/>
        <v>2616.2025512342725</v>
      </c>
      <c r="V15">
        <f t="shared" si="3"/>
        <v>257.51095597696258</v>
      </c>
      <c r="W15">
        <f t="shared" si="4"/>
        <v>10.917533962250401</v>
      </c>
      <c r="X15">
        <f t="shared" si="5"/>
        <v>230.74880176589159</v>
      </c>
      <c r="Y15">
        <f t="shared" si="6"/>
        <v>8.1051192365027482</v>
      </c>
    </row>
    <row r="16" spans="1:25" x14ac:dyDescent="0.2">
      <c r="A16" s="1">
        <v>1207</v>
      </c>
      <c r="B16">
        <v>19.600000000000001</v>
      </c>
      <c r="C16">
        <v>62.89740094300199</v>
      </c>
      <c r="D16">
        <v>5301.2678968757391</v>
      </c>
      <c r="E16">
        <v>4.7727936506271362</v>
      </c>
      <c r="F16">
        <v>2099.1497086137529</v>
      </c>
      <c r="G16">
        <v>146.023</v>
      </c>
      <c r="H16">
        <v>2820.6523273178768</v>
      </c>
      <c r="I16">
        <v>49.54440014064312</v>
      </c>
      <c r="J16">
        <v>305.25332140314413</v>
      </c>
      <c r="K16">
        <v>-4.4815592988994126</v>
      </c>
      <c r="L16">
        <v>0.20699999999999361</v>
      </c>
      <c r="M16">
        <v>-4.5227707734652962E-2</v>
      </c>
      <c r="N16">
        <v>3.8666860627155693E-2</v>
      </c>
      <c r="O16">
        <v>-2.538174842290062E-2</v>
      </c>
      <c r="P16">
        <v>-6.5608471074972696E-3</v>
      </c>
      <c r="Q16">
        <v>2690.4653328274662</v>
      </c>
      <c r="R16">
        <v>2331.521962517013</v>
      </c>
      <c r="S16">
        <f t="shared" si="0"/>
        <v>6.5608471074972696E-3</v>
      </c>
      <c r="T16">
        <f t="shared" si="1"/>
        <v>2.538174842290062E-2</v>
      </c>
      <c r="U16">
        <f t="shared" si="2"/>
        <v>2579.0990670272331</v>
      </c>
      <c r="V16">
        <f t="shared" si="3"/>
        <v>247.57710451022012</v>
      </c>
      <c r="W16">
        <f t="shared" si="4"/>
        <v>10.618690644584206</v>
      </c>
      <c r="X16">
        <f t="shared" si="5"/>
        <v>241.55326029064372</v>
      </c>
      <c r="Y16">
        <f t="shared" si="6"/>
        <v>8.5637374713364167</v>
      </c>
    </row>
    <row r="17" spans="1:25" x14ac:dyDescent="0.2">
      <c r="A17" s="1">
        <v>1221</v>
      </c>
      <c r="B17">
        <v>20.2</v>
      </c>
      <c r="C17">
        <v>62.20959151240222</v>
      </c>
      <c r="D17">
        <v>5349.0421942695984</v>
      </c>
      <c r="E17">
        <v>3.4121487662196159</v>
      </c>
      <c r="F17">
        <v>2146.9240060076122</v>
      </c>
      <c r="G17">
        <v>146.25399999999999</v>
      </c>
      <c r="H17">
        <v>2781.5229726316452</v>
      </c>
      <c r="I17">
        <v>47.774297393858433</v>
      </c>
      <c r="J17">
        <v>298.61367871450199</v>
      </c>
      <c r="K17">
        <v>-6.6396426886420841</v>
      </c>
      <c r="L17">
        <v>0.23099999999999449</v>
      </c>
      <c r="M17">
        <v>-6.9489694781943931E-2</v>
      </c>
      <c r="N17">
        <v>4.4748740206826912E-2</v>
      </c>
      <c r="O17">
        <v>-2.4588348890400048E-2</v>
      </c>
      <c r="P17">
        <v>-2.4740954575117029E-2</v>
      </c>
      <c r="Q17">
        <v>2606.3649823824048</v>
      </c>
      <c r="R17">
        <v>2291.2702928964331</v>
      </c>
      <c r="S17">
        <f t="shared" si="0"/>
        <v>2.4740954575117029E-2</v>
      </c>
      <c r="T17">
        <f t="shared" si="1"/>
        <v>2.4588348890400048E-2</v>
      </c>
      <c r="U17">
        <f t="shared" si="2"/>
        <v>2524.2149266510983</v>
      </c>
      <c r="V17">
        <f t="shared" si="3"/>
        <v>232.94463375466512</v>
      </c>
      <c r="W17">
        <f t="shared" si="4"/>
        <v>10.166615194936076</v>
      </c>
      <c r="X17">
        <f t="shared" si="5"/>
        <v>257.30804598054692</v>
      </c>
      <c r="Y17">
        <f t="shared" si="6"/>
        <v>9.2506173241166341</v>
      </c>
    </row>
    <row r="18" spans="1:25" x14ac:dyDescent="0.2">
      <c r="A18" s="1">
        <v>1235</v>
      </c>
      <c r="B18">
        <v>20.6</v>
      </c>
      <c r="C18">
        <v>61.752542257407001</v>
      </c>
      <c r="D18">
        <v>5397.0894635766736</v>
      </c>
      <c r="E18">
        <v>45.722793519496918</v>
      </c>
      <c r="F18">
        <v>2194.9712753146891</v>
      </c>
      <c r="G18">
        <v>146.494</v>
      </c>
      <c r="H18">
        <v>2736.3561082147971</v>
      </c>
      <c r="I18">
        <v>45.722793519496918</v>
      </c>
      <c r="J18">
        <v>294.24201197938561</v>
      </c>
      <c r="K18">
        <v>-4.3716667351163778</v>
      </c>
      <c r="L18">
        <v>0.24000000000000909</v>
      </c>
      <c r="M18">
        <v>-4.7806207786191261E-2</v>
      </c>
      <c r="N18">
        <v>4.8578223343345293E-2</v>
      </c>
      <c r="O18">
        <v>-2.1802425100561639E-2</v>
      </c>
      <c r="P18">
        <v>7.7201555715403095E-4</v>
      </c>
      <c r="Q18">
        <v>2311.0570606595338</v>
      </c>
      <c r="R18">
        <v>2264.7687863644628</v>
      </c>
      <c r="S18">
        <f t="shared" si="0"/>
        <v>-7.7201555715403095E-4</v>
      </c>
      <c r="T18">
        <f t="shared" si="1"/>
        <v>2.1802425100561639E-2</v>
      </c>
      <c r="U18">
        <f t="shared" si="2"/>
        <v>2488.1359773498184</v>
      </c>
      <c r="V18">
        <f t="shared" si="3"/>
        <v>223.36719098535559</v>
      </c>
      <c r="W18">
        <f t="shared" si="4"/>
        <v>9.8626929305184152</v>
      </c>
      <c r="X18">
        <f t="shared" si="5"/>
        <v>248.22013086497873</v>
      </c>
      <c r="Y18">
        <f t="shared" si="6"/>
        <v>9.0711925293567841</v>
      </c>
    </row>
    <row r="19" spans="1:25" x14ac:dyDescent="0.2">
      <c r="A19" s="1">
        <v>1264</v>
      </c>
      <c r="B19">
        <v>21.8</v>
      </c>
      <c r="C19">
        <v>60.388548246363577</v>
      </c>
      <c r="D19">
        <v>5499.5819833725691</v>
      </c>
      <c r="E19">
        <v>4.0924712121486664</v>
      </c>
      <c r="F19">
        <v>2297.4637951105829</v>
      </c>
      <c r="G19">
        <v>146.97999999999999</v>
      </c>
      <c r="H19">
        <v>2643.4096227771211</v>
      </c>
      <c r="I19">
        <v>97.719726145267487</v>
      </c>
      <c r="J19">
        <v>281.387095625261</v>
      </c>
      <c r="K19">
        <v>-12.85491635412461</v>
      </c>
      <c r="L19">
        <v>0.48599999999999</v>
      </c>
      <c r="M19">
        <v>-6.5774418642019328E-2</v>
      </c>
      <c r="N19">
        <v>4.6027477053545977E-2</v>
      </c>
      <c r="O19">
        <v>-2.0839923356797869E-2</v>
      </c>
      <c r="P19">
        <v>-1.974694158847335E-2</v>
      </c>
      <c r="Q19">
        <v>2209.031875820574</v>
      </c>
      <c r="R19">
        <v>2186.8455051849251</v>
      </c>
      <c r="S19">
        <f t="shared" si="0"/>
        <v>1.974694158847335E-2</v>
      </c>
      <c r="T19">
        <f t="shared" si="1"/>
        <v>2.0839923356797869E-2</v>
      </c>
      <c r="U19">
        <f t="shared" si="2"/>
        <v>2382.3225351254828</v>
      </c>
      <c r="V19">
        <f t="shared" si="3"/>
        <v>195.47702994055771</v>
      </c>
      <c r="W19">
        <f t="shared" si="4"/>
        <v>8.938767255258286</v>
      </c>
      <c r="X19">
        <f t="shared" si="5"/>
        <v>261.08708765163829</v>
      </c>
      <c r="Y19">
        <f t="shared" si="6"/>
        <v>9.8769061518866934</v>
      </c>
    </row>
    <row r="20" spans="1:25" x14ac:dyDescent="0.2">
      <c r="A20" s="1">
        <v>1279</v>
      </c>
      <c r="B20">
        <v>22.4</v>
      </c>
      <c r="C20">
        <v>59.710575227434397</v>
      </c>
      <c r="D20">
        <v>5550.081785172224</v>
      </c>
      <c r="E20">
        <v>3.412148773670197</v>
      </c>
      <c r="F20">
        <v>2347.9635969102378</v>
      </c>
      <c r="G20">
        <v>147.29499999999999</v>
      </c>
      <c r="H20">
        <v>2601.9175926111179</v>
      </c>
      <c r="I20">
        <v>47.087653025984757</v>
      </c>
      <c r="J20">
        <v>275.10438225239977</v>
      </c>
      <c r="K20">
        <v>-6.282713372861167</v>
      </c>
      <c r="L20">
        <v>0.31499999999999773</v>
      </c>
      <c r="M20">
        <v>-6.6712959439644684E-2</v>
      </c>
      <c r="N20">
        <v>6.1910833556470618E-2</v>
      </c>
      <c r="O20">
        <v>-1.8793710622531129E-2</v>
      </c>
      <c r="P20">
        <v>-4.8021258831740582E-3</v>
      </c>
      <c r="Q20">
        <v>1992.133325988299</v>
      </c>
      <c r="R20">
        <v>2148.7638635037069</v>
      </c>
      <c r="S20">
        <f t="shared" si="0"/>
        <v>4.8021258831740582E-3</v>
      </c>
      <c r="T20">
        <f t="shared" si="1"/>
        <v>1.8793710622531129E-2</v>
      </c>
      <c r="U20">
        <f t="shared" si="2"/>
        <v>2330.7639249499434</v>
      </c>
      <c r="V20">
        <f t="shared" si="3"/>
        <v>182.00006144623649</v>
      </c>
      <c r="W20">
        <f t="shared" si="4"/>
        <v>8.4699889335198009</v>
      </c>
      <c r="X20">
        <f t="shared" si="5"/>
        <v>271.1536676611745</v>
      </c>
      <c r="Y20">
        <f t="shared" si="6"/>
        <v>10.421301136945772</v>
      </c>
    </row>
    <row r="21" spans="1:25" x14ac:dyDescent="0.2">
      <c r="A21" s="1">
        <v>1294</v>
      </c>
      <c r="B21">
        <v>23</v>
      </c>
      <c r="C21">
        <v>59.035284866233532</v>
      </c>
      <c r="D21">
        <v>5599.7626712620258</v>
      </c>
      <c r="E21">
        <v>3.412148773670197</v>
      </c>
      <c r="F21">
        <v>2397.6444830000401</v>
      </c>
      <c r="G21">
        <v>147.55500000000001</v>
      </c>
      <c r="H21">
        <v>2556.8216465177979</v>
      </c>
      <c r="I21">
        <v>45.72490082681179</v>
      </c>
      <c r="J21">
        <v>268.91704160781961</v>
      </c>
      <c r="K21">
        <v>-6.1873406445802743</v>
      </c>
      <c r="L21">
        <v>0.26000000000001933</v>
      </c>
      <c r="M21">
        <v>-6.7658327658440681E-2</v>
      </c>
      <c r="N21">
        <v>5.2623983247298271E-2</v>
      </c>
      <c r="O21">
        <v>-1.7670098044407789E-2</v>
      </c>
      <c r="P21">
        <v>-1.503434441114241E-2</v>
      </c>
      <c r="Q21">
        <v>1873.0303927072259</v>
      </c>
      <c r="R21">
        <v>2111.2620482489478</v>
      </c>
      <c r="S21">
        <f t="shared" si="0"/>
        <v>1.503434441114241E-2</v>
      </c>
      <c r="T21">
        <f t="shared" si="1"/>
        <v>1.7670098044407789E-2</v>
      </c>
      <c r="U21">
        <f t="shared" si="2"/>
        <v>2280.093156746223</v>
      </c>
      <c r="V21">
        <f t="shared" si="3"/>
        <v>168.83110849727518</v>
      </c>
      <c r="W21">
        <f t="shared" si="4"/>
        <v>7.9966912983303722</v>
      </c>
      <c r="X21">
        <f t="shared" si="5"/>
        <v>276.72848977157491</v>
      </c>
      <c r="Y21">
        <f t="shared" si="6"/>
        <v>10.823144044812773</v>
      </c>
    </row>
    <row r="22" spans="1:25" x14ac:dyDescent="0.2">
      <c r="A22" s="1">
        <v>1311</v>
      </c>
      <c r="B22">
        <v>23.8</v>
      </c>
      <c r="C22">
        <v>58.139070741098713</v>
      </c>
      <c r="D22">
        <v>5654.4956448376179</v>
      </c>
      <c r="E22">
        <v>3.8194993063807492</v>
      </c>
      <c r="F22">
        <v>2452.3774565756321</v>
      </c>
      <c r="G22">
        <v>147.84700000000001</v>
      </c>
      <c r="H22">
        <v>2502.2583230589239</v>
      </c>
      <c r="I22">
        <v>51.593796715140343</v>
      </c>
      <c r="J22">
        <v>260.8141625492654</v>
      </c>
      <c r="K22">
        <v>-8.1028790585541515</v>
      </c>
      <c r="L22">
        <v>0.29200000000000159</v>
      </c>
      <c r="M22">
        <v>-7.852571020593585E-2</v>
      </c>
      <c r="N22">
        <v>5.2377951043435428E-2</v>
      </c>
      <c r="O22">
        <v>-1.745655751643253E-2</v>
      </c>
      <c r="P22">
        <v>-2.6147759162500419E-2</v>
      </c>
      <c r="Q22">
        <v>1850.3950967418491</v>
      </c>
      <c r="R22">
        <v>2062.1527608229412</v>
      </c>
      <c r="S22">
        <f t="shared" si="0"/>
        <v>2.6147759162500419E-2</v>
      </c>
      <c r="T22">
        <f t="shared" si="1"/>
        <v>1.745655751643253E-2</v>
      </c>
      <c r="U22">
        <f t="shared" si="2"/>
        <v>2213.8991665661083</v>
      </c>
      <c r="V22">
        <f t="shared" si="3"/>
        <v>151.74640574316709</v>
      </c>
      <c r="W22">
        <f t="shared" si="4"/>
        <v>7.3586403794164017</v>
      </c>
      <c r="X22">
        <f t="shared" si="5"/>
        <v>288.3591564928156</v>
      </c>
      <c r="Y22">
        <f t="shared" si="6"/>
        <v>11.523956333185719</v>
      </c>
    </row>
    <row r="23" spans="1:25" x14ac:dyDescent="0.2">
      <c r="A23" s="1">
        <v>1325</v>
      </c>
      <c r="B23">
        <v>24.2</v>
      </c>
      <c r="C23">
        <v>57.692752117016852</v>
      </c>
      <c r="D23">
        <v>5698.1753637194633</v>
      </c>
      <c r="E23">
        <v>3.1391768679022789</v>
      </c>
      <c r="F23">
        <v>2496.057175457478</v>
      </c>
      <c r="G23">
        <v>148.11199999999999</v>
      </c>
      <c r="H23">
        <v>2450.530068337202</v>
      </c>
      <c r="I23">
        <v>43.679718881845467</v>
      </c>
      <c r="J23">
        <v>256.82512707064438</v>
      </c>
      <c r="K23">
        <v>-3.9890354786209632</v>
      </c>
      <c r="L23">
        <v>0.26499999999998641</v>
      </c>
      <c r="M23">
        <v>-4.5662330032519037E-2</v>
      </c>
      <c r="N23">
        <v>5.6147339378120463E-2</v>
      </c>
      <c r="O23">
        <v>-1.45852758909616E-2</v>
      </c>
      <c r="P23">
        <v>1.0485009345601421E-2</v>
      </c>
      <c r="Q23">
        <v>1546.039244441929</v>
      </c>
      <c r="R23">
        <v>2037.977500144814</v>
      </c>
      <c r="S23">
        <f t="shared" si="0"/>
        <v>-1.0485009345601421E-2</v>
      </c>
      <c r="T23">
        <f t="shared" si="1"/>
        <v>1.45852758909616E-2</v>
      </c>
      <c r="U23">
        <f t="shared" si="2"/>
        <v>2181.382644165637</v>
      </c>
      <c r="V23">
        <f t="shared" si="3"/>
        <v>143.40514402082295</v>
      </c>
      <c r="W23">
        <f t="shared" si="4"/>
        <v>7.0366401989537612</v>
      </c>
      <c r="X23">
        <f t="shared" si="5"/>
        <v>269.14742417156504</v>
      </c>
      <c r="Y23">
        <f t="shared" si="6"/>
        <v>10.983232878843802</v>
      </c>
    </row>
    <row r="24" spans="1:25" x14ac:dyDescent="0.2">
      <c r="A24" s="1">
        <v>1342</v>
      </c>
      <c r="B24">
        <v>25.2</v>
      </c>
      <c r="C24">
        <v>56.582171835728438</v>
      </c>
      <c r="D24">
        <v>5752.3581788688898</v>
      </c>
      <c r="E24">
        <v>3.6830133572220798</v>
      </c>
      <c r="F24">
        <v>2550.239990606904</v>
      </c>
      <c r="G24">
        <v>148.30799999999999</v>
      </c>
      <c r="H24">
        <v>2405.4361275930742</v>
      </c>
      <c r="I24">
        <v>51.587474778294563</v>
      </c>
      <c r="J24">
        <v>247.0325748185108</v>
      </c>
      <c r="K24">
        <v>-9.7925522521336177</v>
      </c>
      <c r="L24">
        <v>0.19599999999999801</v>
      </c>
      <c r="M24">
        <v>-9.4912110877869868E-2</v>
      </c>
      <c r="N24">
        <v>3.516211127017748E-2</v>
      </c>
      <c r="O24">
        <v>-1.6947052292444781E-2</v>
      </c>
      <c r="P24">
        <v>-5.9749999607692381E-2</v>
      </c>
      <c r="Q24">
        <v>1796.3875429991469</v>
      </c>
      <c r="R24">
        <v>1978.6338601678231</v>
      </c>
      <c r="S24">
        <f t="shared" si="0"/>
        <v>5.9749999607692381E-2</v>
      </c>
      <c r="T24">
        <f t="shared" si="1"/>
        <v>1.6947052292444781E-2</v>
      </c>
      <c r="U24">
        <f t="shared" si="2"/>
        <v>2101.7652264340854</v>
      </c>
      <c r="V24">
        <f t="shared" si="3"/>
        <v>123.13136626626238</v>
      </c>
      <c r="W24">
        <f t="shared" si="4"/>
        <v>6.223049587143862</v>
      </c>
      <c r="X24">
        <f t="shared" si="5"/>
        <v>303.67090115898873</v>
      </c>
      <c r="Y24">
        <f t="shared" si="6"/>
        <v>12.624359369826532</v>
      </c>
    </row>
    <row r="25" spans="1:25" x14ac:dyDescent="0.2">
      <c r="A25" s="1">
        <v>1357</v>
      </c>
      <c r="B25">
        <v>25.6</v>
      </c>
      <c r="C25">
        <v>56.140026234779562</v>
      </c>
      <c r="D25">
        <v>5797.1318926662207</v>
      </c>
      <c r="E25">
        <v>42.314859375357628</v>
      </c>
      <c r="F25">
        <v>2595.0137044042349</v>
      </c>
      <c r="G25">
        <v>148.53899999999999</v>
      </c>
      <c r="H25">
        <v>2368.6558052101468</v>
      </c>
      <c r="I25">
        <v>42.314859375357628</v>
      </c>
      <c r="J25">
        <v>243.18692481803529</v>
      </c>
      <c r="K25">
        <v>-3.8456500004755299</v>
      </c>
      <c r="L25">
        <v>0.23099999999999449</v>
      </c>
      <c r="M25">
        <v>-4.544089307212814E-2</v>
      </c>
      <c r="N25">
        <v>5.0522196084301432E-2</v>
      </c>
      <c r="O25">
        <v>-1.459706006960004E-2</v>
      </c>
      <c r="P25">
        <v>5.0813030121732916E-3</v>
      </c>
      <c r="Q25">
        <v>1547.288367377605</v>
      </c>
      <c r="R25">
        <v>1955.3302914334661</v>
      </c>
      <c r="S25">
        <f t="shared" si="0"/>
        <v>-5.0813030121732916E-3</v>
      </c>
      <c r="T25">
        <f t="shared" si="1"/>
        <v>1.459706006960004E-2</v>
      </c>
      <c r="U25">
        <f t="shared" si="2"/>
        <v>2070.5815722865887</v>
      </c>
      <c r="V25">
        <f t="shared" si="3"/>
        <v>115.25128085312258</v>
      </c>
      <c r="W25">
        <f t="shared" si="4"/>
        <v>5.8942103724394856</v>
      </c>
      <c r="X25">
        <f t="shared" si="5"/>
        <v>298.07423292355816</v>
      </c>
      <c r="Y25">
        <f t="shared" si="6"/>
        <v>12.584109192560083</v>
      </c>
    </row>
    <row r="26" spans="1:25" x14ac:dyDescent="0.2">
      <c r="A26" s="1">
        <v>1409</v>
      </c>
      <c r="B26">
        <v>27.8</v>
      </c>
      <c r="C26">
        <v>53.729537654846993</v>
      </c>
      <c r="D26">
        <v>5951.9174974262714</v>
      </c>
      <c r="E26">
        <v>3.002690926194191</v>
      </c>
      <c r="F26">
        <v>2749.7993091642861</v>
      </c>
      <c r="G26">
        <v>149.41200000000001</v>
      </c>
      <c r="H26">
        <v>2233.1484684369439</v>
      </c>
      <c r="I26">
        <v>49.412128806114197</v>
      </c>
      <c r="J26">
        <v>222.7517914046004</v>
      </c>
      <c r="K26">
        <v>-10.99730014950913</v>
      </c>
      <c r="L26">
        <v>0.36400000000000432</v>
      </c>
      <c r="M26">
        <v>-0.1112813838952466</v>
      </c>
      <c r="N26">
        <v>6.8175912726821733E-2</v>
      </c>
      <c r="O26">
        <v>-1.229815004659684E-2</v>
      </c>
      <c r="P26">
        <v>-4.3105471168424822E-2</v>
      </c>
      <c r="Q26">
        <v>1303.603904939265</v>
      </c>
      <c r="R26">
        <v>1831.513021255397</v>
      </c>
      <c r="S26">
        <f t="shared" si="0"/>
        <v>4.3105471168424822E-2</v>
      </c>
      <c r="T26">
        <f t="shared" si="1"/>
        <v>1.229815004659684E-2</v>
      </c>
      <c r="U26">
        <f t="shared" si="2"/>
        <v>1905.7200755191943</v>
      </c>
      <c r="V26">
        <f t="shared" si="3"/>
        <v>74.207054263797318</v>
      </c>
      <c r="W26">
        <f t="shared" si="4"/>
        <v>4.051680408634641</v>
      </c>
      <c r="X26">
        <f t="shared" si="5"/>
        <v>327.42839291774953</v>
      </c>
      <c r="Y26">
        <f t="shared" si="6"/>
        <v>14.662186484489665</v>
      </c>
    </row>
    <row r="27" spans="1:25" x14ac:dyDescent="0.2">
      <c r="A27" s="1">
        <v>1460</v>
      </c>
      <c r="B27">
        <v>30</v>
      </c>
      <c r="C27">
        <v>51.355115917706577</v>
      </c>
      <c r="D27">
        <v>6097.9616793990144</v>
      </c>
      <c r="E27">
        <v>2.7297190204262729</v>
      </c>
      <c r="F27">
        <v>2895.8434911370282</v>
      </c>
      <c r="G27">
        <v>149.84700000000001</v>
      </c>
      <c r="H27">
        <v>2096.7568577655161</v>
      </c>
      <c r="I27">
        <v>52.824277579784393</v>
      </c>
      <c r="J27">
        <v>203.49906874391041</v>
      </c>
      <c r="K27">
        <v>-8.60720365114841</v>
      </c>
      <c r="L27">
        <v>7.00000000000216E-2</v>
      </c>
      <c r="M27">
        <v>-8.1470150142122791E-2</v>
      </c>
      <c r="N27">
        <v>1.226387218833196E-2</v>
      </c>
      <c r="O27">
        <v>-1.4808012147758381E-2</v>
      </c>
      <c r="P27">
        <v>-6.9206277953790821E-2</v>
      </c>
      <c r="Q27">
        <v>1569.6492876623879</v>
      </c>
      <c r="R27">
        <v>1714.8836733501589</v>
      </c>
      <c r="S27">
        <f t="shared" si="0"/>
        <v>6.9206277953790821E-2</v>
      </c>
      <c r="T27">
        <f t="shared" si="1"/>
        <v>1.4808012147758381E-2</v>
      </c>
      <c r="U27">
        <f t="shared" si="2"/>
        <v>1751.8270444937034</v>
      </c>
      <c r="V27">
        <f t="shared" si="3"/>
        <v>36.943371143544482</v>
      </c>
      <c r="W27">
        <f t="shared" si="4"/>
        <v>2.1542785506478541</v>
      </c>
      <c r="X27">
        <f t="shared" si="5"/>
        <v>344.92981327181269</v>
      </c>
      <c r="Y27">
        <f t="shared" si="6"/>
        <v>16.450634797942165</v>
      </c>
    </row>
    <row r="28" spans="1:25" x14ac:dyDescent="0.2">
      <c r="A28" s="1">
        <v>1480</v>
      </c>
      <c r="B28">
        <v>31.2</v>
      </c>
      <c r="C28">
        <v>50.075178515484517</v>
      </c>
      <c r="D28">
        <v>6153.6479473263034</v>
      </c>
      <c r="E28">
        <v>2.7297190204262729</v>
      </c>
      <c r="F28">
        <v>2951.5297590643172</v>
      </c>
      <c r="G28">
        <v>149.983</v>
      </c>
      <c r="H28">
        <v>2067.1820865129921</v>
      </c>
      <c r="I28">
        <v>52.956548914313323</v>
      </c>
      <c r="J28">
        <v>193.48175180228719</v>
      </c>
      <c r="K28">
        <v>-10.01731694162325</v>
      </c>
      <c r="L28">
        <v>0.13599999999999571</v>
      </c>
      <c r="M28">
        <v>-9.4580530142096622E-2</v>
      </c>
      <c r="N28">
        <v>2.3767438310046889E-2</v>
      </c>
      <c r="O28">
        <v>-1.7602971531987879E-2</v>
      </c>
      <c r="P28">
        <v>-7.0813091832049729E-2</v>
      </c>
      <c r="Q28">
        <v>1865.9149823907151</v>
      </c>
      <c r="R28">
        <v>1654.2108438502571</v>
      </c>
      <c r="S28">
        <f t="shared" si="0"/>
        <v>7.0813091832049729E-2</v>
      </c>
      <c r="T28">
        <f t="shared" si="1"/>
        <v>1.7602971531987879E-2</v>
      </c>
      <c r="U28">
        <f t="shared" si="2"/>
        <v>1672.3707201214966</v>
      </c>
      <c r="V28">
        <f t="shared" si="3"/>
        <v>18.159876271239455</v>
      </c>
      <c r="W28">
        <f t="shared" si="4"/>
        <v>1.0977969548894655</v>
      </c>
      <c r="X28">
        <f t="shared" si="5"/>
        <v>394.81136639149554</v>
      </c>
      <c r="Y28">
        <f t="shared" si="6"/>
        <v>19.099012562433703</v>
      </c>
    </row>
    <row r="29" spans="1:25" x14ac:dyDescent="0.2">
      <c r="A29" s="1">
        <v>1496</v>
      </c>
      <c r="B29">
        <v>31.4</v>
      </c>
      <c r="C29">
        <v>49.862898870897418</v>
      </c>
      <c r="D29">
        <v>6197.5964234769344</v>
      </c>
      <c r="E29">
        <v>43.948476150631897</v>
      </c>
      <c r="F29">
        <v>2995.4782352149491</v>
      </c>
      <c r="G29">
        <v>149.98699999999999</v>
      </c>
      <c r="H29">
        <v>2049.9445911067492</v>
      </c>
      <c r="I29">
        <v>43.948476150631897</v>
      </c>
      <c r="J29">
        <v>191.84480584948639</v>
      </c>
      <c r="K29">
        <v>-1.636945952800829</v>
      </c>
      <c r="L29">
        <v>3.9999999999906777E-3</v>
      </c>
      <c r="M29">
        <v>-1.8623466570151979E-2</v>
      </c>
      <c r="N29">
        <v>8.423242662057523E-4</v>
      </c>
      <c r="O29">
        <v>-1.6980465132428631E-2</v>
      </c>
      <c r="P29">
        <v>-1.7781142303946219E-2</v>
      </c>
      <c r="Q29">
        <v>1799.929304037435</v>
      </c>
      <c r="R29">
        <v>1644.296912945093</v>
      </c>
      <c r="S29">
        <f t="shared" si="0"/>
        <v>1.7781142303946219E-2</v>
      </c>
      <c r="T29">
        <f t="shared" si="1"/>
        <v>1.6980465132428631E-2</v>
      </c>
      <c r="U29">
        <f t="shared" si="2"/>
        <v>1659.4297999009873</v>
      </c>
      <c r="V29">
        <f t="shared" si="3"/>
        <v>15.132886955894264</v>
      </c>
      <c r="W29">
        <f t="shared" si="4"/>
        <v>0.92032569280871646</v>
      </c>
      <c r="X29">
        <f t="shared" si="5"/>
        <v>390.51479120576187</v>
      </c>
      <c r="Y29">
        <f t="shared" si="6"/>
        <v>19.050016907770466</v>
      </c>
    </row>
    <row r="30" spans="1:25" x14ac:dyDescent="0.2">
      <c r="A30" s="1">
        <v>1515</v>
      </c>
      <c r="B30">
        <v>32</v>
      </c>
      <c r="C30">
        <v>49.22784837562169</v>
      </c>
      <c r="D30">
        <v>6247.5566034018993</v>
      </c>
      <c r="E30">
        <v>45.861386775970459</v>
      </c>
      <c r="F30">
        <v>3045.438415139914</v>
      </c>
      <c r="G30">
        <v>150.114</v>
      </c>
      <c r="H30">
        <v>2034.5318867145661</v>
      </c>
      <c r="I30">
        <v>45.861386775970459</v>
      </c>
      <c r="J30">
        <v>186.98927898867279</v>
      </c>
      <c r="K30">
        <v>-4.8555268608135984</v>
      </c>
      <c r="L30">
        <v>0.12700000000000949</v>
      </c>
      <c r="M30">
        <v>-5.2936982526635028E-2</v>
      </c>
      <c r="N30">
        <v>2.5628292976515449E-2</v>
      </c>
      <c r="O30">
        <v>-1.6974445085724741E-2</v>
      </c>
      <c r="P30">
        <v>-2.7308689550119579E-2</v>
      </c>
      <c r="Q30">
        <v>1799.2911790868229</v>
      </c>
      <c r="R30">
        <v>1614.8913348300221</v>
      </c>
      <c r="S30">
        <f t="shared" si="0"/>
        <v>2.7308689550119579E-2</v>
      </c>
      <c r="T30">
        <f t="shared" si="1"/>
        <v>1.6974445085724741E-2</v>
      </c>
      <c r="U30">
        <f t="shared" si="2"/>
        <v>1621.1187237273775</v>
      </c>
      <c r="V30">
        <f t="shared" si="3"/>
        <v>6.2273888973554676</v>
      </c>
      <c r="W30">
        <f t="shared" si="4"/>
        <v>0.38562278235339847</v>
      </c>
      <c r="X30">
        <f t="shared" si="5"/>
        <v>413.41316298718857</v>
      </c>
      <c r="Y30">
        <f t="shared" si="6"/>
        <v>20.319817334236166</v>
      </c>
    </row>
    <row r="31" spans="1:25" x14ac:dyDescent="0.2">
      <c r="A31" s="1">
        <v>1534</v>
      </c>
      <c r="B31">
        <v>32.6</v>
      </c>
      <c r="C31">
        <v>48.595480538074291</v>
      </c>
      <c r="D31">
        <v>6297.3802973777056</v>
      </c>
      <c r="E31">
        <v>44.36425594240427</v>
      </c>
      <c r="F31">
        <v>3095.2621091157198</v>
      </c>
      <c r="G31">
        <v>150.245</v>
      </c>
      <c r="H31">
        <v>1998.941099797607</v>
      </c>
      <c r="I31">
        <v>49.823693975806243</v>
      </c>
      <c r="J31">
        <v>182.21610561160159</v>
      </c>
      <c r="K31">
        <v>-4.7731733770711458</v>
      </c>
      <c r="L31">
        <v>0.1310000000000002</v>
      </c>
      <c r="M31">
        <v>-4.7900637188693189E-2</v>
      </c>
      <c r="N31">
        <v>2.4333160144990752E-2</v>
      </c>
      <c r="O31">
        <v>-1.674962432792167E-2</v>
      </c>
      <c r="P31">
        <v>-2.3567477043702441E-2</v>
      </c>
      <c r="Q31">
        <v>1775.460178759698</v>
      </c>
      <c r="R31">
        <v>1585.98634781084</v>
      </c>
      <c r="S31">
        <f t="shared" si="0"/>
        <v>2.3567477043702441E-2</v>
      </c>
      <c r="T31">
        <f t="shared" si="1"/>
        <v>1.674962432792167E-2</v>
      </c>
      <c r="U31">
        <f t="shared" si="2"/>
        <v>1583.5692293086699</v>
      </c>
      <c r="V31">
        <f t="shared" si="3"/>
        <v>2.4171185021700694</v>
      </c>
      <c r="W31">
        <f t="shared" si="4"/>
        <v>0.152404748345183</v>
      </c>
      <c r="X31">
        <f t="shared" si="5"/>
        <v>415.37187048893702</v>
      </c>
      <c r="Y31">
        <f t="shared" si="6"/>
        <v>20.779595283272403</v>
      </c>
    </row>
    <row r="32" spans="1:25" x14ac:dyDescent="0.2">
      <c r="A32" s="1">
        <v>1553</v>
      </c>
      <c r="B32">
        <v>33.200000000000003</v>
      </c>
      <c r="C32">
        <v>47.965795358255242</v>
      </c>
      <c r="D32">
        <v>6347.2018840387464</v>
      </c>
      <c r="E32">
        <v>44.362148635089397</v>
      </c>
      <c r="F32">
        <v>3145.083695776761</v>
      </c>
      <c r="G32">
        <v>150.541</v>
      </c>
      <c r="H32">
        <v>1980.5062905659599</v>
      </c>
      <c r="I32">
        <v>44.362148635089397</v>
      </c>
      <c r="J32">
        <v>177.52450033564969</v>
      </c>
      <c r="K32">
        <v>-4.6916052759518996</v>
      </c>
      <c r="L32">
        <v>0.29599999999999232</v>
      </c>
      <c r="M32">
        <v>-5.2878472079246328E-2</v>
      </c>
      <c r="N32">
        <v>6.1750756234747073E-2</v>
      </c>
      <c r="O32">
        <v>-1.4630819294882131E-2</v>
      </c>
      <c r="P32">
        <v>8.8722841555007453E-3</v>
      </c>
      <c r="Q32">
        <v>1550.8668452575059</v>
      </c>
      <c r="R32">
        <v>1557.5771720363359</v>
      </c>
      <c r="S32">
        <f t="shared" si="0"/>
        <v>-8.8722841555007453E-3</v>
      </c>
      <c r="T32">
        <f t="shared" si="1"/>
        <v>1.4630819294882131E-2</v>
      </c>
      <c r="U32">
        <f t="shared" si="2"/>
        <v>1546.7737000293159</v>
      </c>
      <c r="V32">
        <f t="shared" si="3"/>
        <v>10.803472007019991</v>
      </c>
      <c r="W32">
        <f t="shared" si="4"/>
        <v>0.69360749508775943</v>
      </c>
      <c r="X32">
        <f t="shared" si="5"/>
        <v>433.73259053664401</v>
      </c>
      <c r="Y32">
        <f t="shared" si="6"/>
        <v>21.900086488122099</v>
      </c>
    </row>
    <row r="33" spans="1:25" x14ac:dyDescent="0.2">
      <c r="A33" s="1">
        <v>1573</v>
      </c>
      <c r="B33">
        <v>34</v>
      </c>
      <c r="C33">
        <v>47.130388141629467</v>
      </c>
      <c r="D33">
        <v>6400.0219469964504</v>
      </c>
      <c r="E33">
        <v>3.817391999065876</v>
      </c>
      <c r="F33">
        <v>3197.9037587344651</v>
      </c>
      <c r="G33">
        <v>150.703</v>
      </c>
      <c r="H33">
        <v>1935.863201633749</v>
      </c>
      <c r="I33">
        <v>50.090343937277787</v>
      </c>
      <c r="J33">
        <v>171.3945591343093</v>
      </c>
      <c r="K33">
        <v>-6.1299412013404444</v>
      </c>
      <c r="L33">
        <v>0.16200000000000611</v>
      </c>
      <c r="M33">
        <v>-6.1188851178744577E-2</v>
      </c>
      <c r="N33">
        <v>2.9931200968010999E-2</v>
      </c>
      <c r="O33">
        <v>-1.495331897102677E-2</v>
      </c>
      <c r="P33">
        <v>-3.1257650210733581E-2</v>
      </c>
      <c r="Q33">
        <v>1585.0518109288371</v>
      </c>
      <c r="R33">
        <v>1520.4613094363619</v>
      </c>
      <c r="S33">
        <f t="shared" si="0"/>
        <v>3.1257650210733581E-2</v>
      </c>
      <c r="T33">
        <f t="shared" si="1"/>
        <v>1.495331897102677E-2</v>
      </c>
      <c r="U33">
        <f t="shared" si="2"/>
        <v>1498.872724965036</v>
      </c>
      <c r="V33">
        <f t="shared" si="3"/>
        <v>21.58858447132593</v>
      </c>
      <c r="W33">
        <f t="shared" si="4"/>
        <v>1.4198706890692838</v>
      </c>
      <c r="X33">
        <f t="shared" si="5"/>
        <v>436.99047666871297</v>
      </c>
      <c r="Y33">
        <f t="shared" si="6"/>
        <v>22.57341718670617</v>
      </c>
    </row>
    <row r="34" spans="1:25" x14ac:dyDescent="0.2">
      <c r="A34" s="1">
        <v>1592</v>
      </c>
      <c r="B34">
        <v>34.4</v>
      </c>
      <c r="C34">
        <v>46.714472971802159</v>
      </c>
      <c r="D34">
        <v>6446.7085714191198</v>
      </c>
      <c r="E34">
        <v>45.317550294101238</v>
      </c>
      <c r="F34">
        <v>3244.5903831571341</v>
      </c>
      <c r="G34">
        <v>150.92699999999999</v>
      </c>
      <c r="H34">
        <v>1890.476132898003</v>
      </c>
      <c r="I34">
        <v>45.317550294101238</v>
      </c>
      <c r="J34">
        <v>168.38286921552731</v>
      </c>
      <c r="K34">
        <v>-3.0116899187819399</v>
      </c>
      <c r="L34">
        <v>0.22399999999998951</v>
      </c>
      <c r="M34">
        <v>-3.3228736981993891E-2</v>
      </c>
      <c r="N34">
        <v>4.574511619272871E-2</v>
      </c>
      <c r="O34">
        <v>-1.2761433673182219E-2</v>
      </c>
      <c r="P34">
        <v>1.251637921073482E-2</v>
      </c>
      <c r="Q34">
        <v>1352.711969357315</v>
      </c>
      <c r="R34">
        <v>1502.227236202956</v>
      </c>
      <c r="S34">
        <f t="shared" si="0"/>
        <v>-1.251637921073482E-2</v>
      </c>
      <c r="T34">
        <f t="shared" si="1"/>
        <v>1.2761433673182219E-2</v>
      </c>
      <c r="U34">
        <f t="shared" si="2"/>
        <v>1475.4142319841199</v>
      </c>
      <c r="V34">
        <f t="shared" si="3"/>
        <v>26.813004218836113</v>
      </c>
      <c r="W34">
        <f t="shared" si="4"/>
        <v>1.7848833766726877</v>
      </c>
      <c r="X34">
        <f t="shared" si="5"/>
        <v>415.06190091388316</v>
      </c>
      <c r="Y34">
        <f t="shared" si="6"/>
        <v>21.955416082276297</v>
      </c>
    </row>
    <row r="35" spans="1:25" x14ac:dyDescent="0.2">
      <c r="A35" s="1">
        <v>1612</v>
      </c>
      <c r="B35">
        <v>35.200000000000003</v>
      </c>
      <c r="C35">
        <v>45.886219509118654</v>
      </c>
      <c r="D35">
        <v>6499.3858264833689</v>
      </c>
      <c r="E35">
        <v>3.137069553136826</v>
      </c>
      <c r="F35">
        <v>3297.2676382213831</v>
      </c>
      <c r="G35">
        <v>151.136</v>
      </c>
      <c r="H35">
        <v>1850.734730191326</v>
      </c>
      <c r="I35">
        <v>48.859863072633743</v>
      </c>
      <c r="J35">
        <v>162.46490284251701</v>
      </c>
      <c r="K35">
        <v>-5.91796637301033</v>
      </c>
      <c r="L35">
        <v>0.20900000000000321</v>
      </c>
      <c r="M35">
        <v>-6.0560611520880048E-2</v>
      </c>
      <c r="N35">
        <v>3.9587418535767298E-2</v>
      </c>
      <c r="O35">
        <v>-1.2570334960511881E-2</v>
      </c>
      <c r="P35">
        <v>-2.097319298511275E-2</v>
      </c>
      <c r="Q35">
        <v>1332.4555058142601</v>
      </c>
      <c r="R35">
        <v>1466.3998197362689</v>
      </c>
      <c r="S35">
        <f t="shared" si="0"/>
        <v>2.097319298511275E-2</v>
      </c>
      <c r="T35">
        <f t="shared" si="1"/>
        <v>1.2570334960511881E-2</v>
      </c>
      <c r="U35">
        <f t="shared" si="2"/>
        <v>1429.4701028348018</v>
      </c>
      <c r="V35">
        <f t="shared" si="3"/>
        <v>36.929716901467145</v>
      </c>
      <c r="W35">
        <f t="shared" si="4"/>
        <v>2.5183934425270822</v>
      </c>
      <c r="X35">
        <f t="shared" si="5"/>
        <v>421.26462735652422</v>
      </c>
      <c r="Y35">
        <f t="shared" si="6"/>
        <v>22.762020968449356</v>
      </c>
    </row>
    <row r="36" spans="1:25" x14ac:dyDescent="0.2">
      <c r="A36" s="1">
        <v>1632</v>
      </c>
      <c r="B36">
        <v>36</v>
      </c>
      <c r="C36">
        <v>45.062735215729958</v>
      </c>
      <c r="D36">
        <v>6549.2031985297799</v>
      </c>
      <c r="E36">
        <v>3.1370695605874062</v>
      </c>
      <c r="F36">
        <v>3347.0850102677941</v>
      </c>
      <c r="G36">
        <v>151.268</v>
      </c>
      <c r="H36">
        <v>1817.9225533947119</v>
      </c>
      <c r="I36">
        <v>47.904461421072483</v>
      </c>
      <c r="J36">
        <v>156.68596490146521</v>
      </c>
      <c r="K36">
        <v>-5.7789379410518222</v>
      </c>
      <c r="L36">
        <v>0.132000000000005</v>
      </c>
      <c r="M36">
        <v>-6.0317325042608137E-2</v>
      </c>
      <c r="N36">
        <v>2.5501229014383741E-2</v>
      </c>
      <c r="O36">
        <v>-1.3161959777866919E-2</v>
      </c>
      <c r="P36">
        <v>-3.4816096028224407E-2</v>
      </c>
      <c r="Q36">
        <v>1395.1677364538939</v>
      </c>
      <c r="R36">
        <v>1431.4174418219179</v>
      </c>
      <c r="S36">
        <f t="shared" si="0"/>
        <v>3.4816096028224407E-2</v>
      </c>
      <c r="T36">
        <f t="shared" si="1"/>
        <v>1.3161959777866919E-2</v>
      </c>
      <c r="U36">
        <f t="shared" si="2"/>
        <v>1384.808347511713</v>
      </c>
      <c r="V36">
        <f t="shared" si="3"/>
        <v>46.60909431020491</v>
      </c>
      <c r="W36">
        <f t="shared" si="4"/>
        <v>3.256149670139588</v>
      </c>
      <c r="X36">
        <f t="shared" si="5"/>
        <v>433.11420588299893</v>
      </c>
      <c r="Y36">
        <f t="shared" si="6"/>
        <v>23.824678618691415</v>
      </c>
    </row>
    <row r="37" spans="1:25" x14ac:dyDescent="0.2">
      <c r="A37" s="1">
        <v>1652</v>
      </c>
      <c r="B37">
        <v>36.799999999999997</v>
      </c>
      <c r="C37">
        <v>44.244020091636102</v>
      </c>
      <c r="D37">
        <v>6598.8819773048162</v>
      </c>
      <c r="E37">
        <v>3.6809060424566269</v>
      </c>
      <c r="F37">
        <v>3396.76378904283</v>
      </c>
      <c r="G37">
        <v>151.47200000000001</v>
      </c>
      <c r="H37">
        <v>1793.272516587102</v>
      </c>
      <c r="I37">
        <v>45.309121042490013</v>
      </c>
      <c r="J37">
        <v>151.04423718125761</v>
      </c>
      <c r="K37">
        <v>-5.6417277202075704</v>
      </c>
      <c r="L37">
        <v>0.2040000000000077</v>
      </c>
      <c r="M37">
        <v>-6.2258189856705323E-2</v>
      </c>
      <c r="N37">
        <v>4.1668481328086697E-2</v>
      </c>
      <c r="O37">
        <v>-1.294981036625611E-2</v>
      </c>
      <c r="P37">
        <v>-2.0589708528618619E-2</v>
      </c>
      <c r="Q37">
        <v>1372.6798988231481</v>
      </c>
      <c r="R37">
        <v>1397.269036797971</v>
      </c>
      <c r="S37">
        <f t="shared" si="0"/>
        <v>2.0589708528618619E-2</v>
      </c>
      <c r="T37">
        <f t="shared" si="1"/>
        <v>1.294981036625611E-2</v>
      </c>
      <c r="U37">
        <f t="shared" si="2"/>
        <v>1341.4113330616528</v>
      </c>
      <c r="V37">
        <f t="shared" si="3"/>
        <v>55.857703736318172</v>
      </c>
      <c r="W37">
        <f t="shared" si="4"/>
        <v>3.9976341180738952</v>
      </c>
      <c r="X37">
        <f t="shared" si="5"/>
        <v>451.86118352544918</v>
      </c>
      <c r="Y37">
        <f t="shared" si="6"/>
        <v>25.197574788321447</v>
      </c>
    </row>
    <row r="38" spans="1:25" x14ac:dyDescent="0.2">
      <c r="A38" s="1">
        <v>1673</v>
      </c>
      <c r="B38">
        <v>37.799999999999997</v>
      </c>
      <c r="C38">
        <v>43.227332830839629</v>
      </c>
      <c r="D38">
        <v>6647.4772977232933</v>
      </c>
      <c r="E38">
        <v>1.7764246761798861</v>
      </c>
      <c r="F38">
        <v>3445.359109461308</v>
      </c>
      <c r="G38">
        <v>151.68299999999999</v>
      </c>
      <c r="H38">
        <v>1750.8626819499091</v>
      </c>
      <c r="I38">
        <v>47.499218195676796</v>
      </c>
      <c r="J38">
        <v>144.18227651760691</v>
      </c>
      <c r="K38">
        <v>-6.8619606636507058</v>
      </c>
      <c r="L38">
        <v>0.21099999999998431</v>
      </c>
      <c r="M38">
        <v>-7.2232353755616707E-2</v>
      </c>
      <c r="N38">
        <v>4.1111103660153588E-2</v>
      </c>
      <c r="O38">
        <v>-1.33207556548129E-2</v>
      </c>
      <c r="P38">
        <v>-3.112125009546312E-2</v>
      </c>
      <c r="Q38">
        <v>1412.000099410167</v>
      </c>
      <c r="R38">
        <v>1355.739550784167</v>
      </c>
      <c r="S38">
        <f t="shared" si="0"/>
        <v>3.112125009546312E-2</v>
      </c>
      <c r="T38">
        <f t="shared" si="1"/>
        <v>1.33207556548129E-2</v>
      </c>
      <c r="U38">
        <f t="shared" si="2"/>
        <v>1288.9169094470381</v>
      </c>
      <c r="V38">
        <f t="shared" si="3"/>
        <v>66.822641337128971</v>
      </c>
      <c r="W38">
        <f t="shared" si="4"/>
        <v>4.9288700988680603</v>
      </c>
      <c r="X38">
        <f t="shared" si="5"/>
        <v>461.94577250287102</v>
      </c>
      <c r="Y38">
        <f t="shared" si="6"/>
        <v>26.383895051575895</v>
      </c>
    </row>
    <row r="39" spans="1:25" x14ac:dyDescent="0.2">
      <c r="A39" s="1">
        <v>1695</v>
      </c>
      <c r="B39">
        <v>38.6</v>
      </c>
      <c r="C39">
        <v>42.41934833765913</v>
      </c>
      <c r="D39">
        <v>6700.7026039063931</v>
      </c>
      <c r="E39">
        <v>4.2247425466775894</v>
      </c>
      <c r="F39">
        <v>3498.5844156444068</v>
      </c>
      <c r="G39">
        <v>151.892</v>
      </c>
      <c r="H39">
        <v>1719.663090602236</v>
      </c>
      <c r="I39">
        <v>48.448297902941697</v>
      </c>
      <c r="J39">
        <v>138.84267850244319</v>
      </c>
      <c r="K39">
        <v>-5.3395980151636593</v>
      </c>
      <c r="L39">
        <v>0.20900000000000321</v>
      </c>
      <c r="M39">
        <v>-5.5106146616963482E-2</v>
      </c>
      <c r="N39">
        <v>3.9923711106044653E-2</v>
      </c>
      <c r="O39">
        <v>-1.282870354061205E-2</v>
      </c>
      <c r="P39">
        <v>-1.5182435510918829E-2</v>
      </c>
      <c r="Q39">
        <v>1359.842575304878</v>
      </c>
      <c r="R39">
        <v>1323.4274578839029</v>
      </c>
      <c r="S39">
        <f t="shared" si="0"/>
        <v>1.5182435510918829E-2</v>
      </c>
      <c r="T39">
        <f t="shared" si="1"/>
        <v>1.282870354061205E-2</v>
      </c>
      <c r="U39">
        <f t="shared" si="2"/>
        <v>1248.3016204278579</v>
      </c>
      <c r="V39">
        <f t="shared" si="3"/>
        <v>75.125837456045019</v>
      </c>
      <c r="W39">
        <f t="shared" si="4"/>
        <v>5.6766116653018246</v>
      </c>
      <c r="X39">
        <f t="shared" si="5"/>
        <v>471.36147017437816</v>
      </c>
      <c r="Y39">
        <f t="shared" si="6"/>
        <v>27.410105662575141</v>
      </c>
    </row>
    <row r="40" spans="1:25" x14ac:dyDescent="0.2">
      <c r="A40" s="1">
        <v>1716</v>
      </c>
      <c r="B40">
        <v>39.200000000000003</v>
      </c>
      <c r="C40">
        <v>41.81648973512349</v>
      </c>
      <c r="D40">
        <v>6746.706798568368</v>
      </c>
      <c r="E40">
        <v>42.587831266224377</v>
      </c>
      <c r="F40">
        <v>3544.5886103063822</v>
      </c>
      <c r="G40">
        <v>152.065</v>
      </c>
      <c r="H40">
        <v>1680.3148070444349</v>
      </c>
      <c r="I40">
        <v>45.451928921043873</v>
      </c>
      <c r="J40">
        <v>134.9242911857784</v>
      </c>
      <c r="K40">
        <v>-3.9183873166648482</v>
      </c>
      <c r="L40">
        <v>0.17300000000000179</v>
      </c>
      <c r="M40">
        <v>-4.3104741753332572E-2</v>
      </c>
      <c r="N40">
        <v>3.5225480540487797E-2</v>
      </c>
      <c r="O40">
        <v>-1.1979339443643161E-2</v>
      </c>
      <c r="P40">
        <v>-7.8792612128447664E-3</v>
      </c>
      <c r="Q40">
        <v>1269.8099810261749</v>
      </c>
      <c r="R40">
        <v>1299.717963742884</v>
      </c>
      <c r="S40">
        <f t="shared" si="0"/>
        <v>7.8792612128447664E-3</v>
      </c>
      <c r="T40">
        <f t="shared" si="1"/>
        <v>1.1979339443643161E-2</v>
      </c>
      <c r="U40">
        <f t="shared" si="2"/>
        <v>1218.6339372234843</v>
      </c>
      <c r="V40">
        <f t="shared" si="3"/>
        <v>81.084026519399686</v>
      </c>
      <c r="W40">
        <f t="shared" si="4"/>
        <v>6.2385862765100697</v>
      </c>
      <c r="X40">
        <f t="shared" si="5"/>
        <v>461.68086982095065</v>
      </c>
      <c r="Y40">
        <f t="shared" si="6"/>
        <v>27.475855588811804</v>
      </c>
    </row>
    <row r="41" spans="1:25" x14ac:dyDescent="0.2">
      <c r="A41" s="1">
        <v>1739</v>
      </c>
      <c r="B41">
        <v>40.200000000000003</v>
      </c>
      <c r="C41">
        <v>40.817686859182629</v>
      </c>
      <c r="D41">
        <v>6798.5714598745108</v>
      </c>
      <c r="E41">
        <v>2.3202611654996872</v>
      </c>
      <c r="F41">
        <v>3596.453271612525</v>
      </c>
      <c r="G41">
        <v>152.33600000000001</v>
      </c>
      <c r="H41">
        <v>1646.061652920409</v>
      </c>
      <c r="I41">
        <v>47.360624924302101</v>
      </c>
      <c r="J41">
        <v>128.5558302881397</v>
      </c>
      <c r="K41">
        <v>-6.3684608976387267</v>
      </c>
      <c r="L41">
        <v>0.27100000000001501</v>
      </c>
      <c r="M41">
        <v>-6.7233708463704051E-2</v>
      </c>
      <c r="N41">
        <v>5.2955979907266582E-2</v>
      </c>
      <c r="O41">
        <v>-1.15046679951652E-2</v>
      </c>
      <c r="P41">
        <v>-1.4277728556437471E-2</v>
      </c>
      <c r="Q41">
        <v>1219.494807487511</v>
      </c>
      <c r="R41">
        <v>1261.187835042208</v>
      </c>
      <c r="S41">
        <f t="shared" si="0"/>
        <v>1.4277728556437471E-2</v>
      </c>
      <c r="T41">
        <f t="shared" si="1"/>
        <v>1.15046679951652E-2</v>
      </c>
      <c r="U41">
        <f t="shared" si="2"/>
        <v>1170.678260580187</v>
      </c>
      <c r="V41">
        <f t="shared" si="3"/>
        <v>90.509574462020964</v>
      </c>
      <c r="W41">
        <f t="shared" si="4"/>
        <v>7.1765340536282514</v>
      </c>
      <c r="X41">
        <f t="shared" si="5"/>
        <v>475.38339234022192</v>
      </c>
      <c r="Y41">
        <f t="shared" si="6"/>
        <v>28.880047809679937</v>
      </c>
    </row>
    <row r="42" spans="1:25" x14ac:dyDescent="0.2">
      <c r="A42" s="1">
        <v>1764</v>
      </c>
      <c r="B42">
        <v>41.8</v>
      </c>
      <c r="C42">
        <v>39.235102057885442</v>
      </c>
      <c r="D42">
        <v>6853.8482699468732</v>
      </c>
      <c r="E42">
        <v>3.40793415158987</v>
      </c>
      <c r="F42">
        <v>3651.730081684887</v>
      </c>
      <c r="G42">
        <v>152.524</v>
      </c>
      <c r="H42">
        <v>1602.8251543559991</v>
      </c>
      <c r="I42">
        <v>52.956548906862743</v>
      </c>
      <c r="J42">
        <v>118.78034209048511</v>
      </c>
      <c r="K42">
        <v>-9.7754881976546102</v>
      </c>
      <c r="L42">
        <v>0.1879999999999882</v>
      </c>
      <c r="M42">
        <v>-9.2297255008509313E-2</v>
      </c>
      <c r="N42">
        <v>3.2854988256745057E-2</v>
      </c>
      <c r="O42">
        <v>-1.336789152195309E-2</v>
      </c>
      <c r="P42">
        <v>-5.9442266751764263E-2</v>
      </c>
      <c r="Q42">
        <v>1416.996501327028</v>
      </c>
      <c r="R42">
        <v>1202.0559946075271</v>
      </c>
      <c r="S42">
        <f t="shared" si="0"/>
        <v>5.9442266751764263E-2</v>
      </c>
      <c r="T42">
        <f t="shared" si="1"/>
        <v>1.336789152195309E-2</v>
      </c>
      <c r="U42">
        <f t="shared" si="2"/>
        <v>1097.7503759784847</v>
      </c>
      <c r="V42">
        <f t="shared" si="3"/>
        <v>104.30561862904233</v>
      </c>
      <c r="W42">
        <f t="shared" si="4"/>
        <v>8.6772678724586569</v>
      </c>
      <c r="X42">
        <f t="shared" si="5"/>
        <v>505.07477837751435</v>
      </c>
      <c r="Y42">
        <f t="shared" si="6"/>
        <v>31.511533058042684</v>
      </c>
    </row>
    <row r="43" spans="1:25" x14ac:dyDescent="0.2">
      <c r="A43" s="1">
        <v>1784</v>
      </c>
      <c r="B43">
        <v>42.400000000000013</v>
      </c>
      <c r="C43">
        <v>38.646550963234283</v>
      </c>
      <c r="D43">
        <v>6897.2508023008704</v>
      </c>
      <c r="E43">
        <v>2.1837752088904381</v>
      </c>
      <c r="F43">
        <v>3695.1326140388851</v>
      </c>
      <c r="G43">
        <v>152.774</v>
      </c>
      <c r="H43">
        <v>1574.180891556915</v>
      </c>
      <c r="I43">
        <v>42.442916072905057</v>
      </c>
      <c r="J43">
        <v>115.24351090693401</v>
      </c>
      <c r="K43">
        <v>-3.536831183551044</v>
      </c>
      <c r="L43">
        <v>0.25</v>
      </c>
      <c r="M43">
        <v>-4.1665742022482112E-2</v>
      </c>
      <c r="N43">
        <v>5.4512730494501477E-2</v>
      </c>
      <c r="O43">
        <v>-1.149715275595478E-2</v>
      </c>
      <c r="P43">
        <v>1.284698847201937E-2</v>
      </c>
      <c r="Q43">
        <v>1218.698192131206</v>
      </c>
      <c r="R43">
        <v>1180.6653850704829</v>
      </c>
      <c r="S43">
        <f t="shared" si="0"/>
        <v>-1.284698847201937E-2</v>
      </c>
      <c r="T43">
        <f t="shared" si="1"/>
        <v>1.149715275595478E-2</v>
      </c>
      <c r="U43">
        <f t="shared" si="2"/>
        <v>1071.5852535692727</v>
      </c>
      <c r="V43">
        <f t="shared" si="3"/>
        <v>109.08013150121019</v>
      </c>
      <c r="W43">
        <f t="shared" si="4"/>
        <v>9.2388692749468877</v>
      </c>
      <c r="X43">
        <f t="shared" si="5"/>
        <v>502.59563798764225</v>
      </c>
      <c r="Y43">
        <f t="shared" si="6"/>
        <v>31.927438624322214</v>
      </c>
    </row>
    <row r="44" spans="1:25" x14ac:dyDescent="0.2">
      <c r="A44" s="1">
        <v>1807</v>
      </c>
      <c r="B44">
        <v>43.2</v>
      </c>
      <c r="C44">
        <v>37.865989193499061</v>
      </c>
      <c r="D44">
        <v>6945.703314833343</v>
      </c>
      <c r="E44">
        <v>42.037672847509377</v>
      </c>
      <c r="F44">
        <v>3743.5851265713568</v>
      </c>
      <c r="G44">
        <v>153.07499999999999</v>
      </c>
      <c r="H44">
        <v>1531.5342256346171</v>
      </c>
      <c r="I44">
        <v>42.997289128601551</v>
      </c>
      <c r="J44">
        <v>110.6352729631318</v>
      </c>
      <c r="K44">
        <v>-4.6082379438022514</v>
      </c>
      <c r="L44">
        <v>0.30099999999998772</v>
      </c>
      <c r="M44">
        <v>-5.358754048446368E-2</v>
      </c>
      <c r="N44">
        <v>6.4787103275020866E-2</v>
      </c>
      <c r="O44">
        <v>-9.7946280645343133E-3</v>
      </c>
      <c r="P44">
        <v>1.1199562790557191E-2</v>
      </c>
      <c r="Q44">
        <v>1038.230574840637</v>
      </c>
      <c r="R44">
        <v>1152.7980896894339</v>
      </c>
      <c r="S44">
        <f t="shared" si="0"/>
        <v>-1.1199562790557191E-2</v>
      </c>
      <c r="T44">
        <f t="shared" si="1"/>
        <v>9.7946280645343133E-3</v>
      </c>
      <c r="U44">
        <f t="shared" si="2"/>
        <v>1037.683634235173</v>
      </c>
      <c r="V44">
        <f t="shared" si="3"/>
        <v>115.11445545426091</v>
      </c>
      <c r="W44">
        <f t="shared" si="4"/>
        <v>9.9856563333890467</v>
      </c>
      <c r="X44">
        <f t="shared" si="5"/>
        <v>493.85059139944406</v>
      </c>
      <c r="Y44">
        <f t="shared" si="6"/>
        <v>32.245481892173103</v>
      </c>
    </row>
    <row r="45" spans="1:25" x14ac:dyDescent="0.2">
      <c r="A45" s="1">
        <v>1833</v>
      </c>
      <c r="B45">
        <v>44.400000000000013</v>
      </c>
      <c r="C45">
        <v>36.704088731324028</v>
      </c>
      <c r="D45">
        <v>6998.7963496893644</v>
      </c>
      <c r="E45">
        <v>2.04728925973177</v>
      </c>
      <c r="F45">
        <v>3796.6781614273791</v>
      </c>
      <c r="G45">
        <v>153.19900000000001</v>
      </c>
      <c r="H45">
        <v>1493.9307011245539</v>
      </c>
      <c r="I45">
        <v>48.998456336557872</v>
      </c>
      <c r="J45">
        <v>103.9498556787737</v>
      </c>
      <c r="K45">
        <v>-6.685417284358067</v>
      </c>
      <c r="L45">
        <v>0.12400000000002361</v>
      </c>
      <c r="M45">
        <v>-6.822069289731951E-2</v>
      </c>
      <c r="N45">
        <v>2.3420837950039259E-2</v>
      </c>
      <c r="O45">
        <v>-1.092953589224473E-2</v>
      </c>
      <c r="P45">
        <v>-4.4799854947280247E-2</v>
      </c>
      <c r="Q45">
        <v>1158.530804577942</v>
      </c>
      <c r="R45">
        <v>1112.376259765854</v>
      </c>
      <c r="S45">
        <f t="shared" si="0"/>
        <v>4.4799854947280247E-2</v>
      </c>
      <c r="T45">
        <f t="shared" si="1"/>
        <v>1.092953589224473E-2</v>
      </c>
      <c r="U45">
        <f t="shared" si="2"/>
        <v>988.90845953300504</v>
      </c>
      <c r="V45">
        <f t="shared" si="3"/>
        <v>123.46780023284896</v>
      </c>
      <c r="W45">
        <f t="shared" si="4"/>
        <v>11.099463796435021</v>
      </c>
      <c r="X45">
        <f t="shared" si="5"/>
        <v>505.02224159154889</v>
      </c>
      <c r="Y45">
        <f t="shared" si="6"/>
        <v>33.804930925604125</v>
      </c>
    </row>
    <row r="46" spans="1:25" x14ac:dyDescent="0.2">
      <c r="A46" s="1">
        <v>1883</v>
      </c>
      <c r="B46">
        <v>46.400000000000013</v>
      </c>
      <c r="C46">
        <v>34.791433807506444</v>
      </c>
      <c r="D46">
        <v>7098.8342296928167</v>
      </c>
      <c r="E46">
        <v>3.1349622458219528</v>
      </c>
      <c r="F46">
        <v>3896.716041430831</v>
      </c>
      <c r="G46">
        <v>153.673</v>
      </c>
      <c r="H46">
        <v>1433.8736258682941</v>
      </c>
      <c r="I46">
        <v>97.990590743720531</v>
      </c>
      <c r="J46">
        <v>93.398446480100446</v>
      </c>
      <c r="K46">
        <v>-10.551409198673261</v>
      </c>
      <c r="L46">
        <v>0.47399999999998949</v>
      </c>
      <c r="M46">
        <v>-5.3838889624968481E-2</v>
      </c>
      <c r="N46">
        <v>4.4766908901787798E-2</v>
      </c>
      <c r="O46">
        <v>-1.028002339229241E-2</v>
      </c>
      <c r="P46">
        <v>-9.0719807231806823E-3</v>
      </c>
      <c r="Q46">
        <v>1089.682479582995</v>
      </c>
      <c r="R46">
        <v>1048.5976387412579</v>
      </c>
      <c r="S46">
        <f t="shared" si="0"/>
        <v>9.0719807231806823E-3</v>
      </c>
      <c r="T46">
        <f t="shared" si="1"/>
        <v>1.028002339229241E-2</v>
      </c>
      <c r="U46">
        <f t="shared" si="2"/>
        <v>913.01794712637297</v>
      </c>
      <c r="V46">
        <f t="shared" si="3"/>
        <v>135.57969161488495</v>
      </c>
      <c r="W46">
        <f t="shared" si="4"/>
        <v>12.929620152266939</v>
      </c>
      <c r="X46">
        <f t="shared" si="5"/>
        <v>520.85567874192111</v>
      </c>
      <c r="Y46">
        <f t="shared" si="6"/>
        <v>36.325075609540733</v>
      </c>
    </row>
    <row r="48" spans="1:25" x14ac:dyDescent="0.2">
      <c r="U48" t="s">
        <v>24</v>
      </c>
      <c r="V48">
        <f>AVERAGE(V2:V46)</f>
        <v>178.48798493673499</v>
      </c>
      <c r="W48">
        <f>AVERAGE(W2:W46)</f>
        <v>8.226809525840256</v>
      </c>
      <c r="X48">
        <f>AVERAGE(X2:X46)</f>
        <v>306.71777353028551</v>
      </c>
      <c r="Y48">
        <f>AVERAGE(Y2:Y46)</f>
        <v>15.333970230843029</v>
      </c>
    </row>
    <row r="49" spans="21:25" x14ac:dyDescent="0.2">
      <c r="U49" t="s">
        <v>25</v>
      </c>
      <c r="V49">
        <f>MAX(V2:V46)</f>
        <v>449.20153834794974</v>
      </c>
      <c r="W49">
        <f>MAX(W2:W46)</f>
        <v>15.689042809932532</v>
      </c>
      <c r="X49">
        <f>MAX(X2:X46)</f>
        <v>520.85567874192111</v>
      </c>
      <c r="Y49">
        <f>MAX(Y2:Y46)</f>
        <v>36.325075609540733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2022-10-30T10:21:43Z</dcterms:created>
  <dcterms:modified xsi:type="dcterms:W3CDTF">2022-11-07T16:52:00Z</dcterms:modified>
</cp:coreProperties>
</file>