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kron/pythonProject/novatel_data_parser/temp/curves/the_end/"/>
    </mc:Choice>
  </mc:AlternateContent>
  <xr:revisionPtr revIDLastSave="0" documentId="13_ncr:1_{8A77CC2F-16CC-464C-BF0C-23EEF8F95232}" xr6:coauthVersionLast="47" xr6:coauthVersionMax="47" xr10:uidLastSave="{00000000-0000-0000-0000-000000000000}"/>
  <bookViews>
    <workbookView xWindow="0" yWindow="500" windowWidth="35840" windowHeight="201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3" i="1" l="1"/>
  <c r="U4" i="1"/>
  <c r="U5" i="1"/>
  <c r="V5" i="1" s="1"/>
  <c r="W5" i="1" s="1"/>
  <c r="U6" i="1"/>
  <c r="U7" i="1"/>
  <c r="U8" i="1"/>
  <c r="U9" i="1"/>
  <c r="U10" i="1"/>
  <c r="U11" i="1"/>
  <c r="X11" i="1" s="1"/>
  <c r="Y11" i="1" s="1"/>
  <c r="U12" i="1"/>
  <c r="X12" i="1" s="1"/>
  <c r="Y12" i="1" s="1"/>
  <c r="U13" i="1"/>
  <c r="X13" i="1" s="1"/>
  <c r="Y13" i="1" s="1"/>
  <c r="U14" i="1"/>
  <c r="V14" i="1" s="1"/>
  <c r="W14" i="1" s="1"/>
  <c r="U15" i="1"/>
  <c r="U16" i="1"/>
  <c r="U17" i="1"/>
  <c r="U18" i="1"/>
  <c r="U19" i="1"/>
  <c r="U20" i="1"/>
  <c r="U21" i="1"/>
  <c r="X21" i="1" s="1"/>
  <c r="Y21" i="1" s="1"/>
  <c r="U22" i="1"/>
  <c r="V22" i="1" s="1"/>
  <c r="W22" i="1" s="1"/>
  <c r="U23" i="1"/>
  <c r="X23" i="1" s="1"/>
  <c r="Y23" i="1" s="1"/>
  <c r="U24" i="1"/>
  <c r="X24" i="1" s="1"/>
  <c r="Y24" i="1" s="1"/>
  <c r="U25" i="1"/>
  <c r="V25" i="1" s="1"/>
  <c r="W25" i="1" s="1"/>
  <c r="U26" i="1"/>
  <c r="X26" i="1" s="1"/>
  <c r="Y26" i="1" s="1"/>
  <c r="U27" i="1"/>
  <c r="U28" i="1"/>
  <c r="U29" i="1"/>
  <c r="U30" i="1"/>
  <c r="U31" i="1"/>
  <c r="X31" i="1" s="1"/>
  <c r="Y31" i="1" s="1"/>
  <c r="U32" i="1"/>
  <c r="U33" i="1"/>
  <c r="X33" i="1" s="1"/>
  <c r="Y33" i="1" s="1"/>
  <c r="U34" i="1"/>
  <c r="X34" i="1" s="1"/>
  <c r="Y34" i="1" s="1"/>
  <c r="U35" i="1"/>
  <c r="X35" i="1" s="1"/>
  <c r="Y35" i="1" s="1"/>
  <c r="U36" i="1"/>
  <c r="U2" i="1"/>
  <c r="X36" i="1"/>
  <c r="Y36" i="1" s="1"/>
  <c r="V32" i="1"/>
  <c r="W32" i="1" s="1"/>
  <c r="X30" i="1"/>
  <c r="Y30" i="1" s="1"/>
  <c r="V29" i="1"/>
  <c r="W29" i="1" s="1"/>
  <c r="X28" i="1"/>
  <c r="Y28" i="1" s="1"/>
  <c r="X27" i="1"/>
  <c r="Y27" i="1" s="1"/>
  <c r="V27" i="1"/>
  <c r="W27" i="1" s="1"/>
  <c r="V26" i="1"/>
  <c r="W26" i="1" s="1"/>
  <c r="V20" i="1"/>
  <c r="W20" i="1" s="1"/>
  <c r="V19" i="1"/>
  <c r="W19" i="1" s="1"/>
  <c r="X18" i="1"/>
  <c r="Y18" i="1" s="1"/>
  <c r="X17" i="1"/>
  <c r="Y17" i="1" s="1"/>
  <c r="V17" i="1"/>
  <c r="W17" i="1" s="1"/>
  <c r="X16" i="1"/>
  <c r="Y16" i="1" s="1"/>
  <c r="X15" i="1"/>
  <c r="Y15" i="1" s="1"/>
  <c r="V15" i="1"/>
  <c r="W15" i="1" s="1"/>
  <c r="V10" i="1"/>
  <c r="W10" i="1" s="1"/>
  <c r="X9" i="1"/>
  <c r="Y9" i="1" s="1"/>
  <c r="V8" i="1"/>
  <c r="W8" i="1" s="1"/>
  <c r="X7" i="1"/>
  <c r="Y7" i="1" s="1"/>
  <c r="X6" i="1"/>
  <c r="Y6" i="1" s="1"/>
  <c r="X4" i="1"/>
  <c r="Y4" i="1" s="1"/>
  <c r="X3" i="1"/>
  <c r="Y3" i="1" s="1"/>
  <c r="V3" i="1"/>
  <c r="W3" i="1" s="1"/>
  <c r="X2" i="1"/>
  <c r="V11" i="1" l="1"/>
  <c r="W11" i="1" s="1"/>
  <c r="V34" i="1"/>
  <c r="W34" i="1" s="1"/>
  <c r="X29" i="1"/>
  <c r="Y29" i="1" s="1"/>
  <c r="X5" i="1"/>
  <c r="Y5" i="1" s="1"/>
  <c r="V23" i="1"/>
  <c r="W23" i="1" s="1"/>
  <c r="X22" i="1"/>
  <c r="Y22" i="1" s="1"/>
  <c r="X10" i="1"/>
  <c r="Y10" i="1" s="1"/>
  <c r="V35" i="1"/>
  <c r="W35" i="1" s="1"/>
  <c r="Y2" i="1"/>
  <c r="V6" i="1"/>
  <c r="W6" i="1" s="1"/>
  <c r="X8" i="1"/>
  <c r="Y8" i="1" s="1"/>
  <c r="V18" i="1"/>
  <c r="W18" i="1" s="1"/>
  <c r="X20" i="1"/>
  <c r="Y20" i="1" s="1"/>
  <c r="V30" i="1"/>
  <c r="W30" i="1" s="1"/>
  <c r="X32" i="1"/>
  <c r="Y32" i="1" s="1"/>
  <c r="X25" i="1"/>
  <c r="Y25" i="1" s="1"/>
  <c r="V4" i="1"/>
  <c r="W4" i="1" s="1"/>
  <c r="V16" i="1"/>
  <c r="W16" i="1" s="1"/>
  <c r="V28" i="1"/>
  <c r="W28" i="1" s="1"/>
  <c r="V9" i="1"/>
  <c r="W9" i="1" s="1"/>
  <c r="V21" i="1"/>
  <c r="W21" i="1" s="1"/>
  <c r="V33" i="1"/>
  <c r="W33" i="1" s="1"/>
  <c r="V2" i="1"/>
  <c r="V12" i="1"/>
  <c r="W12" i="1" s="1"/>
  <c r="X14" i="1"/>
  <c r="Y14" i="1" s="1"/>
  <c r="V24" i="1"/>
  <c r="W24" i="1" s="1"/>
  <c r="V36" i="1"/>
  <c r="W36" i="1" s="1"/>
  <c r="V7" i="1"/>
  <c r="W7" i="1" s="1"/>
  <c r="X19" i="1"/>
  <c r="Y19" i="1" s="1"/>
  <c r="V13" i="1"/>
  <c r="W13" i="1" s="1"/>
  <c r="V31" i="1"/>
  <c r="W31" i="1" s="1"/>
  <c r="X38" i="1" l="1"/>
  <c r="V39" i="1"/>
  <c r="W2" i="1"/>
  <c r="V38" i="1"/>
  <c r="X39" i="1"/>
  <c r="Y39" i="1"/>
  <c r="Y38" i="1"/>
  <c r="S2" i="1"/>
  <c r="T2" i="1"/>
  <c r="S3" i="1"/>
  <c r="T3" i="1"/>
  <c r="S4" i="1"/>
  <c r="T4" i="1"/>
  <c r="S5" i="1"/>
  <c r="T5" i="1"/>
  <c r="S6" i="1"/>
  <c r="T6" i="1"/>
  <c r="S7" i="1"/>
  <c r="T7" i="1"/>
  <c r="S8" i="1"/>
  <c r="T8" i="1"/>
  <c r="S9" i="1"/>
  <c r="T9" i="1"/>
  <c r="S10" i="1"/>
  <c r="T10" i="1"/>
  <c r="S11" i="1"/>
  <c r="T11" i="1"/>
  <c r="S12" i="1"/>
  <c r="T12" i="1"/>
  <c r="S13" i="1"/>
  <c r="T13" i="1"/>
  <c r="S14" i="1"/>
  <c r="T14" i="1"/>
  <c r="S15" i="1"/>
  <c r="T15" i="1"/>
  <c r="S16" i="1"/>
  <c r="T16" i="1"/>
  <c r="S17" i="1"/>
  <c r="T17" i="1"/>
  <c r="S18" i="1"/>
  <c r="T18" i="1"/>
  <c r="S19" i="1"/>
  <c r="T19" i="1"/>
  <c r="S20" i="1"/>
  <c r="T20" i="1"/>
  <c r="S21" i="1"/>
  <c r="T21" i="1"/>
  <c r="S22" i="1"/>
  <c r="T22" i="1"/>
  <c r="S23" i="1"/>
  <c r="T23" i="1"/>
  <c r="S24" i="1"/>
  <c r="T24" i="1"/>
  <c r="S25" i="1"/>
  <c r="T25" i="1"/>
  <c r="S26" i="1"/>
  <c r="T26" i="1"/>
  <c r="S27" i="1"/>
  <c r="T27" i="1"/>
  <c r="S28" i="1"/>
  <c r="T28" i="1"/>
  <c r="S29" i="1"/>
  <c r="T29" i="1"/>
  <c r="S30" i="1"/>
  <c r="T30" i="1"/>
  <c r="S31" i="1"/>
  <c r="T31" i="1"/>
  <c r="S32" i="1"/>
  <c r="T32" i="1"/>
  <c r="S33" i="1"/>
  <c r="T33" i="1"/>
  <c r="S34" i="1"/>
  <c r="T34" i="1"/>
  <c r="S35" i="1"/>
  <c r="T35" i="1"/>
  <c r="S36" i="1"/>
  <c r="T36" i="1"/>
  <c r="W39" i="1" l="1"/>
  <c r="W38" i="1"/>
</calcChain>
</file>

<file path=xl/sharedStrings.xml><?xml version="1.0" encoding="utf-8"?>
<sst xmlns="http://schemas.openxmlformats.org/spreadsheetml/2006/main" count="26" uniqueCount="26">
  <si>
    <t>Время</t>
  </si>
  <si>
    <t>Скорость</t>
  </si>
  <si>
    <t>Пикет</t>
  </si>
  <si>
    <t>pic_diff</t>
  </si>
  <si>
    <t>pic_cum</t>
  </si>
  <si>
    <t>Высота</t>
  </si>
  <si>
    <t>Wko_ptr</t>
  </si>
  <si>
    <t>Расстояние</t>
  </si>
  <si>
    <t>кв_скорости</t>
  </si>
  <si>
    <t>delta_v_qv</t>
  </si>
  <si>
    <t>delta_h</t>
  </si>
  <si>
    <t>left_part</t>
  </si>
  <si>
    <t>right_part</t>
  </si>
  <si>
    <t>Ускорение</t>
  </si>
  <si>
    <t>Несглаженное ускорение</t>
  </si>
  <si>
    <t>Wko</t>
  </si>
  <si>
    <t>othcet</t>
  </si>
  <si>
    <t>нач уск</t>
  </si>
  <si>
    <t>фильт уск</t>
  </si>
  <si>
    <t>уравн_эксп</t>
  </si>
  <si>
    <t>ош_отч_абс</t>
  </si>
  <si>
    <t>ош_отч_отн</t>
  </si>
  <si>
    <t>ош_птр_абс</t>
  </si>
  <si>
    <t>ош_птр_отн</t>
  </si>
  <si>
    <t>Среднее</t>
  </si>
  <si>
    <t>Макс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</si>
</sst>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Эксперимент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1750" cap="rnd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2"/>
            <c:intercept val="244.78"/>
            <c:dispRSqr val="1"/>
            <c:dispEq val="1"/>
            <c:trendlineLbl>
              <c:layout>
                <c:manualLayout>
                  <c:x val="-0.22296108804581247"/>
                  <c:y val="-2.7469517815289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" pitchFamily="2" charset="0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Sheet1!$C$2:$C$36</c:f>
              <c:numCache>
                <c:formatCode>General</c:formatCode>
                <c:ptCount val="35"/>
                <c:pt idx="0">
                  <c:v>55.162515360382272</c:v>
                </c:pt>
                <c:pt idx="1">
                  <c:v>54.460529104115658</c:v>
                </c:pt>
                <c:pt idx="2">
                  <c:v>53.761615139136318</c:v>
                </c:pt>
                <c:pt idx="3">
                  <c:v>52.027771501069722</c:v>
                </c:pt>
                <c:pt idx="4">
                  <c:v>50.142721601926368</c:v>
                </c:pt>
                <c:pt idx="5">
                  <c:v>49.632649466292719</c:v>
                </c:pt>
                <c:pt idx="6">
                  <c:v>48.786369604345687</c:v>
                </c:pt>
                <c:pt idx="7">
                  <c:v>48.280905905642932</c:v>
                </c:pt>
                <c:pt idx="8">
                  <c:v>47.77717037078925</c:v>
                </c:pt>
                <c:pt idx="9">
                  <c:v>47.275162999784648</c:v>
                </c:pt>
                <c:pt idx="10">
                  <c:v>46.442324412219392</c:v>
                </c:pt>
                <c:pt idx="11">
                  <c:v>45.119767618798583</c:v>
                </c:pt>
                <c:pt idx="12">
                  <c:v>44.463097659019063</c:v>
                </c:pt>
                <c:pt idx="13">
                  <c:v>42.511521527404057</c:v>
                </c:pt>
                <c:pt idx="14">
                  <c:v>41.867140732773592</c:v>
                </c:pt>
                <c:pt idx="15">
                  <c:v>41.225832229430367</c:v>
                </c:pt>
                <c:pt idx="16">
                  <c:v>40.587596017374423</c:v>
                </c:pt>
                <c:pt idx="17">
                  <c:v>39.79412116192718</c:v>
                </c:pt>
                <c:pt idx="18">
                  <c:v>39.162797605267563</c:v>
                </c:pt>
                <c:pt idx="19">
                  <c:v>38.377963569065741</c:v>
                </c:pt>
                <c:pt idx="20">
                  <c:v>37.442499326403528</c:v>
                </c:pt>
                <c:pt idx="21">
                  <c:v>36.822696862071133</c:v>
                </c:pt>
                <c:pt idx="22">
                  <c:v>35.745435250399403</c:v>
                </c:pt>
                <c:pt idx="23">
                  <c:v>35.286631975621901</c:v>
                </c:pt>
                <c:pt idx="24">
                  <c:v>34.374209917614152</c:v>
                </c:pt>
                <c:pt idx="25">
                  <c:v>33.619138703257647</c:v>
                </c:pt>
                <c:pt idx="26">
                  <c:v>32.570103767787643</c:v>
                </c:pt>
                <c:pt idx="27">
                  <c:v>31.678419675968879</c:v>
                </c:pt>
                <c:pt idx="28">
                  <c:v>30.64685839719516</c:v>
                </c:pt>
                <c:pt idx="29">
                  <c:v>29.91578945852039</c:v>
                </c:pt>
                <c:pt idx="30">
                  <c:v>28.756064103324359</c:v>
                </c:pt>
                <c:pt idx="31">
                  <c:v>28.180809862657231</c:v>
                </c:pt>
                <c:pt idx="32">
                  <c:v>26.897720886175239</c:v>
                </c:pt>
                <c:pt idx="33">
                  <c:v>26.473480888379409</c:v>
                </c:pt>
                <c:pt idx="34">
                  <c:v>25.490308197380031</c:v>
                </c:pt>
              </c:numCache>
            </c:numRef>
          </c:xVal>
          <c:yVal>
            <c:numRef>
              <c:f>Sheet1!$Q$2:$Q$36</c:f>
              <c:numCache>
                <c:formatCode>General</c:formatCode>
                <c:ptCount val="35"/>
                <c:pt idx="0">
                  <c:v>2450.2386842209312</c:v>
                </c:pt>
                <c:pt idx="1">
                  <c:v>2981.408379233631</c:v>
                </c:pt>
                <c:pt idx="2">
                  <c:v>3034.7361455658838</c:v>
                </c:pt>
                <c:pt idx="3">
                  <c:v>2124.1819983825499</c:v>
                </c:pt>
                <c:pt idx="4">
                  <c:v>2215.109761370371</c:v>
                </c:pt>
                <c:pt idx="5">
                  <c:v>2077.7117603825509</c:v>
                </c:pt>
                <c:pt idx="6">
                  <c:v>2608.006273012099</c:v>
                </c:pt>
                <c:pt idx="7">
                  <c:v>2414.2723576988128</c:v>
                </c:pt>
                <c:pt idx="8">
                  <c:v>2118.188923216991</c:v>
                </c:pt>
                <c:pt idx="9">
                  <c:v>1958.6748294223121</c:v>
                </c:pt>
                <c:pt idx="10">
                  <c:v>2312.9953598245329</c:v>
                </c:pt>
                <c:pt idx="11">
                  <c:v>2299.4442267747108</c:v>
                </c:pt>
                <c:pt idx="12">
                  <c:v>2371.1026995247112</c:v>
                </c:pt>
                <c:pt idx="13">
                  <c:v>2135.828114976699</c:v>
                </c:pt>
                <c:pt idx="14">
                  <c:v>1603.2934191659931</c:v>
                </c:pt>
                <c:pt idx="15">
                  <c:v>1355.8603044554529</c:v>
                </c:pt>
                <c:pt idx="16">
                  <c:v>1418.7680983572129</c:v>
                </c:pt>
                <c:pt idx="17">
                  <c:v>1647.104579928696</c:v>
                </c:pt>
                <c:pt idx="18">
                  <c:v>1725.4937712894209</c:v>
                </c:pt>
                <c:pt idx="19">
                  <c:v>1712.5055749340829</c:v>
                </c:pt>
                <c:pt idx="20">
                  <c:v>1883.5781547364579</c:v>
                </c:pt>
                <c:pt idx="21">
                  <c:v>1753.2532606090549</c:v>
                </c:pt>
                <c:pt idx="22">
                  <c:v>1892.296012745946</c:v>
                </c:pt>
                <c:pt idx="23">
                  <c:v>1598.7822730133951</c:v>
                </c:pt>
                <c:pt idx="24">
                  <c:v>1615.1986164878131</c:v>
                </c:pt>
                <c:pt idx="25">
                  <c:v>1446.715122944385</c:v>
                </c:pt>
                <c:pt idx="26">
                  <c:v>1517.7044726220281</c:v>
                </c:pt>
                <c:pt idx="27">
                  <c:v>1468.050028617861</c:v>
                </c:pt>
                <c:pt idx="28">
                  <c:v>1421.334959055948</c:v>
                </c:pt>
                <c:pt idx="29">
                  <c:v>1443.1239619051989</c:v>
                </c:pt>
                <c:pt idx="30">
                  <c:v>1594.4182414197389</c:v>
                </c:pt>
                <c:pt idx="31">
                  <c:v>1459.6325557505829</c:v>
                </c:pt>
                <c:pt idx="32">
                  <c:v>1773.78831576374</c:v>
                </c:pt>
                <c:pt idx="33">
                  <c:v>1407.6435810889011</c:v>
                </c:pt>
                <c:pt idx="34">
                  <c:v>1437.9587381258409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8D-6B4E-9AA2-4AA6B8E3756A}"/>
            </c:ext>
          </c:extLst>
        </c:ser>
        <c:ser>
          <c:idx val="1"/>
          <c:order val="1"/>
          <c:tx>
            <c:v>ПТР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Sheet1!$C$2:$C$36</c:f>
              <c:numCache>
                <c:formatCode>General</c:formatCode>
                <c:ptCount val="35"/>
                <c:pt idx="0">
                  <c:v>55.162515360382272</c:v>
                </c:pt>
                <c:pt idx="1">
                  <c:v>54.460529104115658</c:v>
                </c:pt>
                <c:pt idx="2">
                  <c:v>53.761615139136318</c:v>
                </c:pt>
                <c:pt idx="3">
                  <c:v>52.027771501069722</c:v>
                </c:pt>
                <c:pt idx="4">
                  <c:v>50.142721601926368</c:v>
                </c:pt>
                <c:pt idx="5">
                  <c:v>49.632649466292719</c:v>
                </c:pt>
                <c:pt idx="6">
                  <c:v>48.786369604345687</c:v>
                </c:pt>
                <c:pt idx="7">
                  <c:v>48.280905905642932</c:v>
                </c:pt>
                <c:pt idx="8">
                  <c:v>47.77717037078925</c:v>
                </c:pt>
                <c:pt idx="9">
                  <c:v>47.275162999784648</c:v>
                </c:pt>
                <c:pt idx="10">
                  <c:v>46.442324412219392</c:v>
                </c:pt>
                <c:pt idx="11">
                  <c:v>45.119767618798583</c:v>
                </c:pt>
                <c:pt idx="12">
                  <c:v>44.463097659019063</c:v>
                </c:pt>
                <c:pt idx="13">
                  <c:v>42.511521527404057</c:v>
                </c:pt>
                <c:pt idx="14">
                  <c:v>41.867140732773592</c:v>
                </c:pt>
                <c:pt idx="15">
                  <c:v>41.225832229430367</c:v>
                </c:pt>
                <c:pt idx="16">
                  <c:v>40.587596017374423</c:v>
                </c:pt>
                <c:pt idx="17">
                  <c:v>39.79412116192718</c:v>
                </c:pt>
                <c:pt idx="18">
                  <c:v>39.162797605267563</c:v>
                </c:pt>
                <c:pt idx="19">
                  <c:v>38.377963569065741</c:v>
                </c:pt>
                <c:pt idx="20">
                  <c:v>37.442499326403528</c:v>
                </c:pt>
                <c:pt idx="21">
                  <c:v>36.822696862071133</c:v>
                </c:pt>
                <c:pt idx="22">
                  <c:v>35.745435250399403</c:v>
                </c:pt>
                <c:pt idx="23">
                  <c:v>35.286631975621901</c:v>
                </c:pt>
                <c:pt idx="24">
                  <c:v>34.374209917614152</c:v>
                </c:pt>
                <c:pt idx="25">
                  <c:v>33.619138703257647</c:v>
                </c:pt>
                <c:pt idx="26">
                  <c:v>32.570103767787643</c:v>
                </c:pt>
                <c:pt idx="27">
                  <c:v>31.678419675968879</c:v>
                </c:pt>
                <c:pt idx="28">
                  <c:v>30.64685839719516</c:v>
                </c:pt>
                <c:pt idx="29">
                  <c:v>29.91578945852039</c:v>
                </c:pt>
                <c:pt idx="30">
                  <c:v>28.756064103324359</c:v>
                </c:pt>
                <c:pt idx="31">
                  <c:v>28.180809862657231</c:v>
                </c:pt>
                <c:pt idx="32">
                  <c:v>26.897720886175239</c:v>
                </c:pt>
                <c:pt idx="33">
                  <c:v>26.473480888379409</c:v>
                </c:pt>
                <c:pt idx="34">
                  <c:v>25.490308197380031</c:v>
                </c:pt>
              </c:numCache>
            </c:numRef>
          </c:xVal>
          <c:yVal>
            <c:numRef>
              <c:f>Sheet1!$H$2:$H$36</c:f>
              <c:numCache>
                <c:formatCode>General</c:formatCode>
                <c:ptCount val="35"/>
                <c:pt idx="0">
                  <c:v>2326.756044749488</c:v>
                </c:pt>
                <c:pt idx="1">
                  <c:v>2294.880919088987</c:v>
                </c:pt>
                <c:pt idx="2">
                  <c:v>2261.634036620902</c:v>
                </c:pt>
                <c:pt idx="3">
                  <c:v>2171.958249034763</c:v>
                </c:pt>
                <c:pt idx="4">
                  <c:v>2084.4614231030969</c:v>
                </c:pt>
                <c:pt idx="5">
                  <c:v>2056.1690799244102</c:v>
                </c:pt>
                <c:pt idx="6">
                  <c:v>2025.057038013462</c:v>
                </c:pt>
                <c:pt idx="7">
                  <c:v>1996.07315336991</c:v>
                </c:pt>
                <c:pt idx="8">
                  <c:v>1967.562010718495</c:v>
                </c:pt>
                <c:pt idx="9">
                  <c:v>1937.9747306300681</c:v>
                </c:pt>
                <c:pt idx="10">
                  <c:v>1907.387879354814</c:v>
                </c:pt>
                <c:pt idx="11">
                  <c:v>1849.3653958549471</c:v>
                </c:pt>
                <c:pt idx="12">
                  <c:v>1820.4300294951599</c:v>
                </c:pt>
                <c:pt idx="13">
                  <c:v>1734.183932864953</c:v>
                </c:pt>
                <c:pt idx="14">
                  <c:v>1706.1328975686811</c:v>
                </c:pt>
                <c:pt idx="15">
                  <c:v>1677.3639761939151</c:v>
                </c:pt>
                <c:pt idx="16">
                  <c:v>1649.2194872465509</c:v>
                </c:pt>
                <c:pt idx="17">
                  <c:v>1620.454792545755</c:v>
                </c:pt>
                <c:pt idx="18">
                  <c:v>1591.148216280757</c:v>
                </c:pt>
                <c:pt idx="19">
                  <c:v>1562.5554979288199</c:v>
                </c:pt>
                <c:pt idx="20">
                  <c:v>1533.5196683308</c:v>
                </c:pt>
                <c:pt idx="21">
                  <c:v>1508.5908795634789</c:v>
                </c:pt>
                <c:pt idx="22">
                  <c:v>1477.693933946882</c:v>
                </c:pt>
                <c:pt idx="23">
                  <c:v>1453.000046751016</c:v>
                </c:pt>
                <c:pt idx="24">
                  <c:v>1424.7883583613409</c:v>
                </c:pt>
                <c:pt idx="25">
                  <c:v>1398.4021667556019</c:v>
                </c:pt>
                <c:pt idx="26">
                  <c:v>1370.8285390448571</c:v>
                </c:pt>
                <c:pt idx="27">
                  <c:v>1343.1751039731821</c:v>
                </c:pt>
                <c:pt idx="28">
                  <c:v>1314.614065950424</c:v>
                </c:pt>
                <c:pt idx="29">
                  <c:v>1287.9390395373789</c:v>
                </c:pt>
                <c:pt idx="30">
                  <c:v>1262.194425370878</c:v>
                </c:pt>
                <c:pt idx="31">
                  <c:v>1237.3621228195359</c:v>
                </c:pt>
                <c:pt idx="32">
                  <c:v>1209.520232619062</c:v>
                </c:pt>
                <c:pt idx="33">
                  <c:v>1185.854194864218</c:v>
                </c:pt>
                <c:pt idx="34">
                  <c:v>1160.2312928277311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1E-444C-9D45-F37B757EB92F}"/>
            </c:ext>
          </c:extLst>
        </c:ser>
        <c:ser>
          <c:idx val="2"/>
          <c:order val="2"/>
          <c:tx>
            <c:v>Расчет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Sheet1!$C$2:$C$36</c:f>
              <c:numCache>
                <c:formatCode>General</c:formatCode>
                <c:ptCount val="35"/>
                <c:pt idx="0">
                  <c:v>55.162515360382272</c:v>
                </c:pt>
                <c:pt idx="1">
                  <c:v>54.460529104115658</c:v>
                </c:pt>
                <c:pt idx="2">
                  <c:v>53.761615139136318</c:v>
                </c:pt>
                <c:pt idx="3">
                  <c:v>52.027771501069722</c:v>
                </c:pt>
                <c:pt idx="4">
                  <c:v>50.142721601926368</c:v>
                </c:pt>
                <c:pt idx="5">
                  <c:v>49.632649466292719</c:v>
                </c:pt>
                <c:pt idx="6">
                  <c:v>48.786369604345687</c:v>
                </c:pt>
                <c:pt idx="7">
                  <c:v>48.280905905642932</c:v>
                </c:pt>
                <c:pt idx="8">
                  <c:v>47.77717037078925</c:v>
                </c:pt>
                <c:pt idx="9">
                  <c:v>47.275162999784648</c:v>
                </c:pt>
                <c:pt idx="10">
                  <c:v>46.442324412219392</c:v>
                </c:pt>
                <c:pt idx="11">
                  <c:v>45.119767618798583</c:v>
                </c:pt>
                <c:pt idx="12">
                  <c:v>44.463097659019063</c:v>
                </c:pt>
                <c:pt idx="13">
                  <c:v>42.511521527404057</c:v>
                </c:pt>
                <c:pt idx="14">
                  <c:v>41.867140732773592</c:v>
                </c:pt>
                <c:pt idx="15">
                  <c:v>41.225832229430367</c:v>
                </c:pt>
                <c:pt idx="16">
                  <c:v>40.587596017374423</c:v>
                </c:pt>
                <c:pt idx="17">
                  <c:v>39.79412116192718</c:v>
                </c:pt>
                <c:pt idx="18">
                  <c:v>39.162797605267563</c:v>
                </c:pt>
                <c:pt idx="19">
                  <c:v>38.377963569065741</c:v>
                </c:pt>
                <c:pt idx="20">
                  <c:v>37.442499326403528</c:v>
                </c:pt>
                <c:pt idx="21">
                  <c:v>36.822696862071133</c:v>
                </c:pt>
                <c:pt idx="22">
                  <c:v>35.745435250399403</c:v>
                </c:pt>
                <c:pt idx="23">
                  <c:v>35.286631975621901</c:v>
                </c:pt>
                <c:pt idx="24">
                  <c:v>34.374209917614152</c:v>
                </c:pt>
                <c:pt idx="25">
                  <c:v>33.619138703257647</c:v>
                </c:pt>
                <c:pt idx="26">
                  <c:v>32.570103767787643</c:v>
                </c:pt>
                <c:pt idx="27">
                  <c:v>31.678419675968879</c:v>
                </c:pt>
                <c:pt idx="28">
                  <c:v>30.64685839719516</c:v>
                </c:pt>
                <c:pt idx="29">
                  <c:v>29.91578945852039</c:v>
                </c:pt>
                <c:pt idx="30">
                  <c:v>28.756064103324359</c:v>
                </c:pt>
                <c:pt idx="31">
                  <c:v>28.180809862657231</c:v>
                </c:pt>
                <c:pt idx="32">
                  <c:v>26.897720886175239</c:v>
                </c:pt>
                <c:pt idx="33">
                  <c:v>26.473480888379409</c:v>
                </c:pt>
                <c:pt idx="34">
                  <c:v>25.490308197380031</c:v>
                </c:pt>
              </c:numCache>
            </c:numRef>
          </c:xVal>
          <c:yVal>
            <c:numRef>
              <c:f>Sheet1!$R$2:$R$36</c:f>
              <c:numCache>
                <c:formatCode>General</c:formatCode>
                <c:ptCount val="35"/>
                <c:pt idx="0">
                  <c:v>1904.461628912399</c:v>
                </c:pt>
                <c:pt idx="1">
                  <c:v>1868.484635542876</c:v>
                </c:pt>
                <c:pt idx="2">
                  <c:v>1833.1248874259791</c:v>
                </c:pt>
                <c:pt idx="3">
                  <c:v>1747.3863265174939</c:v>
                </c:pt>
                <c:pt idx="4">
                  <c:v>1657.374131492478</c:v>
                </c:pt>
                <c:pt idx="5">
                  <c:v>1633.5916028404681</c:v>
                </c:pt>
                <c:pt idx="6">
                  <c:v>1594.6721471385749</c:v>
                </c:pt>
                <c:pt idx="7">
                  <c:v>1571.747299752039</c:v>
                </c:pt>
                <c:pt idx="8">
                  <c:v>1549.139561993273</c:v>
                </c:pt>
                <c:pt idx="9">
                  <c:v>1526.846481035705</c:v>
                </c:pt>
                <c:pt idx="10">
                  <c:v>1490.383948108821</c:v>
                </c:pt>
                <c:pt idx="11">
                  <c:v>1433.8197038615519</c:v>
                </c:pt>
                <c:pt idx="12">
                  <c:v>1406.345017858677</c:v>
                </c:pt>
                <c:pt idx="13">
                  <c:v>1327.082570651874</c:v>
                </c:pt>
                <c:pt idx="14">
                  <c:v>1301.696854299958</c:v>
                </c:pt>
                <c:pt idx="15">
                  <c:v>1276.819368686221</c:v>
                </c:pt>
                <c:pt idx="16">
                  <c:v>1252.444562331345</c:v>
                </c:pt>
                <c:pt idx="17">
                  <c:v>1222.6745328122131</c:v>
                </c:pt>
                <c:pt idx="18">
                  <c:v>1199.410594948607</c:v>
                </c:pt>
                <c:pt idx="19">
                  <c:v>1171.0118137196839</c:v>
                </c:pt>
                <c:pt idx="20">
                  <c:v>1137.918279331361</c:v>
                </c:pt>
                <c:pt idx="21">
                  <c:v>1116.4444567980779</c:v>
                </c:pt>
                <c:pt idx="22">
                  <c:v>1079.979910884771</c:v>
                </c:pt>
                <c:pt idx="23">
                  <c:v>1064.7806949147041</c:v>
                </c:pt>
                <c:pt idx="24">
                  <c:v>1035.141548175153</c:v>
                </c:pt>
                <c:pt idx="25">
                  <c:v>1011.205053343677</c:v>
                </c:pt>
                <c:pt idx="26">
                  <c:v>978.83837254342279</c:v>
                </c:pt>
                <c:pt idx="27">
                  <c:v>952.13920489924089</c:v>
                </c:pt>
                <c:pt idx="28">
                  <c:v>922.1834384330482</c:v>
                </c:pt>
                <c:pt idx="29">
                  <c:v>901.55887286273014</c:v>
                </c:pt>
                <c:pt idx="30">
                  <c:v>869.87099832629883</c:v>
                </c:pt>
                <c:pt idx="31">
                  <c:v>854.62166648876655</c:v>
                </c:pt>
                <c:pt idx="32">
                  <c:v>821.72816904695969</c:v>
                </c:pt>
                <c:pt idx="33">
                  <c:v>811.19241630796205</c:v>
                </c:pt>
                <c:pt idx="34">
                  <c:v>787.42569582924739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01E-444C-9D45-F37B757EB9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008959"/>
        <c:axId val="546709391"/>
      </c:scatterChart>
      <c:valAx>
        <c:axId val="547008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itchFamily="2" charset="0"/>
                <a:ea typeface="+mn-ea"/>
                <a:cs typeface="+mn-cs"/>
              </a:defRPr>
            </a:pPr>
            <a:endParaRPr lang="ru-RU"/>
          </a:p>
        </c:txPr>
        <c:crossAx val="546709391"/>
        <c:crosses val="autoZero"/>
        <c:crossBetween val="midCat"/>
      </c:valAx>
      <c:valAx>
        <c:axId val="546709391"/>
        <c:scaling>
          <c:orientation val="minMax"/>
          <c:max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itchFamily="2" charset="0"/>
                <a:ea typeface="+mn-ea"/>
                <a:cs typeface="+mn-cs"/>
              </a:defRPr>
            </a:pPr>
            <a:endParaRPr lang="ru-RU"/>
          </a:p>
        </c:txPr>
        <c:crossAx val="5470089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" pitchFamily="2" charset="0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Расчетное ускорение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Sheet1!$C$2:$C$36</c:f>
              <c:numCache>
                <c:formatCode>General</c:formatCode>
                <c:ptCount val="35"/>
                <c:pt idx="0">
                  <c:v>55.162515360382272</c:v>
                </c:pt>
                <c:pt idx="1">
                  <c:v>54.460529104115658</c:v>
                </c:pt>
                <c:pt idx="2">
                  <c:v>53.761615139136318</c:v>
                </c:pt>
                <c:pt idx="3">
                  <c:v>52.027771501069722</c:v>
                </c:pt>
                <c:pt idx="4">
                  <c:v>50.142721601926368</c:v>
                </c:pt>
                <c:pt idx="5">
                  <c:v>49.632649466292719</c:v>
                </c:pt>
                <c:pt idx="6">
                  <c:v>48.786369604345687</c:v>
                </c:pt>
                <c:pt idx="7">
                  <c:v>48.280905905642932</c:v>
                </c:pt>
                <c:pt idx="8">
                  <c:v>47.77717037078925</c:v>
                </c:pt>
                <c:pt idx="9">
                  <c:v>47.275162999784648</c:v>
                </c:pt>
                <c:pt idx="10">
                  <c:v>46.442324412219392</c:v>
                </c:pt>
                <c:pt idx="11">
                  <c:v>45.119767618798583</c:v>
                </c:pt>
                <c:pt idx="12">
                  <c:v>44.463097659019063</c:v>
                </c:pt>
                <c:pt idx="13">
                  <c:v>42.511521527404057</c:v>
                </c:pt>
                <c:pt idx="14">
                  <c:v>41.867140732773592</c:v>
                </c:pt>
                <c:pt idx="15">
                  <c:v>41.225832229430367</c:v>
                </c:pt>
                <c:pt idx="16">
                  <c:v>40.587596017374423</c:v>
                </c:pt>
                <c:pt idx="17">
                  <c:v>39.79412116192718</c:v>
                </c:pt>
                <c:pt idx="18">
                  <c:v>39.162797605267563</c:v>
                </c:pt>
                <c:pt idx="19">
                  <c:v>38.377963569065741</c:v>
                </c:pt>
                <c:pt idx="20">
                  <c:v>37.442499326403528</c:v>
                </c:pt>
                <c:pt idx="21">
                  <c:v>36.822696862071133</c:v>
                </c:pt>
                <c:pt idx="22">
                  <c:v>35.745435250399403</c:v>
                </c:pt>
                <c:pt idx="23">
                  <c:v>35.286631975621901</c:v>
                </c:pt>
                <c:pt idx="24">
                  <c:v>34.374209917614152</c:v>
                </c:pt>
                <c:pt idx="25">
                  <c:v>33.619138703257647</c:v>
                </c:pt>
                <c:pt idx="26">
                  <c:v>32.570103767787643</c:v>
                </c:pt>
                <c:pt idx="27">
                  <c:v>31.678419675968879</c:v>
                </c:pt>
                <c:pt idx="28">
                  <c:v>30.64685839719516</c:v>
                </c:pt>
                <c:pt idx="29">
                  <c:v>29.91578945852039</c:v>
                </c:pt>
                <c:pt idx="30">
                  <c:v>28.756064103324359</c:v>
                </c:pt>
                <c:pt idx="31">
                  <c:v>28.180809862657231</c:v>
                </c:pt>
                <c:pt idx="32">
                  <c:v>26.897720886175239</c:v>
                </c:pt>
                <c:pt idx="33">
                  <c:v>26.473480888379409</c:v>
                </c:pt>
                <c:pt idx="34">
                  <c:v>25.490308197380031</c:v>
                </c:pt>
              </c:numCache>
            </c:numRef>
          </c:xVal>
          <c:yVal>
            <c:numRef>
              <c:f>Sheet1!$S$2:$S$36</c:f>
              <c:numCache>
                <c:formatCode>General</c:formatCode>
                <c:ptCount val="35"/>
                <c:pt idx="0">
                  <c:v>3.4444140547036928E-2</c:v>
                </c:pt>
                <c:pt idx="1">
                  <c:v>2.956743075986774E-2</c:v>
                </c:pt>
                <c:pt idx="2">
                  <c:v>2.4780111676134451E-2</c:v>
                </c:pt>
                <c:pt idx="3">
                  <c:v>-9.0111105847404793E-3</c:v>
                </c:pt>
                <c:pt idx="4">
                  <c:v>3.2025767688196712E-2</c:v>
                </c:pt>
                <c:pt idx="5">
                  <c:v>1.530520342940706E-2</c:v>
                </c:pt>
                <c:pt idx="6">
                  <c:v>3.905336760308098E-2</c:v>
                </c:pt>
                <c:pt idx="7">
                  <c:v>1.488937444554699E-2</c:v>
                </c:pt>
                <c:pt idx="8">
                  <c:v>9.0384468490059006E-3</c:v>
                </c:pt>
                <c:pt idx="9">
                  <c:v>1.2623365153544499E-2</c:v>
                </c:pt>
                <c:pt idx="10">
                  <c:v>3.5200452614270503E-2</c:v>
                </c:pt>
                <c:pt idx="11">
                  <c:v>1.7406798357678228E-2</c:v>
                </c:pt>
                <c:pt idx="12">
                  <c:v>2.4668420814199069E-2</c:v>
                </c:pt>
                <c:pt idx="13">
                  <c:v>3.0823987423876358E-3</c:v>
                </c:pt>
                <c:pt idx="14">
                  <c:v>-1.3549471734720851E-2</c:v>
                </c:pt>
                <c:pt idx="15">
                  <c:v>5.988002516808846E-4</c:v>
                </c:pt>
                <c:pt idx="16">
                  <c:v>1.9477379295322259E-2</c:v>
                </c:pt>
                <c:pt idx="17">
                  <c:v>3.1531771123124448E-2</c:v>
                </c:pt>
                <c:pt idx="18">
                  <c:v>2.2561908942388471E-2</c:v>
                </c:pt>
                <c:pt idx="19">
                  <c:v>1.6372858295058391E-2</c:v>
                </c:pt>
                <c:pt idx="20">
                  <c:v>3.0419140370191888E-2</c:v>
                </c:pt>
                <c:pt idx="21">
                  <c:v>7.9158723291693368E-3</c:v>
                </c:pt>
                <c:pt idx="22">
                  <c:v>2.8826062875545219E-2</c:v>
                </c:pt>
                <c:pt idx="23">
                  <c:v>-6.3806499249338053E-3</c:v>
                </c:pt>
                <c:pt idx="24">
                  <c:v>1.7939252861534541E-2</c:v>
                </c:pt>
                <c:pt idx="25">
                  <c:v>1.648104939425808E-3</c:v>
                </c:pt>
                <c:pt idx="26">
                  <c:v>2.2037065689138151E-2</c:v>
                </c:pt>
                <c:pt idx="27">
                  <c:v>1.1330805196479049E-2</c:v>
                </c:pt>
                <c:pt idx="28">
                  <c:v>1.117702639593581E-2</c:v>
                </c:pt>
                <c:pt idx="29">
                  <c:v>1.748664530836928E-2</c:v>
                </c:pt>
                <c:pt idx="30">
                  <c:v>3.0654327016205098E-2</c:v>
                </c:pt>
                <c:pt idx="31">
                  <c:v>2.4791730125906359E-3</c:v>
                </c:pt>
                <c:pt idx="32">
                  <c:v>4.8548668306197959E-2</c:v>
                </c:pt>
                <c:pt idx="33">
                  <c:v>-2.1985940108368091E-2</c:v>
                </c:pt>
                <c:pt idx="34">
                  <c:v>1.8507698982536489E-2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31-0442-8B79-9B5F03BD812A}"/>
            </c:ext>
          </c:extLst>
        </c:ser>
        <c:ser>
          <c:idx val="1"/>
          <c:order val="1"/>
          <c:tx>
            <c:v>Ускорение (фильтрация по Калману)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Sheet1!$C$2:$C$36</c:f>
              <c:numCache>
                <c:formatCode>General</c:formatCode>
                <c:ptCount val="35"/>
                <c:pt idx="0">
                  <c:v>55.162515360382272</c:v>
                </c:pt>
                <c:pt idx="1">
                  <c:v>54.460529104115658</c:v>
                </c:pt>
                <c:pt idx="2">
                  <c:v>53.761615139136318</c:v>
                </c:pt>
                <c:pt idx="3">
                  <c:v>52.027771501069722</c:v>
                </c:pt>
                <c:pt idx="4">
                  <c:v>50.142721601926368</c:v>
                </c:pt>
                <c:pt idx="5">
                  <c:v>49.632649466292719</c:v>
                </c:pt>
                <c:pt idx="6">
                  <c:v>48.786369604345687</c:v>
                </c:pt>
                <c:pt idx="7">
                  <c:v>48.280905905642932</c:v>
                </c:pt>
                <c:pt idx="8">
                  <c:v>47.77717037078925</c:v>
                </c:pt>
                <c:pt idx="9">
                  <c:v>47.275162999784648</c:v>
                </c:pt>
                <c:pt idx="10">
                  <c:v>46.442324412219392</c:v>
                </c:pt>
                <c:pt idx="11">
                  <c:v>45.119767618798583</c:v>
                </c:pt>
                <c:pt idx="12">
                  <c:v>44.463097659019063</c:v>
                </c:pt>
                <c:pt idx="13">
                  <c:v>42.511521527404057</c:v>
                </c:pt>
                <c:pt idx="14">
                  <c:v>41.867140732773592</c:v>
                </c:pt>
                <c:pt idx="15">
                  <c:v>41.225832229430367</c:v>
                </c:pt>
                <c:pt idx="16">
                  <c:v>40.587596017374423</c:v>
                </c:pt>
                <c:pt idx="17">
                  <c:v>39.79412116192718</c:v>
                </c:pt>
                <c:pt idx="18">
                  <c:v>39.162797605267563</c:v>
                </c:pt>
                <c:pt idx="19">
                  <c:v>38.377963569065741</c:v>
                </c:pt>
                <c:pt idx="20">
                  <c:v>37.442499326403528</c:v>
                </c:pt>
                <c:pt idx="21">
                  <c:v>36.822696862071133</c:v>
                </c:pt>
                <c:pt idx="22">
                  <c:v>35.745435250399403</c:v>
                </c:pt>
                <c:pt idx="23">
                  <c:v>35.286631975621901</c:v>
                </c:pt>
                <c:pt idx="24">
                  <c:v>34.374209917614152</c:v>
                </c:pt>
                <c:pt idx="25">
                  <c:v>33.619138703257647</c:v>
                </c:pt>
                <c:pt idx="26">
                  <c:v>32.570103767787643</c:v>
                </c:pt>
                <c:pt idx="27">
                  <c:v>31.678419675968879</c:v>
                </c:pt>
                <c:pt idx="28">
                  <c:v>30.64685839719516</c:v>
                </c:pt>
                <c:pt idx="29">
                  <c:v>29.91578945852039</c:v>
                </c:pt>
                <c:pt idx="30">
                  <c:v>28.756064103324359</c:v>
                </c:pt>
                <c:pt idx="31">
                  <c:v>28.180809862657231</c:v>
                </c:pt>
                <c:pt idx="32">
                  <c:v>26.897720886175239</c:v>
                </c:pt>
                <c:pt idx="33">
                  <c:v>26.473480888379409</c:v>
                </c:pt>
                <c:pt idx="34">
                  <c:v>25.490308197380031</c:v>
                </c:pt>
              </c:numCache>
            </c:numRef>
          </c:xVal>
          <c:yVal>
            <c:numRef>
              <c:f>Sheet1!$T$2:$T$36</c:f>
              <c:numCache>
                <c:formatCode>General</c:formatCode>
                <c:ptCount val="35"/>
                <c:pt idx="0">
                  <c:v>2.311545928510312E-2</c:v>
                </c:pt>
                <c:pt idx="1">
                  <c:v>2.8126494143713491E-2</c:v>
                </c:pt>
                <c:pt idx="2">
                  <c:v>2.8629586278923431E-2</c:v>
                </c:pt>
                <c:pt idx="3">
                  <c:v>2.003945281492971E-2</c:v>
                </c:pt>
                <c:pt idx="4">
                  <c:v>2.0897261899720479E-2</c:v>
                </c:pt>
                <c:pt idx="5">
                  <c:v>1.960105434323162E-2</c:v>
                </c:pt>
                <c:pt idx="6">
                  <c:v>2.4603832764265081E-2</c:v>
                </c:pt>
                <c:pt idx="7">
                  <c:v>2.2776154317913331E-2</c:v>
                </c:pt>
                <c:pt idx="8">
                  <c:v>1.998291436997162E-2</c:v>
                </c:pt>
                <c:pt idx="9">
                  <c:v>1.8478064428512381E-2</c:v>
                </c:pt>
                <c:pt idx="10">
                  <c:v>2.182071094174088E-2</c:v>
                </c:pt>
                <c:pt idx="11">
                  <c:v>2.1692870063912361E-2</c:v>
                </c:pt>
                <c:pt idx="12">
                  <c:v>2.2368893391742549E-2</c:v>
                </c:pt>
                <c:pt idx="13">
                  <c:v>2.0149321839402819E-2</c:v>
                </c:pt>
                <c:pt idx="14">
                  <c:v>1.512540961477352E-2</c:v>
                </c:pt>
                <c:pt idx="15">
                  <c:v>1.279113494769296E-2</c:v>
                </c:pt>
                <c:pt idx="16">
                  <c:v>1.338460470148314E-2</c:v>
                </c:pt>
                <c:pt idx="17">
                  <c:v>1.5538722452157511E-2</c:v>
                </c:pt>
                <c:pt idx="18">
                  <c:v>1.6278243125371891E-2</c:v>
                </c:pt>
                <c:pt idx="19">
                  <c:v>1.615571297107626E-2</c:v>
                </c:pt>
                <c:pt idx="20">
                  <c:v>1.7769605233362809E-2</c:v>
                </c:pt>
                <c:pt idx="21">
                  <c:v>1.6540125100085418E-2</c:v>
                </c:pt>
                <c:pt idx="22">
                  <c:v>1.7851849176848549E-2</c:v>
                </c:pt>
                <c:pt idx="23">
                  <c:v>1.5082851632201841E-2</c:v>
                </c:pt>
                <c:pt idx="24">
                  <c:v>1.5237722797054839E-2</c:v>
                </c:pt>
                <c:pt idx="25">
                  <c:v>1.3648255876833821E-2</c:v>
                </c:pt>
                <c:pt idx="26">
                  <c:v>1.431796672284932E-2</c:v>
                </c:pt>
                <c:pt idx="27">
                  <c:v>1.3849528571866609E-2</c:v>
                </c:pt>
                <c:pt idx="28">
                  <c:v>1.340882036845234E-2</c:v>
                </c:pt>
                <c:pt idx="29">
                  <c:v>1.361437699910565E-2</c:v>
                </c:pt>
                <c:pt idx="30">
                  <c:v>1.504168152282773E-2</c:v>
                </c:pt>
                <c:pt idx="31">
                  <c:v>1.37701184504772E-2</c:v>
                </c:pt>
                <c:pt idx="32">
                  <c:v>1.673385203550698E-2</c:v>
                </c:pt>
                <c:pt idx="33">
                  <c:v>1.3279656425366991E-2</c:v>
                </c:pt>
                <c:pt idx="34">
                  <c:v>1.356564847288529E-2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50-2246-AD87-C5C63FFF2F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651007"/>
        <c:axId val="114043519"/>
      </c:scatterChart>
      <c:valAx>
        <c:axId val="159651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itchFamily="2" charset="0"/>
                <a:ea typeface="+mn-ea"/>
                <a:cs typeface="+mn-cs"/>
              </a:defRPr>
            </a:pPr>
            <a:endParaRPr lang="ru-RU"/>
          </a:p>
        </c:txPr>
        <c:crossAx val="114043519"/>
        <c:crosses val="autoZero"/>
        <c:crossBetween val="midCat"/>
      </c:valAx>
      <c:valAx>
        <c:axId val="114043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itchFamily="2" charset="0"/>
                <a:ea typeface="+mn-ea"/>
                <a:cs typeface="+mn-cs"/>
              </a:defRPr>
            </a:pPr>
            <a:endParaRPr lang="ru-RU"/>
          </a:p>
        </c:txPr>
        <c:crossAx val="1596510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" pitchFamily="2" charset="0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Эксперимент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1750" cap="rnd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2"/>
            <c:intercept val="244.78"/>
            <c:dispRSqr val="1"/>
            <c:dispEq val="1"/>
            <c:trendlineLbl>
              <c:layout>
                <c:manualLayout>
                  <c:x val="-0.22296108804581247"/>
                  <c:y val="-2.7469517815289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" pitchFamily="2" charset="0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Sheet1!$C$2:$C$36</c:f>
              <c:numCache>
                <c:formatCode>General</c:formatCode>
                <c:ptCount val="35"/>
                <c:pt idx="0">
                  <c:v>55.162515360382272</c:v>
                </c:pt>
                <c:pt idx="1">
                  <c:v>54.460529104115658</c:v>
                </c:pt>
                <c:pt idx="2">
                  <c:v>53.761615139136318</c:v>
                </c:pt>
                <c:pt idx="3">
                  <c:v>52.027771501069722</c:v>
                </c:pt>
                <c:pt idx="4">
                  <c:v>50.142721601926368</c:v>
                </c:pt>
                <c:pt idx="5">
                  <c:v>49.632649466292719</c:v>
                </c:pt>
                <c:pt idx="6">
                  <c:v>48.786369604345687</c:v>
                </c:pt>
                <c:pt idx="7">
                  <c:v>48.280905905642932</c:v>
                </c:pt>
                <c:pt idx="8">
                  <c:v>47.77717037078925</c:v>
                </c:pt>
                <c:pt idx="9">
                  <c:v>47.275162999784648</c:v>
                </c:pt>
                <c:pt idx="10">
                  <c:v>46.442324412219392</c:v>
                </c:pt>
                <c:pt idx="11">
                  <c:v>45.119767618798583</c:v>
                </c:pt>
                <c:pt idx="12">
                  <c:v>44.463097659019063</c:v>
                </c:pt>
                <c:pt idx="13">
                  <c:v>42.511521527404057</c:v>
                </c:pt>
                <c:pt idx="14">
                  <c:v>41.867140732773592</c:v>
                </c:pt>
                <c:pt idx="15">
                  <c:v>41.225832229430367</c:v>
                </c:pt>
                <c:pt idx="16">
                  <c:v>40.587596017374423</c:v>
                </c:pt>
                <c:pt idx="17">
                  <c:v>39.79412116192718</c:v>
                </c:pt>
                <c:pt idx="18">
                  <c:v>39.162797605267563</c:v>
                </c:pt>
                <c:pt idx="19">
                  <c:v>38.377963569065741</c:v>
                </c:pt>
                <c:pt idx="20">
                  <c:v>37.442499326403528</c:v>
                </c:pt>
                <c:pt idx="21">
                  <c:v>36.822696862071133</c:v>
                </c:pt>
                <c:pt idx="22">
                  <c:v>35.745435250399403</c:v>
                </c:pt>
                <c:pt idx="23">
                  <c:v>35.286631975621901</c:v>
                </c:pt>
                <c:pt idx="24">
                  <c:v>34.374209917614152</c:v>
                </c:pt>
                <c:pt idx="25">
                  <c:v>33.619138703257647</c:v>
                </c:pt>
                <c:pt idx="26">
                  <c:v>32.570103767787643</c:v>
                </c:pt>
                <c:pt idx="27">
                  <c:v>31.678419675968879</c:v>
                </c:pt>
                <c:pt idx="28">
                  <c:v>30.64685839719516</c:v>
                </c:pt>
                <c:pt idx="29">
                  <c:v>29.91578945852039</c:v>
                </c:pt>
                <c:pt idx="30">
                  <c:v>28.756064103324359</c:v>
                </c:pt>
                <c:pt idx="31">
                  <c:v>28.180809862657231</c:v>
                </c:pt>
                <c:pt idx="32">
                  <c:v>26.897720886175239</c:v>
                </c:pt>
                <c:pt idx="33">
                  <c:v>26.473480888379409</c:v>
                </c:pt>
                <c:pt idx="34">
                  <c:v>25.490308197380031</c:v>
                </c:pt>
              </c:numCache>
            </c:numRef>
          </c:xVal>
          <c:yVal>
            <c:numRef>
              <c:f>Sheet1!$Q$2:$Q$36</c:f>
              <c:numCache>
                <c:formatCode>General</c:formatCode>
                <c:ptCount val="35"/>
                <c:pt idx="0">
                  <c:v>2450.2386842209312</c:v>
                </c:pt>
                <c:pt idx="1">
                  <c:v>2981.408379233631</c:v>
                </c:pt>
                <c:pt idx="2">
                  <c:v>3034.7361455658838</c:v>
                </c:pt>
                <c:pt idx="3">
                  <c:v>2124.1819983825499</c:v>
                </c:pt>
                <c:pt idx="4">
                  <c:v>2215.109761370371</c:v>
                </c:pt>
                <c:pt idx="5">
                  <c:v>2077.7117603825509</c:v>
                </c:pt>
                <c:pt idx="6">
                  <c:v>2608.006273012099</c:v>
                </c:pt>
                <c:pt idx="7">
                  <c:v>2414.2723576988128</c:v>
                </c:pt>
                <c:pt idx="8">
                  <c:v>2118.188923216991</c:v>
                </c:pt>
                <c:pt idx="9">
                  <c:v>1958.6748294223121</c:v>
                </c:pt>
                <c:pt idx="10">
                  <c:v>2312.9953598245329</c:v>
                </c:pt>
                <c:pt idx="11">
                  <c:v>2299.4442267747108</c:v>
                </c:pt>
                <c:pt idx="12">
                  <c:v>2371.1026995247112</c:v>
                </c:pt>
                <c:pt idx="13">
                  <c:v>2135.828114976699</c:v>
                </c:pt>
                <c:pt idx="14">
                  <c:v>1603.2934191659931</c:v>
                </c:pt>
                <c:pt idx="15">
                  <c:v>1355.8603044554529</c:v>
                </c:pt>
                <c:pt idx="16">
                  <c:v>1418.7680983572129</c:v>
                </c:pt>
                <c:pt idx="17">
                  <c:v>1647.104579928696</c:v>
                </c:pt>
                <c:pt idx="18">
                  <c:v>1725.4937712894209</c:v>
                </c:pt>
                <c:pt idx="19">
                  <c:v>1712.5055749340829</c:v>
                </c:pt>
                <c:pt idx="20">
                  <c:v>1883.5781547364579</c:v>
                </c:pt>
                <c:pt idx="21">
                  <c:v>1753.2532606090549</c:v>
                </c:pt>
                <c:pt idx="22">
                  <c:v>1892.296012745946</c:v>
                </c:pt>
                <c:pt idx="23">
                  <c:v>1598.7822730133951</c:v>
                </c:pt>
                <c:pt idx="24">
                  <c:v>1615.1986164878131</c:v>
                </c:pt>
                <c:pt idx="25">
                  <c:v>1446.715122944385</c:v>
                </c:pt>
                <c:pt idx="26">
                  <c:v>1517.7044726220281</c:v>
                </c:pt>
                <c:pt idx="27">
                  <c:v>1468.050028617861</c:v>
                </c:pt>
                <c:pt idx="28">
                  <c:v>1421.334959055948</c:v>
                </c:pt>
                <c:pt idx="29">
                  <c:v>1443.1239619051989</c:v>
                </c:pt>
                <c:pt idx="30">
                  <c:v>1594.4182414197389</c:v>
                </c:pt>
                <c:pt idx="31">
                  <c:v>1459.6325557505829</c:v>
                </c:pt>
                <c:pt idx="32">
                  <c:v>1773.78831576374</c:v>
                </c:pt>
                <c:pt idx="33">
                  <c:v>1407.6435810889011</c:v>
                </c:pt>
                <c:pt idx="34">
                  <c:v>1437.9587381258409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001-EE4D-8D66-01D76ACF9A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008959"/>
        <c:axId val="546709391"/>
      </c:scatterChart>
      <c:valAx>
        <c:axId val="547008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itchFamily="2" charset="0"/>
                <a:ea typeface="+mn-ea"/>
                <a:cs typeface="+mn-cs"/>
              </a:defRPr>
            </a:pPr>
            <a:endParaRPr lang="ru-RU"/>
          </a:p>
        </c:txPr>
        <c:crossAx val="546709391"/>
        <c:crosses val="autoZero"/>
        <c:crossBetween val="midCat"/>
      </c:valAx>
      <c:valAx>
        <c:axId val="546709391"/>
        <c:scaling>
          <c:orientation val="minMax"/>
          <c:max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itchFamily="2" charset="0"/>
                <a:ea typeface="+mn-ea"/>
                <a:cs typeface="+mn-cs"/>
              </a:defRPr>
            </a:pPr>
            <a:endParaRPr lang="ru-RU"/>
          </a:p>
        </c:txPr>
        <c:crossAx val="5470089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" pitchFamily="2" charset="0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6350</xdr:colOff>
      <xdr:row>1</xdr:row>
      <xdr:rowOff>114300</xdr:rowOff>
    </xdr:from>
    <xdr:to>
      <xdr:col>40</xdr:col>
      <xdr:colOff>660400</xdr:colOff>
      <xdr:row>21</xdr:row>
      <xdr:rowOff>101600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9C70D367-C366-6BF5-BC44-FE7B5FADFE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635000</xdr:colOff>
      <xdr:row>21</xdr:row>
      <xdr:rowOff>139700</xdr:rowOff>
    </xdr:from>
    <xdr:to>
      <xdr:col>40</xdr:col>
      <xdr:colOff>615950</xdr:colOff>
      <xdr:row>37</xdr:row>
      <xdr:rowOff>120650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8A6CF549-8CEE-694A-9311-1E6BB444BB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0</xdr:colOff>
      <xdr:row>38</xdr:row>
      <xdr:rowOff>0</xdr:rowOff>
    </xdr:from>
    <xdr:to>
      <xdr:col>40</xdr:col>
      <xdr:colOff>654050</xdr:colOff>
      <xdr:row>57</xdr:row>
      <xdr:rowOff>177800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E71D8711-2C86-BC43-9EF6-B721D0F896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0.87709</cdr:x>
      <cdr:y>0.80435</cdr:y>
    </cdr:from>
    <cdr:to>
      <cdr:x>0.98181</cdr:x>
      <cdr:y>0.99833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CFC62D91-9E23-5EBA-8B5A-55D8EDE9ACF2}"/>
            </a:ext>
          </a:extLst>
        </cdr:cNvPr>
        <cdr:cNvSpPr txBox="1"/>
      </cdr:nvSpPr>
      <cdr:spPr>
        <a:xfrm xmlns:a="http://schemas.openxmlformats.org/drawingml/2006/main">
          <a:off x="7658100" y="3054356"/>
          <a:ext cx="914337" cy="73659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i="1">
              <a:latin typeface="Times" pitchFamily="2" charset="0"/>
            </a:rPr>
            <a:t>V</a:t>
          </a:r>
          <a:r>
            <a:rPr lang="ru-RU" sz="1600" i="0">
              <a:latin typeface="Times" pitchFamily="2" charset="0"/>
            </a:rPr>
            <a:t>, </a:t>
          </a:r>
          <a:r>
            <a:rPr lang="ru-RU" sz="1600" i="0">
              <a:effectLst/>
              <a:latin typeface="Times" pitchFamily="2" charset="0"/>
              <a:ea typeface="+mn-ea"/>
              <a:cs typeface="+mn-cs"/>
            </a:rPr>
            <a:t>км</a:t>
          </a:r>
          <a:r>
            <a:rPr lang="ru-RU" sz="1600">
              <a:effectLst/>
              <a:latin typeface="Times" pitchFamily="2" charset="0"/>
              <a:ea typeface="+mn-ea"/>
              <a:cs typeface="+mn-cs"/>
            </a:rPr>
            <a:t>/ч</a:t>
          </a:r>
          <a:r>
            <a:rPr lang="ru-RU" sz="1600">
              <a:effectLst/>
              <a:latin typeface="Times" pitchFamily="2" charset="0"/>
            </a:rPr>
            <a:t> </a:t>
          </a:r>
          <a:endParaRPr lang="ru-RU" sz="1600" i="1">
            <a:latin typeface="Times" pitchFamily="2" charset="0"/>
          </a:endParaRPr>
        </a:p>
      </cdr:txBody>
    </cdr:sp>
  </cdr:relSizeAnchor>
  <cdr:relSizeAnchor xmlns:cdr="http://schemas.openxmlformats.org/drawingml/2006/chartDrawing">
    <cdr:from>
      <cdr:x>0.04509</cdr:x>
      <cdr:y>0.02341</cdr:y>
    </cdr:from>
    <cdr:to>
      <cdr:x>0.14982</cdr:x>
      <cdr:y>0.26422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EBE53A3C-76B7-EB23-D344-9391ED16AF17}"/>
            </a:ext>
          </a:extLst>
        </cdr:cNvPr>
        <cdr:cNvSpPr txBox="1"/>
      </cdr:nvSpPr>
      <cdr:spPr>
        <a:xfrm xmlns:a="http://schemas.openxmlformats.org/drawingml/2006/main">
          <a:off x="393700" y="88900"/>
          <a:ext cx="914424" cy="91443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i="1">
              <a:effectLst/>
              <a:latin typeface="Times" pitchFamily="2" charset="0"/>
              <a:ea typeface="+mn-ea"/>
              <a:cs typeface="+mn-cs"/>
            </a:rPr>
            <a:t>W</a:t>
          </a:r>
          <a:r>
            <a:rPr lang="en-US" sz="1600" i="1" baseline="-25000">
              <a:effectLst/>
              <a:latin typeface="Times" pitchFamily="2" charset="0"/>
              <a:ea typeface="+mn-ea"/>
              <a:cs typeface="+mn-cs"/>
            </a:rPr>
            <a:t>k</a:t>
          </a:r>
          <a:r>
            <a:rPr lang="en-US" sz="1600" baseline="-25000">
              <a:effectLst/>
              <a:latin typeface="Times" pitchFamily="2" charset="0"/>
              <a:ea typeface="+mn-ea"/>
              <a:cs typeface="+mn-cs"/>
            </a:rPr>
            <a:t>0</a:t>
          </a:r>
          <a:r>
            <a:rPr lang="en-US" sz="1600">
              <a:effectLst/>
              <a:latin typeface="Times" pitchFamily="2" charset="0"/>
              <a:ea typeface="+mn-ea"/>
              <a:cs typeface="+mn-cs"/>
            </a:rPr>
            <a:t>, </a:t>
          </a:r>
          <a:r>
            <a:rPr lang="ru-RU" sz="1600">
              <a:effectLst/>
              <a:latin typeface="Times" pitchFamily="2" charset="0"/>
              <a:ea typeface="+mn-ea"/>
              <a:cs typeface="+mn-cs"/>
            </a:rPr>
            <a:t>Н</a:t>
          </a:r>
          <a:r>
            <a:rPr lang="ru-RU" sz="1600">
              <a:effectLst/>
              <a:latin typeface="Times" pitchFamily="2" charset="0"/>
            </a:rPr>
            <a:t> </a:t>
          </a:r>
          <a:endParaRPr lang="ru-RU" sz="1600" i="1">
            <a:latin typeface="Times" pitchFamily="2" charset="0"/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0.05818</cdr:x>
      <cdr:y>0.02822</cdr:y>
    </cdr:from>
    <cdr:to>
      <cdr:x>0.16291</cdr:x>
      <cdr:y>0.28219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80A042F-569F-741C-1191-D63FF5800701}"/>
            </a:ext>
          </a:extLst>
        </cdr:cNvPr>
        <cdr:cNvSpPr txBox="1"/>
      </cdr:nvSpPr>
      <cdr:spPr>
        <a:xfrm xmlns:a="http://schemas.openxmlformats.org/drawingml/2006/main">
          <a:off x="508000" y="1016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600" i="1">
              <a:latin typeface="Times" pitchFamily="2" charset="0"/>
            </a:rPr>
            <a:t>а</a:t>
          </a:r>
          <a:r>
            <a:rPr lang="ru-RU" sz="1600" i="0">
              <a:latin typeface="Times" pitchFamily="2" charset="0"/>
            </a:rPr>
            <a:t>, </a:t>
          </a:r>
          <a:r>
            <a:rPr lang="ru-RU" sz="1600">
              <a:effectLst/>
              <a:latin typeface="Times" pitchFamily="2" charset="0"/>
              <a:ea typeface="+mn-ea"/>
              <a:cs typeface="+mn-cs"/>
            </a:rPr>
            <a:t>м/с</a:t>
          </a:r>
          <a:r>
            <a:rPr lang="ru-RU" sz="1600" baseline="30000">
              <a:effectLst/>
              <a:latin typeface="Times" pitchFamily="2" charset="0"/>
              <a:ea typeface="+mn-ea"/>
              <a:cs typeface="+mn-cs"/>
            </a:rPr>
            <a:t>2</a:t>
          </a:r>
          <a:r>
            <a:rPr lang="ru-RU" sz="1600">
              <a:effectLst/>
              <a:latin typeface="Times" pitchFamily="2" charset="0"/>
            </a:rPr>
            <a:t> </a:t>
          </a:r>
          <a:endParaRPr lang="ru-RU" sz="1600" i="1">
            <a:latin typeface="Times" pitchFamily="2" charset="0"/>
          </a:endParaRPr>
        </a:p>
      </cdr:txBody>
    </cdr:sp>
  </cdr:relSizeAnchor>
  <cdr:relSizeAnchor xmlns:cdr="http://schemas.openxmlformats.org/drawingml/2006/chartDrawing">
    <cdr:from>
      <cdr:x>0.88072</cdr:x>
      <cdr:y>0.59612</cdr:y>
    </cdr:from>
    <cdr:to>
      <cdr:x>0.98544</cdr:x>
      <cdr:y>0.80247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2FF2A0D8-D623-2DE5-CC29-635EAAF62CB5}"/>
            </a:ext>
          </a:extLst>
        </cdr:cNvPr>
        <cdr:cNvSpPr txBox="1"/>
      </cdr:nvSpPr>
      <cdr:spPr>
        <a:xfrm xmlns:a="http://schemas.openxmlformats.org/drawingml/2006/main">
          <a:off x="7689826" y="2146297"/>
          <a:ext cx="914337" cy="74295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i="1">
              <a:latin typeface="Times" pitchFamily="2" charset="0"/>
            </a:rPr>
            <a:t>V</a:t>
          </a:r>
          <a:r>
            <a:rPr lang="ru-RU" sz="1600" i="0">
              <a:latin typeface="Times" pitchFamily="2" charset="0"/>
            </a:rPr>
            <a:t>, </a:t>
          </a:r>
          <a:r>
            <a:rPr lang="ru-RU" sz="1600" i="0">
              <a:effectLst/>
              <a:latin typeface="Times" pitchFamily="2" charset="0"/>
              <a:ea typeface="+mn-ea"/>
              <a:cs typeface="+mn-cs"/>
            </a:rPr>
            <a:t>км</a:t>
          </a:r>
          <a:r>
            <a:rPr lang="ru-RU" sz="1600">
              <a:effectLst/>
              <a:latin typeface="Times" pitchFamily="2" charset="0"/>
              <a:ea typeface="+mn-ea"/>
              <a:cs typeface="+mn-cs"/>
            </a:rPr>
            <a:t>/ч</a:t>
          </a:r>
          <a:r>
            <a:rPr lang="ru-RU" sz="1600">
              <a:effectLst/>
              <a:latin typeface="Times" pitchFamily="2" charset="0"/>
            </a:rPr>
            <a:t> </a:t>
          </a:r>
          <a:endParaRPr lang="ru-RU" sz="1600" i="1">
            <a:latin typeface="Times" pitchFamily="2" charset="0"/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0.87709</cdr:x>
      <cdr:y>0.80435</cdr:y>
    </cdr:from>
    <cdr:to>
      <cdr:x>0.98181</cdr:x>
      <cdr:y>0.99833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CFC62D91-9E23-5EBA-8B5A-55D8EDE9ACF2}"/>
            </a:ext>
          </a:extLst>
        </cdr:cNvPr>
        <cdr:cNvSpPr txBox="1"/>
      </cdr:nvSpPr>
      <cdr:spPr>
        <a:xfrm xmlns:a="http://schemas.openxmlformats.org/drawingml/2006/main">
          <a:off x="7658100" y="3054356"/>
          <a:ext cx="914337" cy="73659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i="1">
              <a:latin typeface="Times" pitchFamily="2" charset="0"/>
            </a:rPr>
            <a:t>V</a:t>
          </a:r>
          <a:r>
            <a:rPr lang="ru-RU" sz="1600" i="0">
              <a:latin typeface="Times" pitchFamily="2" charset="0"/>
            </a:rPr>
            <a:t>, </a:t>
          </a:r>
          <a:r>
            <a:rPr lang="ru-RU" sz="1600" i="0">
              <a:effectLst/>
              <a:latin typeface="Times" pitchFamily="2" charset="0"/>
              <a:ea typeface="+mn-ea"/>
              <a:cs typeface="+mn-cs"/>
            </a:rPr>
            <a:t>км</a:t>
          </a:r>
          <a:r>
            <a:rPr lang="ru-RU" sz="1600">
              <a:effectLst/>
              <a:latin typeface="Times" pitchFamily="2" charset="0"/>
              <a:ea typeface="+mn-ea"/>
              <a:cs typeface="+mn-cs"/>
            </a:rPr>
            <a:t>/ч</a:t>
          </a:r>
          <a:r>
            <a:rPr lang="ru-RU" sz="1600">
              <a:effectLst/>
              <a:latin typeface="Times" pitchFamily="2" charset="0"/>
            </a:rPr>
            <a:t> </a:t>
          </a:r>
          <a:endParaRPr lang="ru-RU" sz="1600" i="1">
            <a:latin typeface="Times" pitchFamily="2" charset="0"/>
          </a:endParaRPr>
        </a:p>
      </cdr:txBody>
    </cdr:sp>
  </cdr:relSizeAnchor>
  <cdr:relSizeAnchor xmlns:cdr="http://schemas.openxmlformats.org/drawingml/2006/chartDrawing">
    <cdr:from>
      <cdr:x>0.04509</cdr:x>
      <cdr:y>0.02341</cdr:y>
    </cdr:from>
    <cdr:to>
      <cdr:x>0.14982</cdr:x>
      <cdr:y>0.26422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EBE53A3C-76B7-EB23-D344-9391ED16AF17}"/>
            </a:ext>
          </a:extLst>
        </cdr:cNvPr>
        <cdr:cNvSpPr txBox="1"/>
      </cdr:nvSpPr>
      <cdr:spPr>
        <a:xfrm xmlns:a="http://schemas.openxmlformats.org/drawingml/2006/main">
          <a:off x="393700" y="88900"/>
          <a:ext cx="914424" cy="91443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i="1">
              <a:effectLst/>
              <a:latin typeface="Times" pitchFamily="2" charset="0"/>
              <a:ea typeface="+mn-ea"/>
              <a:cs typeface="+mn-cs"/>
            </a:rPr>
            <a:t>W</a:t>
          </a:r>
          <a:r>
            <a:rPr lang="en-US" sz="1600" i="1" baseline="-25000">
              <a:effectLst/>
              <a:latin typeface="Times" pitchFamily="2" charset="0"/>
              <a:ea typeface="+mn-ea"/>
              <a:cs typeface="+mn-cs"/>
            </a:rPr>
            <a:t>k</a:t>
          </a:r>
          <a:r>
            <a:rPr lang="en-US" sz="1600" baseline="-25000">
              <a:effectLst/>
              <a:latin typeface="Times" pitchFamily="2" charset="0"/>
              <a:ea typeface="+mn-ea"/>
              <a:cs typeface="+mn-cs"/>
            </a:rPr>
            <a:t>0</a:t>
          </a:r>
          <a:r>
            <a:rPr lang="en-US" sz="1600">
              <a:effectLst/>
              <a:latin typeface="Times" pitchFamily="2" charset="0"/>
              <a:ea typeface="+mn-ea"/>
              <a:cs typeface="+mn-cs"/>
            </a:rPr>
            <a:t>, </a:t>
          </a:r>
          <a:r>
            <a:rPr lang="ru-RU" sz="1600">
              <a:effectLst/>
              <a:latin typeface="Times" pitchFamily="2" charset="0"/>
              <a:ea typeface="+mn-ea"/>
              <a:cs typeface="+mn-cs"/>
            </a:rPr>
            <a:t>Н</a:t>
          </a:r>
          <a:r>
            <a:rPr lang="ru-RU" sz="1600">
              <a:effectLst/>
              <a:latin typeface="Times" pitchFamily="2" charset="0"/>
            </a:rPr>
            <a:t> </a:t>
          </a:r>
          <a:endParaRPr lang="ru-RU" sz="1600" i="1">
            <a:latin typeface="Times" pitchFamily="2" charset="0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39"/>
  <sheetViews>
    <sheetView tabSelected="1" topLeftCell="Q15" workbookViewId="0">
      <selection activeCell="AC39" sqref="AC39"/>
    </sheetView>
  </sheetViews>
  <sheetFormatPr baseColWidth="10" defaultColWidth="8.83203125" defaultRowHeight="15" x14ac:dyDescent="0.2"/>
  <sheetData>
    <row r="1" spans="1:25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</row>
    <row r="2" spans="1:25" x14ac:dyDescent="0.2">
      <c r="A2" s="1">
        <v>720</v>
      </c>
      <c r="B2">
        <v>4.6000000000000014</v>
      </c>
      <c r="C2">
        <v>55.162515360382272</v>
      </c>
      <c r="D2">
        <v>2897.0531224384899</v>
      </c>
      <c r="E2">
        <v>42.312752053141587</v>
      </c>
      <c r="F2">
        <v>351.04608006775379</v>
      </c>
      <c r="G2">
        <v>138.63999999999999</v>
      </c>
      <c r="H2">
        <v>2326.756044749488</v>
      </c>
      <c r="I2">
        <v>48.454619832336903</v>
      </c>
      <c r="J2">
        <v>234.79190593243899</v>
      </c>
      <c r="K2">
        <v>-6.0403328298068288</v>
      </c>
      <c r="L2">
        <v>0.14599999999998661</v>
      </c>
      <c r="M2">
        <v>-6.2329792811373207E-2</v>
      </c>
      <c r="N2">
        <v>2.7885652264336269E-2</v>
      </c>
      <c r="O2">
        <v>-2.311545928510312E-2</v>
      </c>
      <c r="P2">
        <v>-3.4444140547036928E-2</v>
      </c>
      <c r="Q2">
        <v>2450.2386842209312</v>
      </c>
      <c r="R2">
        <v>1904.461628912399</v>
      </c>
      <c r="S2">
        <f t="shared" ref="S2:S36" si="0">-1*P2</f>
        <v>3.4444140547036928E-2</v>
      </c>
      <c r="T2">
        <f t="shared" ref="T2:T36" si="1">-1*O2</f>
        <v>2.311545928510312E-2</v>
      </c>
      <c r="U2">
        <f>0.1158*C2^2+36.234*C2+244.78</f>
        <v>2595.9067606505064</v>
      </c>
      <c r="V2">
        <f>ABS(U2-R2)</f>
        <v>691.44513173810742</v>
      </c>
      <c r="W2">
        <f>V2/R2*100</f>
        <v>36.306592962599005</v>
      </c>
      <c r="X2">
        <f>ABS(U2-H2)</f>
        <v>269.15071590101843</v>
      </c>
      <c r="Y2">
        <f>X2/H2*100</f>
        <v>11.567637978565852</v>
      </c>
    </row>
    <row r="3" spans="1:25" x14ac:dyDescent="0.2">
      <c r="A3" s="1">
        <v>737</v>
      </c>
      <c r="B3">
        <v>5.4</v>
      </c>
      <c r="C3">
        <v>54.460529104115658</v>
      </c>
      <c r="D3">
        <v>2947.2841669544582</v>
      </c>
      <c r="E3">
        <v>42.310644738376141</v>
      </c>
      <c r="F3">
        <v>401.27712458372122</v>
      </c>
      <c r="G3">
        <v>138.80600000000001</v>
      </c>
      <c r="H3">
        <v>2294.880919088987</v>
      </c>
      <c r="I3">
        <v>48.45251252502203</v>
      </c>
      <c r="J3">
        <v>228.85410727625219</v>
      </c>
      <c r="K3">
        <v>-5.9377986561867431</v>
      </c>
      <c r="L3">
        <v>0.16600000000002521</v>
      </c>
      <c r="M3">
        <v>-6.127441433630839E-2</v>
      </c>
      <c r="N3">
        <v>3.1706983576440639E-2</v>
      </c>
      <c r="O3">
        <v>-2.8126494143713491E-2</v>
      </c>
      <c r="P3">
        <v>-2.956743075986774E-2</v>
      </c>
      <c r="Q3">
        <v>2981.408379233631</v>
      </c>
      <c r="R3">
        <v>1868.484635542876</v>
      </c>
      <c r="S3">
        <f t="shared" si="0"/>
        <v>2.956743075986774E-2</v>
      </c>
      <c r="T3">
        <f t="shared" si="1"/>
        <v>2.8126494143713491E-2</v>
      </c>
      <c r="U3">
        <f t="shared" ref="U3:U36" si="2">0.1158*C3^2+36.234*C3+244.78</f>
        <v>2561.5597324272935</v>
      </c>
      <c r="V3">
        <f t="shared" ref="V3:V36" si="3">ABS(U3-R3)</f>
        <v>693.07509688441746</v>
      </c>
      <c r="W3">
        <f t="shared" ref="W3:W36" si="4">V3/R3*100</f>
        <v>37.092897832849935</v>
      </c>
      <c r="X3">
        <f t="shared" ref="X3:X36" si="5">ABS(U3-H3)</f>
        <v>266.67881333830655</v>
      </c>
      <c r="Y3">
        <f t="shared" ref="Y3:Y36" si="6">X3/H3*100</f>
        <v>11.62059482564227</v>
      </c>
    </row>
    <row r="4" spans="1:25" x14ac:dyDescent="0.2">
      <c r="A4" s="1">
        <v>755</v>
      </c>
      <c r="B4">
        <v>6.2</v>
      </c>
      <c r="C4">
        <v>53.761615139136318</v>
      </c>
      <c r="D4">
        <v>3000.1084445342422</v>
      </c>
      <c r="E4">
        <v>3.6830133572220798</v>
      </c>
      <c r="F4">
        <v>454.10140216350561</v>
      </c>
      <c r="G4">
        <v>138.98500000000001</v>
      </c>
      <c r="H4">
        <v>2261.634036620902</v>
      </c>
      <c r="I4">
        <v>50.909259639680393</v>
      </c>
      <c r="J4">
        <v>223.01784431856569</v>
      </c>
      <c r="K4">
        <v>-5.8362629576865288</v>
      </c>
      <c r="L4">
        <v>0.17900000000000199</v>
      </c>
      <c r="M4">
        <v>-5.7320249783573259E-2</v>
      </c>
      <c r="N4">
        <v>3.2540138107438811E-2</v>
      </c>
      <c r="O4">
        <v>-2.8629586278923431E-2</v>
      </c>
      <c r="P4">
        <v>-2.4780111676134451E-2</v>
      </c>
      <c r="Q4">
        <v>3034.7361455658838</v>
      </c>
      <c r="R4">
        <v>1833.1248874259791</v>
      </c>
      <c r="S4">
        <f t="shared" si="0"/>
        <v>2.4780111676134451E-2</v>
      </c>
      <c r="T4">
        <f t="shared" si="1"/>
        <v>2.8629586278923431E-2</v>
      </c>
      <c r="U4">
        <f t="shared" si="2"/>
        <v>2527.4764071337509</v>
      </c>
      <c r="V4">
        <f t="shared" si="3"/>
        <v>694.35151970777179</v>
      </c>
      <c r="W4">
        <f t="shared" si="4"/>
        <v>37.878025903775715</v>
      </c>
      <c r="X4">
        <f t="shared" si="5"/>
        <v>265.8423705128489</v>
      </c>
      <c r="Y4">
        <f t="shared" si="6"/>
        <v>11.754437995195849</v>
      </c>
    </row>
    <row r="5" spans="1:25" x14ac:dyDescent="0.2">
      <c r="A5" s="1">
        <v>805</v>
      </c>
      <c r="B5">
        <v>8.2000000000000011</v>
      </c>
      <c r="C5">
        <v>52.027771501069722</v>
      </c>
      <c r="D5">
        <v>3146.8308416381478</v>
      </c>
      <c r="E5">
        <v>42.314859367907047</v>
      </c>
      <c r="F5">
        <v>600.82379926741123</v>
      </c>
      <c r="G5">
        <v>139.488</v>
      </c>
      <c r="H5">
        <v>2171.958249034763</v>
      </c>
      <c r="I5">
        <v>45.317550286650658</v>
      </c>
      <c r="J5">
        <v>208.86489254379029</v>
      </c>
      <c r="K5">
        <v>-4.1808242556864172</v>
      </c>
      <c r="L5">
        <v>0.27000000000001018</v>
      </c>
      <c r="M5">
        <v>-4.6128091978065028E-2</v>
      </c>
      <c r="N5">
        <v>5.5139202562805502E-2</v>
      </c>
      <c r="O5">
        <v>-2.003945281492971E-2</v>
      </c>
      <c r="P5">
        <v>9.0111105847404793E-3</v>
      </c>
      <c r="Q5">
        <v>2124.1819983825499</v>
      </c>
      <c r="R5">
        <v>1747.3863265174939</v>
      </c>
      <c r="S5">
        <f t="shared" si="0"/>
        <v>-9.0111105847404793E-3</v>
      </c>
      <c r="T5">
        <f t="shared" si="1"/>
        <v>2.003945281492971E-2</v>
      </c>
      <c r="U5">
        <f t="shared" si="2"/>
        <v>2443.4120196229196</v>
      </c>
      <c r="V5">
        <f t="shared" si="3"/>
        <v>696.02569310542572</v>
      </c>
      <c r="W5">
        <f t="shared" si="4"/>
        <v>39.832387523175314</v>
      </c>
      <c r="X5">
        <f t="shared" si="5"/>
        <v>271.45377058815666</v>
      </c>
      <c r="Y5">
        <f t="shared" si="6"/>
        <v>12.498111817241103</v>
      </c>
    </row>
    <row r="6" spans="1:25" x14ac:dyDescent="0.2">
      <c r="A6" s="1">
        <v>856</v>
      </c>
      <c r="B6">
        <v>10.4</v>
      </c>
      <c r="C6">
        <v>50.142721601926368</v>
      </c>
      <c r="D6">
        <v>3298.7165244519711</v>
      </c>
      <c r="E6">
        <v>2.7297190129756932</v>
      </c>
      <c r="F6">
        <v>752.70948208123446</v>
      </c>
      <c r="G6">
        <v>139.98500000000001</v>
      </c>
      <c r="H6">
        <v>2084.4614231030969</v>
      </c>
      <c r="I6">
        <v>47.21570973098278</v>
      </c>
      <c r="J6">
        <v>194.0040532136029</v>
      </c>
      <c r="K6">
        <v>-5.319408513476759</v>
      </c>
      <c r="L6">
        <v>0.12400000000002361</v>
      </c>
      <c r="M6">
        <v>-5.6330917652035017E-2</v>
      </c>
      <c r="N6">
        <v>2.4305149963838309E-2</v>
      </c>
      <c r="O6">
        <v>-2.0897261899720479E-2</v>
      </c>
      <c r="P6">
        <v>-3.2025767688196712E-2</v>
      </c>
      <c r="Q6">
        <v>2215.109761370371</v>
      </c>
      <c r="R6">
        <v>1657.374131492478</v>
      </c>
      <c r="S6">
        <f t="shared" si="0"/>
        <v>3.2025767688196712E-2</v>
      </c>
      <c r="T6">
        <f t="shared" si="1"/>
        <v>2.0897261899720479E-2</v>
      </c>
      <c r="U6">
        <f t="shared" si="2"/>
        <v>2352.8064494574724</v>
      </c>
      <c r="V6">
        <f t="shared" si="3"/>
        <v>695.43231796499435</v>
      </c>
      <c r="W6">
        <f t="shared" si="4"/>
        <v>41.959887315168373</v>
      </c>
      <c r="X6">
        <f t="shared" si="5"/>
        <v>268.34502635437548</v>
      </c>
      <c r="Y6">
        <f t="shared" si="6"/>
        <v>12.873590433489312</v>
      </c>
    </row>
    <row r="7" spans="1:25" x14ac:dyDescent="0.2">
      <c r="A7" s="1">
        <v>873</v>
      </c>
      <c r="B7">
        <v>11</v>
      </c>
      <c r="C7">
        <v>49.632649466292719</v>
      </c>
      <c r="D7">
        <v>3345.8041774705048</v>
      </c>
      <c r="E7">
        <v>42.035565532743931</v>
      </c>
      <c r="F7">
        <v>799.79713509976864</v>
      </c>
      <c r="G7">
        <v>140.12200000000001</v>
      </c>
      <c r="H7">
        <v>2056.1690799244102</v>
      </c>
      <c r="I7">
        <v>45.445606984198093</v>
      </c>
      <c r="J7">
        <v>190.07715224104061</v>
      </c>
      <c r="K7">
        <v>-3.9269009725622648</v>
      </c>
      <c r="L7">
        <v>0.13700000000000051</v>
      </c>
      <c r="M7">
        <v>-4.3204406686961953E-2</v>
      </c>
      <c r="N7">
        <v>2.7899203257554891E-2</v>
      </c>
      <c r="O7">
        <v>-1.960105434323162E-2</v>
      </c>
      <c r="P7">
        <v>-1.530520342940706E-2</v>
      </c>
      <c r="Q7">
        <v>2077.7117603825509</v>
      </c>
      <c r="R7">
        <v>1633.5916028404681</v>
      </c>
      <c r="S7">
        <f t="shared" si="0"/>
        <v>1.530520342940706E-2</v>
      </c>
      <c r="T7">
        <f t="shared" si="1"/>
        <v>1.960105434323162E-2</v>
      </c>
      <c r="U7">
        <f t="shared" si="2"/>
        <v>2328.4311283761326</v>
      </c>
      <c r="V7">
        <f t="shared" si="3"/>
        <v>694.83952553566451</v>
      </c>
      <c r="W7">
        <f t="shared" si="4"/>
        <v>42.534469712471981</v>
      </c>
      <c r="X7">
        <f t="shared" si="5"/>
        <v>272.26204845172242</v>
      </c>
      <c r="Y7">
        <f t="shared" si="6"/>
        <v>13.241228608579769</v>
      </c>
    </row>
    <row r="8" spans="1:25" x14ac:dyDescent="0.2">
      <c r="A8" s="1">
        <v>892</v>
      </c>
      <c r="B8">
        <v>12</v>
      </c>
      <c r="C8">
        <v>48.786369604345687</v>
      </c>
      <c r="D8">
        <v>3398.3491612225771</v>
      </c>
      <c r="E8">
        <v>1.3690741360187531</v>
      </c>
      <c r="F8">
        <v>852.3421188518405</v>
      </c>
      <c r="G8">
        <v>140.25899999999999</v>
      </c>
      <c r="H8">
        <v>2025.057038013462</v>
      </c>
      <c r="I8">
        <v>49.815264731645577</v>
      </c>
      <c r="J8">
        <v>183.65045209659149</v>
      </c>
      <c r="K8">
        <v>-6.4267001444491711</v>
      </c>
      <c r="L8">
        <v>0.13699999999997201</v>
      </c>
      <c r="M8">
        <v>-6.4505329632089187E-2</v>
      </c>
      <c r="N8">
        <v>2.5451962029008211E-2</v>
      </c>
      <c r="O8">
        <v>-2.4603832764265081E-2</v>
      </c>
      <c r="P8">
        <v>-3.905336760308098E-2</v>
      </c>
      <c r="Q8">
        <v>2608.006273012099</v>
      </c>
      <c r="R8">
        <v>1594.6721471385749</v>
      </c>
      <c r="S8">
        <f t="shared" si="0"/>
        <v>3.905336760308098E-2</v>
      </c>
      <c r="T8">
        <f t="shared" si="1"/>
        <v>2.4603832764265081E-2</v>
      </c>
      <c r="U8">
        <f t="shared" si="2"/>
        <v>2288.1220379359593</v>
      </c>
      <c r="V8">
        <f t="shared" si="3"/>
        <v>693.44989079738434</v>
      </c>
      <c r="W8">
        <f t="shared" si="4"/>
        <v>43.485420626533617</v>
      </c>
      <c r="X8">
        <f t="shared" si="5"/>
        <v>263.06499992249724</v>
      </c>
      <c r="Y8">
        <f t="shared" si="6"/>
        <v>12.99049829137447</v>
      </c>
    </row>
    <row r="9" spans="1:25" x14ac:dyDescent="0.2">
      <c r="A9" s="1">
        <v>910</v>
      </c>
      <c r="B9">
        <v>12.6</v>
      </c>
      <c r="C9">
        <v>48.280905905642932</v>
      </c>
      <c r="D9">
        <v>3448.027939997613</v>
      </c>
      <c r="E9">
        <v>44.219340749084949</v>
      </c>
      <c r="F9">
        <v>902.02089762687683</v>
      </c>
      <c r="G9">
        <v>140.38800000000001</v>
      </c>
      <c r="H9">
        <v>1996.07315336991</v>
      </c>
      <c r="I9">
        <v>46.949059762060642</v>
      </c>
      <c r="J9">
        <v>179.8646508541317</v>
      </c>
      <c r="K9">
        <v>-3.7858012424597969</v>
      </c>
      <c r="L9">
        <v>0.1290000000000191</v>
      </c>
      <c r="M9">
        <v>-4.0318179550840431E-2</v>
      </c>
      <c r="N9">
        <v>2.5428805105293439E-2</v>
      </c>
      <c r="O9">
        <v>-2.2776154317913331E-2</v>
      </c>
      <c r="P9">
        <v>-1.488937444554699E-2</v>
      </c>
      <c r="Q9">
        <v>2414.2723576988128</v>
      </c>
      <c r="R9">
        <v>1571.747299752039</v>
      </c>
      <c r="S9">
        <f t="shared" si="0"/>
        <v>1.488937444554699E-2</v>
      </c>
      <c r="T9">
        <f t="shared" si="1"/>
        <v>2.2776154317913331E-2</v>
      </c>
      <c r="U9">
        <f t="shared" si="2"/>
        <v>2264.1254569181197</v>
      </c>
      <c r="V9">
        <f t="shared" si="3"/>
        <v>692.37815716608065</v>
      </c>
      <c r="W9">
        <f t="shared" si="4"/>
        <v>44.051493345992142</v>
      </c>
      <c r="X9">
        <f t="shared" si="5"/>
        <v>268.05230354820969</v>
      </c>
      <c r="Y9">
        <f t="shared" si="6"/>
        <v>13.428981953675651</v>
      </c>
    </row>
    <row r="10" spans="1:25" x14ac:dyDescent="0.2">
      <c r="A10" s="1">
        <v>928</v>
      </c>
      <c r="B10">
        <v>13.2</v>
      </c>
      <c r="C10">
        <v>47.77717037078925</v>
      </c>
      <c r="D10">
        <v>3497.5681255161762</v>
      </c>
      <c r="E10">
        <v>44.761069931089878</v>
      </c>
      <c r="F10">
        <v>951.56108314543962</v>
      </c>
      <c r="G10">
        <v>140.54599999999999</v>
      </c>
      <c r="H10">
        <v>1967.562010718495</v>
      </c>
      <c r="I10">
        <v>44.761069931089878</v>
      </c>
      <c r="J10">
        <v>176.13101918514059</v>
      </c>
      <c r="K10">
        <v>-3.7336316689910798</v>
      </c>
      <c r="L10">
        <v>0.15799999999998701</v>
      </c>
      <c r="M10">
        <v>-4.1706237973523019E-2</v>
      </c>
      <c r="N10">
        <v>3.266779112451712E-2</v>
      </c>
      <c r="O10">
        <v>-1.998291436997162E-2</v>
      </c>
      <c r="P10">
        <v>-9.0384468490059006E-3</v>
      </c>
      <c r="Q10">
        <v>2118.188923216991</v>
      </c>
      <c r="R10">
        <v>1549.139561993273</v>
      </c>
      <c r="S10">
        <f t="shared" si="0"/>
        <v>9.0384468490059006E-3</v>
      </c>
      <c r="T10">
        <f t="shared" si="1"/>
        <v>1.998291436997162E-2</v>
      </c>
      <c r="U10">
        <f t="shared" si="2"/>
        <v>2240.2697886156229</v>
      </c>
      <c r="V10">
        <f t="shared" si="3"/>
        <v>691.13022662234994</v>
      </c>
      <c r="W10">
        <f t="shared" si="4"/>
        <v>44.613812956469516</v>
      </c>
      <c r="X10">
        <f t="shared" si="5"/>
        <v>272.70777789712793</v>
      </c>
      <c r="Y10">
        <f t="shared" si="6"/>
        <v>13.860187196719822</v>
      </c>
    </row>
    <row r="11" spans="1:25" x14ac:dyDescent="0.2">
      <c r="A11" s="1">
        <v>947</v>
      </c>
      <c r="B11">
        <v>13.8</v>
      </c>
      <c r="C11">
        <v>47.275162999784648</v>
      </c>
      <c r="D11">
        <v>3548.4752778485422</v>
      </c>
      <c r="E11">
        <v>46.128036744892597</v>
      </c>
      <c r="F11">
        <v>1002.468235477805</v>
      </c>
      <c r="G11">
        <v>140.68199999999999</v>
      </c>
      <c r="H11">
        <v>1937.9747306300681</v>
      </c>
      <c r="I11">
        <v>46.128036744892597</v>
      </c>
      <c r="J11">
        <v>172.44915406297889</v>
      </c>
      <c r="K11">
        <v>-3.6818651221616392</v>
      </c>
      <c r="L11">
        <v>0.13599999999999571</v>
      </c>
      <c r="M11">
        <v>-3.990918952961188E-2</v>
      </c>
      <c r="N11">
        <v>2.7285824376067379E-2</v>
      </c>
      <c r="O11">
        <v>-1.8478064428512381E-2</v>
      </c>
      <c r="P11">
        <v>-1.2623365153544499E-2</v>
      </c>
      <c r="Q11">
        <v>1958.6748294223121</v>
      </c>
      <c r="R11">
        <v>1526.846481035705</v>
      </c>
      <c r="S11">
        <f t="shared" si="0"/>
        <v>1.2623365153544499E-2</v>
      </c>
      <c r="T11">
        <f t="shared" si="1"/>
        <v>1.8478064428512381E-2</v>
      </c>
      <c r="U11">
        <f t="shared" si="2"/>
        <v>2216.5544281789857</v>
      </c>
      <c r="V11">
        <f t="shared" si="3"/>
        <v>689.70794714328076</v>
      </c>
      <c r="W11">
        <f t="shared" si="4"/>
        <v>45.172055980076756</v>
      </c>
      <c r="X11">
        <f t="shared" si="5"/>
        <v>278.57969754891769</v>
      </c>
      <c r="Y11">
        <f t="shared" si="6"/>
        <v>14.374784827991371</v>
      </c>
    </row>
    <row r="12" spans="1:25" x14ac:dyDescent="0.2">
      <c r="A12" s="1">
        <v>967</v>
      </c>
      <c r="B12">
        <v>14.8</v>
      </c>
      <c r="C12">
        <v>46.442324412219392</v>
      </c>
      <c r="D12">
        <v>3598.8449156284328</v>
      </c>
      <c r="E12">
        <v>3.2735555171966548</v>
      </c>
      <c r="F12">
        <v>1052.8378732576971</v>
      </c>
      <c r="G12">
        <v>140.821</v>
      </c>
      <c r="H12">
        <v>1907.387879354814</v>
      </c>
      <c r="I12">
        <v>49.000563651323318</v>
      </c>
      <c r="J12">
        <v>166.42665870446211</v>
      </c>
      <c r="K12">
        <v>-6.0224953585168066</v>
      </c>
      <c r="L12">
        <v>0.13900000000001</v>
      </c>
      <c r="M12">
        <v>-6.145332736753286E-2</v>
      </c>
      <c r="N12">
        <v>2.6252874753262361E-2</v>
      </c>
      <c r="O12">
        <v>-2.182071094174088E-2</v>
      </c>
      <c r="P12">
        <v>-3.5200452614270503E-2</v>
      </c>
      <c r="Q12">
        <v>2312.9953598245329</v>
      </c>
      <c r="R12">
        <v>1490.383948108821</v>
      </c>
      <c r="S12">
        <f t="shared" si="0"/>
        <v>3.5200452614270503E-2</v>
      </c>
      <c r="T12">
        <f t="shared" si="1"/>
        <v>2.182071094174088E-2</v>
      </c>
      <c r="U12">
        <f t="shared" si="2"/>
        <v>2177.338986482936</v>
      </c>
      <c r="V12">
        <f t="shared" si="3"/>
        <v>686.95503837411502</v>
      </c>
      <c r="W12">
        <f t="shared" si="4"/>
        <v>46.092487727461531</v>
      </c>
      <c r="X12">
        <f t="shared" si="5"/>
        <v>269.95110712812198</v>
      </c>
      <c r="Y12">
        <f t="shared" si="6"/>
        <v>14.152921387936818</v>
      </c>
    </row>
    <row r="13" spans="1:25" x14ac:dyDescent="0.2">
      <c r="A13" s="1">
        <v>1006</v>
      </c>
      <c r="B13">
        <v>16.399999999999999</v>
      </c>
      <c r="C13">
        <v>45.119767618798583</v>
      </c>
      <c r="D13">
        <v>3698.4796597063541</v>
      </c>
      <c r="E13">
        <v>1.9129106253385539</v>
      </c>
      <c r="F13">
        <v>1152.472617335618</v>
      </c>
      <c r="G13">
        <v>141.11799999999999</v>
      </c>
      <c r="H13">
        <v>1849.3653958549471</v>
      </c>
      <c r="I13">
        <v>45.722793519496918</v>
      </c>
      <c r="J13">
        <v>157.08282638691239</v>
      </c>
      <c r="K13">
        <v>-4.6273220640983652</v>
      </c>
      <c r="L13">
        <v>0.16399999999998729</v>
      </c>
      <c r="M13">
        <v>-5.0601917642293687E-2</v>
      </c>
      <c r="N13">
        <v>3.3195119284615458E-2</v>
      </c>
      <c r="O13">
        <v>-2.1692870063912361E-2</v>
      </c>
      <c r="P13">
        <v>-1.7406798357678228E-2</v>
      </c>
      <c r="Q13">
        <v>2299.4442267747108</v>
      </c>
      <c r="R13">
        <v>1433.8197038615519</v>
      </c>
      <c r="S13">
        <f t="shared" si="0"/>
        <v>1.7406798357678228E-2</v>
      </c>
      <c r="T13">
        <f t="shared" si="1"/>
        <v>2.1692870063912361E-2</v>
      </c>
      <c r="U13">
        <f t="shared" si="2"/>
        <v>2115.3945390905819</v>
      </c>
      <c r="V13">
        <f t="shared" si="3"/>
        <v>681.57483522902999</v>
      </c>
      <c r="W13">
        <f t="shared" si="4"/>
        <v>47.535602516370645</v>
      </c>
      <c r="X13">
        <f t="shared" si="5"/>
        <v>266.02914323563482</v>
      </c>
      <c r="Y13">
        <f t="shared" si="6"/>
        <v>14.384888126051024</v>
      </c>
    </row>
    <row r="14" spans="1:25" x14ac:dyDescent="0.2">
      <c r="A14" s="1">
        <v>1026</v>
      </c>
      <c r="B14">
        <v>17.2</v>
      </c>
      <c r="C14">
        <v>44.463097659019063</v>
      </c>
      <c r="D14">
        <v>3750.4744850248098</v>
      </c>
      <c r="E14">
        <v>3.137069553136826</v>
      </c>
      <c r="F14">
        <v>1204.467442654073</v>
      </c>
      <c r="G14">
        <v>141.233</v>
      </c>
      <c r="H14">
        <v>1820.4300294951599</v>
      </c>
      <c r="I14">
        <v>48.85775575786829</v>
      </c>
      <c r="J14">
        <v>152.54375412310691</v>
      </c>
      <c r="K14">
        <v>-4.5390722638054513</v>
      </c>
      <c r="L14">
        <v>0.11500000000000909</v>
      </c>
      <c r="M14">
        <v>-4.6451911200142033E-2</v>
      </c>
      <c r="N14">
        <v>2.178349038594295E-2</v>
      </c>
      <c r="O14">
        <v>-2.2368893391742549E-2</v>
      </c>
      <c r="P14">
        <v>-2.4668420814199069E-2</v>
      </c>
      <c r="Q14">
        <v>2371.1026995247112</v>
      </c>
      <c r="R14">
        <v>1406.345017858677</v>
      </c>
      <c r="S14">
        <f t="shared" si="0"/>
        <v>2.4668420814199069E-2</v>
      </c>
      <c r="T14">
        <f t="shared" si="1"/>
        <v>2.2368893391742549E-2</v>
      </c>
      <c r="U14">
        <f t="shared" si="2"/>
        <v>2084.7886653647242</v>
      </c>
      <c r="V14">
        <f t="shared" si="3"/>
        <v>678.44364750604723</v>
      </c>
      <c r="W14">
        <f t="shared" si="4"/>
        <v>48.241621998210384</v>
      </c>
      <c r="X14">
        <f t="shared" si="5"/>
        <v>264.3586358695643</v>
      </c>
      <c r="Y14">
        <f t="shared" si="6"/>
        <v>14.521768570411684</v>
      </c>
    </row>
    <row r="15" spans="1:25" x14ac:dyDescent="0.2">
      <c r="A15" s="1">
        <v>1088</v>
      </c>
      <c r="B15">
        <v>19.600000000000001</v>
      </c>
      <c r="C15">
        <v>42.511521527404057</v>
      </c>
      <c r="D15">
        <v>3899.1161146908998</v>
      </c>
      <c r="E15">
        <v>3.6809060573577881</v>
      </c>
      <c r="F15">
        <v>1353.109072320163</v>
      </c>
      <c r="G15">
        <v>141.69399999999999</v>
      </c>
      <c r="H15">
        <v>1734.183932864953</v>
      </c>
      <c r="I15">
        <v>45.722793519496918</v>
      </c>
      <c r="J15">
        <v>139.4467177912762</v>
      </c>
      <c r="K15">
        <v>-4.2799094983345753</v>
      </c>
      <c r="L15">
        <v>0.21599999999997979</v>
      </c>
      <c r="M15">
        <v>-4.6802799751392649E-2</v>
      </c>
      <c r="N15">
        <v>4.3720401009005011E-2</v>
      </c>
      <c r="O15">
        <v>-2.0149321839402819E-2</v>
      </c>
      <c r="P15">
        <v>-3.0823987423876358E-3</v>
      </c>
      <c r="Q15">
        <v>2135.828114976699</v>
      </c>
      <c r="R15">
        <v>1327.082570651874</v>
      </c>
      <c r="S15">
        <f t="shared" si="0"/>
        <v>3.0823987423876358E-3</v>
      </c>
      <c r="T15">
        <f t="shared" si="1"/>
        <v>2.0149321839402819E-2</v>
      </c>
      <c r="U15">
        <f t="shared" si="2"/>
        <v>1994.4196427901365</v>
      </c>
      <c r="V15">
        <f t="shared" si="3"/>
        <v>667.33707213826256</v>
      </c>
      <c r="W15">
        <f t="shared" si="4"/>
        <v>50.286024916329133</v>
      </c>
      <c r="X15">
        <f t="shared" si="5"/>
        <v>260.23570992518353</v>
      </c>
      <c r="Y15">
        <f t="shared" si="6"/>
        <v>15.006234632520322</v>
      </c>
    </row>
    <row r="16" spans="1:25" x14ac:dyDescent="0.2">
      <c r="A16" s="1">
        <v>1109</v>
      </c>
      <c r="B16">
        <v>20.399999999999999</v>
      </c>
      <c r="C16">
        <v>41.867140732773592</v>
      </c>
      <c r="D16">
        <v>3947.5728418380022</v>
      </c>
      <c r="E16">
        <v>42.583616644144058</v>
      </c>
      <c r="F16">
        <v>1401.5657994672661</v>
      </c>
      <c r="G16">
        <v>141.99</v>
      </c>
      <c r="H16">
        <v>1706.1328975686811</v>
      </c>
      <c r="I16">
        <v>47.360624924302101</v>
      </c>
      <c r="J16">
        <v>135.25134823594669</v>
      </c>
      <c r="K16">
        <v>-4.1953695553294779</v>
      </c>
      <c r="L16">
        <v>0.29600000000002069</v>
      </c>
      <c r="M16">
        <v>-4.4291746171371917E-2</v>
      </c>
      <c r="N16">
        <v>5.7841217906092757E-2</v>
      </c>
      <c r="O16">
        <v>-1.512540961477352E-2</v>
      </c>
      <c r="P16">
        <v>1.3549471734720851E-2</v>
      </c>
      <c r="Q16">
        <v>1603.2934191659931</v>
      </c>
      <c r="R16">
        <v>1301.696854299958</v>
      </c>
      <c r="S16">
        <f t="shared" si="0"/>
        <v>-1.3549471734720851E-2</v>
      </c>
      <c r="T16">
        <f t="shared" si="1"/>
        <v>1.512540961477352E-2</v>
      </c>
      <c r="U16">
        <f t="shared" si="2"/>
        <v>1964.7748727006838</v>
      </c>
      <c r="V16">
        <f t="shared" si="3"/>
        <v>663.0780184007258</v>
      </c>
      <c r="W16">
        <f t="shared" si="4"/>
        <v>50.939511469997655</v>
      </c>
      <c r="X16">
        <f t="shared" si="5"/>
        <v>258.6419751320027</v>
      </c>
      <c r="Y16">
        <f t="shared" si="6"/>
        <v>15.159544458733523</v>
      </c>
    </row>
    <row r="17" spans="1:25" x14ac:dyDescent="0.2">
      <c r="A17" s="1">
        <v>1131</v>
      </c>
      <c r="B17">
        <v>21.2</v>
      </c>
      <c r="C17">
        <v>41.225832229430367</v>
      </c>
      <c r="D17">
        <v>3999.5697744712229</v>
      </c>
      <c r="E17">
        <v>3.544420100748539</v>
      </c>
      <c r="F17">
        <v>1453.562732100487</v>
      </c>
      <c r="G17">
        <v>142.209</v>
      </c>
      <c r="H17">
        <v>1677.3639761939151</v>
      </c>
      <c r="I17">
        <v>48.580569237470627</v>
      </c>
      <c r="J17">
        <v>131.13960208403859</v>
      </c>
      <c r="K17">
        <v>-4.111746151908136</v>
      </c>
      <c r="L17">
        <v>0.21899999999999409</v>
      </c>
      <c r="M17">
        <v>-4.2318834633340498E-2</v>
      </c>
      <c r="N17">
        <v>4.1720034381659617E-2</v>
      </c>
      <c r="O17">
        <v>-1.279113494769296E-2</v>
      </c>
      <c r="P17">
        <v>-5.988002516808846E-4</v>
      </c>
      <c r="Q17">
        <v>1355.8603044554529</v>
      </c>
      <c r="R17">
        <v>1276.819368686221</v>
      </c>
      <c r="S17">
        <f t="shared" si="0"/>
        <v>5.988002516808846E-4</v>
      </c>
      <c r="T17">
        <f t="shared" si="1"/>
        <v>1.279113494769296E-2</v>
      </c>
      <c r="U17">
        <f t="shared" si="2"/>
        <v>1935.3669233416383</v>
      </c>
      <c r="V17">
        <f t="shared" si="3"/>
        <v>658.54755465541734</v>
      </c>
      <c r="W17">
        <f t="shared" si="4"/>
        <v>51.577190228013826</v>
      </c>
      <c r="X17">
        <f t="shared" si="5"/>
        <v>258.00294714772326</v>
      </c>
      <c r="Y17">
        <f t="shared" si="6"/>
        <v>15.381452732349388</v>
      </c>
    </row>
    <row r="18" spans="1:25" x14ac:dyDescent="0.2">
      <c r="A18" s="1">
        <v>1153</v>
      </c>
      <c r="B18">
        <v>22</v>
      </c>
      <c r="C18">
        <v>40.587596017374423</v>
      </c>
      <c r="D18">
        <v>4049.2506605610251</v>
      </c>
      <c r="E18">
        <v>3.40793415158987</v>
      </c>
      <c r="F18">
        <v>1503.243618190289</v>
      </c>
      <c r="G18">
        <v>142.327</v>
      </c>
      <c r="H18">
        <v>1649.2194872465509</v>
      </c>
      <c r="I18">
        <v>47.360624924302101</v>
      </c>
      <c r="J18">
        <v>127.1105671658632</v>
      </c>
      <c r="K18">
        <v>-4.0290349181753271</v>
      </c>
      <c r="L18">
        <v>0.117999999999995</v>
      </c>
      <c r="M18">
        <v>-4.2535702649775568E-2</v>
      </c>
      <c r="N18">
        <v>2.3058323354453309E-2</v>
      </c>
      <c r="O18">
        <v>-1.338460470148314E-2</v>
      </c>
      <c r="P18">
        <v>-1.9477379295322259E-2</v>
      </c>
      <c r="Q18">
        <v>1418.7680983572129</v>
      </c>
      <c r="R18">
        <v>1252.444562331345</v>
      </c>
      <c r="S18">
        <f t="shared" si="0"/>
        <v>1.9477379295322259E-2</v>
      </c>
      <c r="T18">
        <f t="shared" si="1"/>
        <v>1.338460470148314E-2</v>
      </c>
      <c r="U18">
        <f t="shared" si="2"/>
        <v>1906.1944257579232</v>
      </c>
      <c r="V18">
        <f t="shared" si="3"/>
        <v>653.74986342657826</v>
      </c>
      <c r="W18">
        <f t="shared" si="4"/>
        <v>52.197908241915712</v>
      </c>
      <c r="X18">
        <f t="shared" si="5"/>
        <v>256.97493851137233</v>
      </c>
      <c r="Y18">
        <f t="shared" si="6"/>
        <v>15.581609391507008</v>
      </c>
    </row>
    <row r="19" spans="1:25" x14ac:dyDescent="0.2">
      <c r="A19" s="1">
        <v>1176</v>
      </c>
      <c r="B19">
        <v>23</v>
      </c>
      <c r="C19">
        <v>39.79412116192718</v>
      </c>
      <c r="D19">
        <v>4098.1189528852701</v>
      </c>
      <c r="E19">
        <v>2.3202611654996872</v>
      </c>
      <c r="F19">
        <v>1552.111910514534</v>
      </c>
      <c r="G19">
        <v>142.44499999999999</v>
      </c>
      <c r="H19">
        <v>1620.454792545755</v>
      </c>
      <c r="I19">
        <v>43.404639676213257</v>
      </c>
      <c r="J19">
        <v>122.18920363041209</v>
      </c>
      <c r="K19">
        <v>-4.9213635354511638</v>
      </c>
      <c r="L19">
        <v>0.117999999999995</v>
      </c>
      <c r="M19">
        <v>-5.6691675960947832E-2</v>
      </c>
      <c r="N19">
        <v>2.515990483782338E-2</v>
      </c>
      <c r="O19">
        <v>-1.5538722452157511E-2</v>
      </c>
      <c r="P19">
        <v>-3.1531771123124448E-2</v>
      </c>
      <c r="Q19">
        <v>1647.104579928696</v>
      </c>
      <c r="R19">
        <v>1222.6745328122131</v>
      </c>
      <c r="S19">
        <f t="shared" si="0"/>
        <v>3.1531771123124448E-2</v>
      </c>
      <c r="T19">
        <f t="shared" si="1"/>
        <v>1.5538722452157511E-2</v>
      </c>
      <c r="U19">
        <f t="shared" si="2"/>
        <v>1870.0578329352757</v>
      </c>
      <c r="V19">
        <f t="shared" si="3"/>
        <v>647.38330012306255</v>
      </c>
      <c r="W19">
        <f t="shared" si="4"/>
        <v>52.948129919255635</v>
      </c>
      <c r="X19">
        <f t="shared" si="5"/>
        <v>249.60304038952063</v>
      </c>
      <c r="Y19">
        <f t="shared" si="6"/>
        <v>15.403270830986349</v>
      </c>
    </row>
    <row r="20" spans="1:25" x14ac:dyDescent="0.2">
      <c r="A20" s="1">
        <v>1200</v>
      </c>
      <c r="B20">
        <v>23.8</v>
      </c>
      <c r="C20">
        <v>39.162797605267563</v>
      </c>
      <c r="D20">
        <v>4148.8959411978722</v>
      </c>
      <c r="E20">
        <v>2.04728925973177</v>
      </c>
      <c r="F20">
        <v>1602.888898827136</v>
      </c>
      <c r="G20">
        <v>142.53800000000001</v>
      </c>
      <c r="H20">
        <v>1591.148216280757</v>
      </c>
      <c r="I20">
        <v>47.089760333299637</v>
      </c>
      <c r="J20">
        <v>118.3429565024036</v>
      </c>
      <c r="K20">
        <v>-3.8462471280085002</v>
      </c>
      <c r="L20">
        <v>9.3000000000017735E-2</v>
      </c>
      <c r="M20">
        <v>-4.0839527540434482E-2</v>
      </c>
      <c r="N20">
        <v>1.8277618598046021E-2</v>
      </c>
      <c r="O20">
        <v>-1.6278243125371891E-2</v>
      </c>
      <c r="P20">
        <v>-2.2561908942388471E-2</v>
      </c>
      <c r="Q20">
        <v>1725.4937712894209</v>
      </c>
      <c r="R20">
        <v>1199.410594948607</v>
      </c>
      <c r="S20">
        <f t="shared" si="0"/>
        <v>2.2561908942388471E-2</v>
      </c>
      <c r="T20">
        <f t="shared" si="1"/>
        <v>1.6278243125371891E-2</v>
      </c>
      <c r="U20">
        <f t="shared" si="2"/>
        <v>1841.4101305734641</v>
      </c>
      <c r="V20">
        <f t="shared" si="3"/>
        <v>641.99953562485712</v>
      </c>
      <c r="W20">
        <f t="shared" si="4"/>
        <v>53.526251838084335</v>
      </c>
      <c r="X20">
        <f t="shared" si="5"/>
        <v>250.26191429270716</v>
      </c>
      <c r="Y20">
        <f t="shared" si="6"/>
        <v>15.728384806142323</v>
      </c>
    </row>
    <row r="21" spans="1:25" x14ac:dyDescent="0.2">
      <c r="A21" s="1">
        <v>1224</v>
      </c>
      <c r="B21">
        <v>24.8</v>
      </c>
      <c r="C21">
        <v>38.377963569065741</v>
      </c>
      <c r="D21">
        <v>4198.1736913621426</v>
      </c>
      <c r="E21">
        <v>2.047289252281189</v>
      </c>
      <c r="F21">
        <v>1652.166648991406</v>
      </c>
      <c r="G21">
        <v>142.71199999999999</v>
      </c>
      <c r="H21">
        <v>1562.5554979288199</v>
      </c>
      <c r="I21">
        <v>45.046685695648193</v>
      </c>
      <c r="J21">
        <v>113.6472289898562</v>
      </c>
      <c r="K21">
        <v>-4.6957275125473217</v>
      </c>
      <c r="L21">
        <v>0.1739999999999782</v>
      </c>
      <c r="M21">
        <v>-5.2120677026866818E-2</v>
      </c>
      <c r="N21">
        <v>3.574781873180842E-2</v>
      </c>
      <c r="O21">
        <v>-1.615571297107626E-2</v>
      </c>
      <c r="P21">
        <v>-1.6372858295058391E-2</v>
      </c>
      <c r="Q21">
        <v>1712.5055749340829</v>
      </c>
      <c r="R21">
        <v>1171.0118137196839</v>
      </c>
      <c r="S21">
        <f t="shared" si="0"/>
        <v>1.6372858295058391E-2</v>
      </c>
      <c r="T21">
        <f t="shared" si="1"/>
        <v>1.615571297107626E-2</v>
      </c>
      <c r="U21">
        <f t="shared" si="2"/>
        <v>1805.9252565181769</v>
      </c>
      <c r="V21">
        <f t="shared" si="3"/>
        <v>634.91344279849295</v>
      </c>
      <c r="W21">
        <f t="shared" si="4"/>
        <v>54.219217548430144</v>
      </c>
      <c r="X21">
        <f t="shared" si="5"/>
        <v>243.36975858935693</v>
      </c>
      <c r="Y21">
        <f t="shared" si="6"/>
        <v>15.575111342409631</v>
      </c>
    </row>
    <row r="22" spans="1:25" x14ac:dyDescent="0.2">
      <c r="A22" s="1">
        <v>1249</v>
      </c>
      <c r="B22">
        <v>26</v>
      </c>
      <c r="C22">
        <v>37.442499326403528</v>
      </c>
      <c r="D22">
        <v>4249.9039740338922</v>
      </c>
      <c r="E22">
        <v>2.0472892671823502</v>
      </c>
      <c r="F22">
        <v>1703.896931663156</v>
      </c>
      <c r="G22">
        <v>142.852</v>
      </c>
      <c r="H22">
        <v>1533.5196683308</v>
      </c>
      <c r="I22">
        <v>47.362732239067547</v>
      </c>
      <c r="J22">
        <v>108.174441034547</v>
      </c>
      <c r="K22">
        <v>-5.472787955309272</v>
      </c>
      <c r="L22">
        <v>0.14000000000001481</v>
      </c>
      <c r="M22">
        <v>-5.7775255951080837E-2</v>
      </c>
      <c r="N22">
        <v>2.7356115580888948E-2</v>
      </c>
      <c r="O22">
        <v>-1.7769605233362809E-2</v>
      </c>
      <c r="P22">
        <v>-3.0419140370191888E-2</v>
      </c>
      <c r="Q22">
        <v>1883.5781547364579</v>
      </c>
      <c r="R22">
        <v>1137.918279331361</v>
      </c>
      <c r="S22">
        <f t="shared" si="0"/>
        <v>3.0419140370191888E-2</v>
      </c>
      <c r="T22">
        <f t="shared" si="1"/>
        <v>1.7769605233362809E-2</v>
      </c>
      <c r="U22">
        <f t="shared" si="2"/>
        <v>1763.8162601154406</v>
      </c>
      <c r="V22">
        <f t="shared" si="3"/>
        <v>625.89798078407966</v>
      </c>
      <c r="W22">
        <f t="shared" si="4"/>
        <v>55.003772428355433</v>
      </c>
      <c r="X22">
        <f t="shared" si="5"/>
        <v>230.29659178464067</v>
      </c>
      <c r="Y22">
        <f t="shared" si="6"/>
        <v>15.017517971276694</v>
      </c>
    </row>
    <row r="23" spans="1:25" x14ac:dyDescent="0.2">
      <c r="A23" s="1">
        <v>1271</v>
      </c>
      <c r="B23">
        <v>26.8</v>
      </c>
      <c r="C23">
        <v>36.822696862071133</v>
      </c>
      <c r="D23">
        <v>4297.1217910647392</v>
      </c>
      <c r="E23">
        <v>2.047289252281189</v>
      </c>
      <c r="F23">
        <v>1751.1147486940031</v>
      </c>
      <c r="G23">
        <v>143.00700000000001</v>
      </c>
      <c r="H23">
        <v>1508.5908795634789</v>
      </c>
      <c r="I23">
        <v>43.123238511383533</v>
      </c>
      <c r="J23">
        <v>104.62276266944311</v>
      </c>
      <c r="K23">
        <v>-3.5516783651038248</v>
      </c>
      <c r="L23">
        <v>0.15500000000000111</v>
      </c>
      <c r="M23">
        <v>-4.1180561661275331E-2</v>
      </c>
      <c r="N23">
        <v>3.3264689332106002E-2</v>
      </c>
      <c r="O23">
        <v>-1.6540125100085418E-2</v>
      </c>
      <c r="P23">
        <v>-7.9158723291693368E-3</v>
      </c>
      <c r="Q23">
        <v>1753.2532606090549</v>
      </c>
      <c r="R23">
        <v>1116.4444567980779</v>
      </c>
      <c r="S23">
        <f t="shared" si="0"/>
        <v>7.9158723291693368E-3</v>
      </c>
      <c r="T23">
        <f t="shared" si="1"/>
        <v>1.6540125100085418E-2</v>
      </c>
      <c r="U23">
        <f t="shared" si="2"/>
        <v>1736.0280923861803</v>
      </c>
      <c r="V23">
        <f t="shared" si="3"/>
        <v>619.58363558810242</v>
      </c>
      <c r="W23">
        <f t="shared" si="4"/>
        <v>55.496145089478588</v>
      </c>
      <c r="X23">
        <f t="shared" si="5"/>
        <v>227.43721282270144</v>
      </c>
      <c r="Y23">
        <f t="shared" si="6"/>
        <v>15.076136009022671</v>
      </c>
    </row>
    <row r="24" spans="1:25" x14ac:dyDescent="0.2">
      <c r="A24" s="1">
        <v>1299</v>
      </c>
      <c r="B24">
        <v>28.2</v>
      </c>
      <c r="C24">
        <v>35.745435250399403</v>
      </c>
      <c r="D24">
        <v>4351.5860073715448</v>
      </c>
      <c r="E24">
        <v>2.047289252281189</v>
      </c>
      <c r="F24">
        <v>1805.578965000808</v>
      </c>
      <c r="G24">
        <v>143.17599999999999</v>
      </c>
      <c r="H24">
        <v>1477.693933946882</v>
      </c>
      <c r="I24">
        <v>50.36963777244091</v>
      </c>
      <c r="J24">
        <v>98.590751638927188</v>
      </c>
      <c r="K24">
        <v>-6.0320110305159602</v>
      </c>
      <c r="L24">
        <v>0.16899999999998269</v>
      </c>
      <c r="M24">
        <v>-5.9877450953362783E-2</v>
      </c>
      <c r="N24">
        <v>3.1051388077817561E-2</v>
      </c>
      <c r="O24">
        <v>-1.7851849176848549E-2</v>
      </c>
      <c r="P24">
        <v>-2.8826062875545219E-2</v>
      </c>
      <c r="Q24">
        <v>1892.296012745946</v>
      </c>
      <c r="R24">
        <v>1079.979910884771</v>
      </c>
      <c r="S24">
        <f t="shared" si="0"/>
        <v>2.8826062875545219E-2</v>
      </c>
      <c r="T24">
        <f t="shared" si="1"/>
        <v>1.7851849176848549E-2</v>
      </c>
      <c r="U24">
        <f t="shared" si="2"/>
        <v>1687.9419460186214</v>
      </c>
      <c r="V24">
        <f t="shared" si="3"/>
        <v>607.96203513385035</v>
      </c>
      <c r="W24">
        <f t="shared" si="4"/>
        <v>56.293828154245837</v>
      </c>
      <c r="X24">
        <f t="shared" si="5"/>
        <v>210.24801207173937</v>
      </c>
      <c r="Y24">
        <f t="shared" si="6"/>
        <v>14.228116340044275</v>
      </c>
    </row>
    <row r="25" spans="1:25" x14ac:dyDescent="0.2">
      <c r="A25" s="1">
        <v>1322</v>
      </c>
      <c r="B25">
        <v>28.8</v>
      </c>
      <c r="C25">
        <v>35.286631975621901</v>
      </c>
      <c r="D25">
        <v>4398.8038244172931</v>
      </c>
      <c r="E25">
        <v>2.04728925973177</v>
      </c>
      <c r="F25">
        <v>1852.796782046556</v>
      </c>
      <c r="G25">
        <v>143.34299999999999</v>
      </c>
      <c r="H25">
        <v>1453.000046751016</v>
      </c>
      <c r="I25">
        <v>45.170527778565877</v>
      </c>
      <c r="J25">
        <v>96.076110816588098</v>
      </c>
      <c r="K25">
        <v>-2.5146408223390888</v>
      </c>
      <c r="L25">
        <v>0.16700000000000159</v>
      </c>
      <c r="M25">
        <v>-2.7834972779887741E-2</v>
      </c>
      <c r="N25">
        <v>3.4215622704821549E-2</v>
      </c>
      <c r="O25">
        <v>-1.5082851632201841E-2</v>
      </c>
      <c r="P25">
        <v>6.3806499249338053E-3</v>
      </c>
      <c r="Q25">
        <v>1598.7822730133951</v>
      </c>
      <c r="R25">
        <v>1064.7806949147041</v>
      </c>
      <c r="S25">
        <f t="shared" si="0"/>
        <v>-6.3806499249338053E-3</v>
      </c>
      <c r="T25">
        <f t="shared" si="1"/>
        <v>1.5082851632201841E-2</v>
      </c>
      <c r="U25">
        <f t="shared" si="2"/>
        <v>1667.5437756826734</v>
      </c>
      <c r="V25">
        <f t="shared" si="3"/>
        <v>602.76308076796931</v>
      </c>
      <c r="W25">
        <f t="shared" si="4"/>
        <v>56.609129339657549</v>
      </c>
      <c r="X25">
        <f t="shared" si="5"/>
        <v>214.54372893165737</v>
      </c>
      <c r="Y25">
        <f t="shared" si="6"/>
        <v>14.765569306855037</v>
      </c>
    </row>
    <row r="26" spans="1:25" x14ac:dyDescent="0.2">
      <c r="A26" s="1">
        <v>1349</v>
      </c>
      <c r="B26">
        <v>30</v>
      </c>
      <c r="C26">
        <v>34.374209917614152</v>
      </c>
      <c r="D26">
        <v>4448.4931397438049</v>
      </c>
      <c r="E26">
        <v>1.3669668138027189</v>
      </c>
      <c r="F26">
        <v>1902.4860973730681</v>
      </c>
      <c r="G26">
        <v>143.518</v>
      </c>
      <c r="H26">
        <v>1424.7883583613409</v>
      </c>
      <c r="I26">
        <v>46.41154520213604</v>
      </c>
      <c r="J26">
        <v>91.171782983040345</v>
      </c>
      <c r="K26">
        <v>-4.9043278335477538</v>
      </c>
      <c r="L26">
        <v>0.1750000000000114</v>
      </c>
      <c r="M26">
        <v>-5.2835213869608863E-2</v>
      </c>
      <c r="N26">
        <v>3.4895961008074329E-2</v>
      </c>
      <c r="O26">
        <v>-1.5237722797054839E-2</v>
      </c>
      <c r="P26">
        <v>-1.7939252861534541E-2</v>
      </c>
      <c r="Q26">
        <v>1615.1986164878131</v>
      </c>
      <c r="R26">
        <v>1035.141548175153</v>
      </c>
      <c r="S26">
        <f t="shared" si="0"/>
        <v>1.7939252861534541E-2</v>
      </c>
      <c r="T26">
        <f t="shared" si="1"/>
        <v>1.5237722797054839E-2</v>
      </c>
      <c r="U26">
        <f t="shared" si="2"/>
        <v>1627.1228165587229</v>
      </c>
      <c r="V26">
        <f t="shared" si="3"/>
        <v>591.98126838356984</v>
      </c>
      <c r="W26">
        <f t="shared" si="4"/>
        <v>57.188436637208831</v>
      </c>
      <c r="X26">
        <f t="shared" si="5"/>
        <v>202.33445819738199</v>
      </c>
      <c r="Y26">
        <f t="shared" si="6"/>
        <v>14.201018488815297</v>
      </c>
    </row>
    <row r="27" spans="1:25" x14ac:dyDescent="0.2">
      <c r="A27" s="1">
        <v>1375</v>
      </c>
      <c r="B27">
        <v>31</v>
      </c>
      <c r="C27">
        <v>33.619138703257647</v>
      </c>
      <c r="D27">
        <v>4497.3551101386547</v>
      </c>
      <c r="E27">
        <v>1.774317361414433</v>
      </c>
      <c r="F27">
        <v>1951.3480677679181</v>
      </c>
      <c r="G27">
        <v>143.72399999999999</v>
      </c>
      <c r="H27">
        <v>1398.4021667556019</v>
      </c>
      <c r="I27">
        <v>45.040363766252987</v>
      </c>
      <c r="J27">
        <v>87.210377094820743</v>
      </c>
      <c r="K27">
        <v>-3.9614058882196019</v>
      </c>
      <c r="L27">
        <v>0.20599999999998889</v>
      </c>
      <c r="M27">
        <v>-4.3976175556420909E-2</v>
      </c>
      <c r="N27">
        <v>4.2328070616995103E-2</v>
      </c>
      <c r="O27">
        <v>-1.3648255876833821E-2</v>
      </c>
      <c r="P27">
        <v>-1.648104939425808E-3</v>
      </c>
      <c r="Q27">
        <v>1446.715122944385</v>
      </c>
      <c r="R27">
        <v>1011.205053343677</v>
      </c>
      <c r="S27">
        <f t="shared" si="0"/>
        <v>1.648104939425808E-3</v>
      </c>
      <c r="T27">
        <f t="shared" si="1"/>
        <v>1.3648255876833821E-2</v>
      </c>
      <c r="U27">
        <f t="shared" si="2"/>
        <v>1593.8184149856775</v>
      </c>
      <c r="V27">
        <f t="shared" si="3"/>
        <v>582.61336164200043</v>
      </c>
      <c r="W27">
        <f t="shared" si="4"/>
        <v>57.615748627394204</v>
      </c>
      <c r="X27">
        <f t="shared" si="5"/>
        <v>195.41624823007555</v>
      </c>
      <c r="Y27">
        <f t="shared" si="6"/>
        <v>13.974252391460171</v>
      </c>
    </row>
    <row r="28" spans="1:25" x14ac:dyDescent="0.2">
      <c r="A28" s="1">
        <v>1403</v>
      </c>
      <c r="B28">
        <v>32.4</v>
      </c>
      <c r="C28">
        <v>32.570103767787643</v>
      </c>
      <c r="D28">
        <v>4548.946799531579</v>
      </c>
      <c r="E28">
        <v>1.774317361414433</v>
      </c>
      <c r="F28">
        <v>2002.939757160842</v>
      </c>
      <c r="G28">
        <v>143.90100000000001</v>
      </c>
      <c r="H28">
        <v>1370.8285390448571</v>
      </c>
      <c r="I28">
        <v>47.226246282458312</v>
      </c>
      <c r="J28">
        <v>81.8527515003437</v>
      </c>
      <c r="K28">
        <v>-5.3576255944770423</v>
      </c>
      <c r="L28">
        <v>0.17700000000002089</v>
      </c>
      <c r="M28">
        <v>-5.6722966742193487E-2</v>
      </c>
      <c r="N28">
        <v>3.4685901053055343E-2</v>
      </c>
      <c r="O28">
        <v>-1.431796672284932E-2</v>
      </c>
      <c r="P28">
        <v>-2.2037065689138151E-2</v>
      </c>
      <c r="Q28">
        <v>1517.7044726220281</v>
      </c>
      <c r="R28">
        <v>978.83837254342279</v>
      </c>
      <c r="S28">
        <f t="shared" si="0"/>
        <v>2.2037065689138151E-2</v>
      </c>
      <c r="T28">
        <f t="shared" si="1"/>
        <v>1.431796672284932E-2</v>
      </c>
      <c r="U28">
        <f t="shared" si="2"/>
        <v>1547.7671300856853</v>
      </c>
      <c r="V28">
        <f t="shared" si="3"/>
        <v>568.92875754226247</v>
      </c>
      <c r="W28">
        <f t="shared" si="4"/>
        <v>58.122849849454994</v>
      </c>
      <c r="X28">
        <f t="shared" si="5"/>
        <v>176.93859104082821</v>
      </c>
      <c r="Y28">
        <f t="shared" si="6"/>
        <v>12.907419564237591</v>
      </c>
    </row>
    <row r="29" spans="1:25" x14ac:dyDescent="0.2">
      <c r="A29" s="1">
        <v>1432</v>
      </c>
      <c r="B29">
        <v>33.6</v>
      </c>
      <c r="C29">
        <v>31.678419675968879</v>
      </c>
      <c r="D29">
        <v>4599.0434654057026</v>
      </c>
      <c r="E29">
        <v>2.4546397998929019</v>
      </c>
      <c r="F29">
        <v>2053.036423034966</v>
      </c>
      <c r="G29">
        <v>144.083</v>
      </c>
      <c r="H29">
        <v>1343.1751039731821</v>
      </c>
      <c r="I29">
        <v>46.41154520213604</v>
      </c>
      <c r="J29">
        <v>77.432274164105877</v>
      </c>
      <c r="K29">
        <v>-4.4204773362378234</v>
      </c>
      <c r="L29">
        <v>0.18199999999998789</v>
      </c>
      <c r="M29">
        <v>-4.7622604644871593E-2</v>
      </c>
      <c r="N29">
        <v>3.6291799448392538E-2</v>
      </c>
      <c r="O29">
        <v>-1.3849528571866609E-2</v>
      </c>
      <c r="P29">
        <v>-1.1330805196479049E-2</v>
      </c>
      <c r="Q29">
        <v>1468.050028617861</v>
      </c>
      <c r="R29">
        <v>952.13920489924089</v>
      </c>
      <c r="S29">
        <f t="shared" si="0"/>
        <v>1.1330805196479049E-2</v>
      </c>
      <c r="T29">
        <f t="shared" si="1"/>
        <v>1.3849528571866609E-2</v>
      </c>
      <c r="U29">
        <f t="shared" si="2"/>
        <v>1508.8237377717733</v>
      </c>
      <c r="V29">
        <f t="shared" si="3"/>
        <v>556.68453287253237</v>
      </c>
      <c r="W29">
        <f t="shared" si="4"/>
        <v>58.466716842254485</v>
      </c>
      <c r="X29">
        <f t="shared" si="5"/>
        <v>165.64863379859116</v>
      </c>
      <c r="Y29">
        <f t="shared" si="6"/>
        <v>12.332616448041202</v>
      </c>
    </row>
    <row r="30" spans="1:25" x14ac:dyDescent="0.2">
      <c r="A30" s="1">
        <v>1463</v>
      </c>
      <c r="B30">
        <v>35</v>
      </c>
      <c r="C30">
        <v>30.64685839719516</v>
      </c>
      <c r="D30">
        <v>4651.3217991888523</v>
      </c>
      <c r="E30">
        <v>2.8619903475046158</v>
      </c>
      <c r="F30">
        <v>2105.3147568181162</v>
      </c>
      <c r="G30">
        <v>144.292</v>
      </c>
      <c r="H30">
        <v>1314.614065950424</v>
      </c>
      <c r="I30">
        <v>48.866185009479523</v>
      </c>
      <c r="J30">
        <v>72.471445186553339</v>
      </c>
      <c r="K30">
        <v>-4.9608289775525378</v>
      </c>
      <c r="L30">
        <v>0.20900000000000321</v>
      </c>
      <c r="M30">
        <v>-5.0759323411375262E-2</v>
      </c>
      <c r="N30">
        <v>3.9582297015439451E-2</v>
      </c>
      <c r="O30">
        <v>-1.340882036845234E-2</v>
      </c>
      <c r="P30">
        <v>-1.117702639593581E-2</v>
      </c>
      <c r="Q30">
        <v>1421.334959055948</v>
      </c>
      <c r="R30">
        <v>922.1834384330482</v>
      </c>
      <c r="S30">
        <f t="shared" si="0"/>
        <v>1.117702639593581E-2</v>
      </c>
      <c r="T30">
        <f t="shared" si="1"/>
        <v>1.340882036845234E-2</v>
      </c>
      <c r="U30">
        <f t="shared" si="2"/>
        <v>1464.001093013703</v>
      </c>
      <c r="V30">
        <f t="shared" si="3"/>
        <v>541.81765458065479</v>
      </c>
      <c r="W30">
        <f t="shared" si="4"/>
        <v>58.75378281584608</v>
      </c>
      <c r="X30">
        <f t="shared" si="5"/>
        <v>149.38702706327899</v>
      </c>
      <c r="Y30">
        <f t="shared" si="6"/>
        <v>11.363565241885414</v>
      </c>
    </row>
    <row r="31" spans="1:25" x14ac:dyDescent="0.2">
      <c r="A31" s="1">
        <v>1493</v>
      </c>
      <c r="B31">
        <v>36</v>
      </c>
      <c r="C31">
        <v>29.91578945852039</v>
      </c>
      <c r="D31">
        <v>4698.9638252556324</v>
      </c>
      <c r="E31">
        <v>2.3181538507342339</v>
      </c>
      <c r="F31">
        <v>2152.9567828848958</v>
      </c>
      <c r="G31">
        <v>144.393</v>
      </c>
      <c r="H31">
        <v>1287.9390395373789</v>
      </c>
      <c r="I31">
        <v>44.229877300560467</v>
      </c>
      <c r="J31">
        <v>69.055128003589488</v>
      </c>
      <c r="K31">
        <v>-3.416317182963851</v>
      </c>
      <c r="L31">
        <v>0.1009999999999991</v>
      </c>
      <c r="M31">
        <v>-3.8620016507716612E-2</v>
      </c>
      <c r="N31">
        <v>2.1133371199347339E-2</v>
      </c>
      <c r="O31">
        <v>-1.361437699910565E-2</v>
      </c>
      <c r="P31">
        <v>-1.748664530836928E-2</v>
      </c>
      <c r="Q31">
        <v>1443.1239619051989</v>
      </c>
      <c r="R31">
        <v>901.55887286273014</v>
      </c>
      <c r="S31">
        <f t="shared" si="0"/>
        <v>1.748664530836928E-2</v>
      </c>
      <c r="T31">
        <f t="shared" si="1"/>
        <v>1.361437699910565E-2</v>
      </c>
      <c r="U31">
        <f t="shared" si="2"/>
        <v>1432.3844415837189</v>
      </c>
      <c r="V31">
        <f t="shared" si="3"/>
        <v>530.82556872098871</v>
      </c>
      <c r="W31">
        <f t="shared" si="4"/>
        <v>58.878636182177679</v>
      </c>
      <c r="X31">
        <f t="shared" si="5"/>
        <v>144.44540204633995</v>
      </c>
      <c r="Y31">
        <f t="shared" si="6"/>
        <v>11.215235939910945</v>
      </c>
    </row>
    <row r="32" spans="1:25" x14ac:dyDescent="0.2">
      <c r="A32" s="1">
        <v>1523</v>
      </c>
      <c r="B32">
        <v>37.6</v>
      </c>
      <c r="C32">
        <v>28.756064103324359</v>
      </c>
      <c r="D32">
        <v>4749.5937910676003</v>
      </c>
      <c r="E32">
        <v>2.1816678941249852</v>
      </c>
      <c r="F32">
        <v>2203.5867486968641</v>
      </c>
      <c r="G32">
        <v>144.518</v>
      </c>
      <c r="H32">
        <v>1262.194425370878</v>
      </c>
      <c r="I32">
        <v>47.898139484226697</v>
      </c>
      <c r="J32">
        <v>63.804878295871887</v>
      </c>
      <c r="K32">
        <v>-5.2502497077176002</v>
      </c>
      <c r="L32">
        <v>0.125</v>
      </c>
      <c r="M32">
        <v>-5.4806405470577357E-2</v>
      </c>
      <c r="N32">
        <v>2.4152078454372269E-2</v>
      </c>
      <c r="O32">
        <v>-1.504168152282773E-2</v>
      </c>
      <c r="P32">
        <v>-3.0654327016205098E-2</v>
      </c>
      <c r="Q32">
        <v>1594.4182414197389</v>
      </c>
      <c r="R32">
        <v>869.87099832629883</v>
      </c>
      <c r="S32">
        <f t="shared" si="0"/>
        <v>3.0654327016205098E-2</v>
      </c>
      <c r="T32">
        <f t="shared" si="1"/>
        <v>1.504168152282773E-2</v>
      </c>
      <c r="U32">
        <f t="shared" si="2"/>
        <v>1382.4835463101938</v>
      </c>
      <c r="V32">
        <f t="shared" si="3"/>
        <v>512.61254798389496</v>
      </c>
      <c r="W32">
        <f t="shared" si="4"/>
        <v>58.929720495361082</v>
      </c>
      <c r="X32">
        <f t="shared" si="5"/>
        <v>120.28912093931581</v>
      </c>
      <c r="Y32">
        <f t="shared" si="6"/>
        <v>9.5301578363389261</v>
      </c>
    </row>
    <row r="33" spans="1:25" x14ac:dyDescent="0.2">
      <c r="A33" s="1">
        <v>1553</v>
      </c>
      <c r="B33">
        <v>38.400000000000013</v>
      </c>
      <c r="C33">
        <v>28.180809862657231</v>
      </c>
      <c r="D33">
        <v>4798.9953833222389</v>
      </c>
      <c r="E33">
        <v>2.7255043983459468</v>
      </c>
      <c r="F33">
        <v>2252.9883409515019</v>
      </c>
      <c r="G33">
        <v>144.642</v>
      </c>
      <c r="H33">
        <v>1237.3621228195359</v>
      </c>
      <c r="I33">
        <v>46.806251876056187</v>
      </c>
      <c r="J33">
        <v>61.277626891607937</v>
      </c>
      <c r="K33">
        <v>-2.5272514042639429</v>
      </c>
      <c r="L33">
        <v>0.1239999999999952</v>
      </c>
      <c r="M33">
        <v>-2.6996942747692661E-2</v>
      </c>
      <c r="N33">
        <v>2.451776973510203E-2</v>
      </c>
      <c r="O33">
        <v>-1.37701184504772E-2</v>
      </c>
      <c r="P33">
        <v>-2.4791730125906359E-3</v>
      </c>
      <c r="Q33">
        <v>1459.6325557505829</v>
      </c>
      <c r="R33">
        <v>854.62166648876655</v>
      </c>
      <c r="S33">
        <f t="shared" si="0"/>
        <v>2.4791730125906359E-3</v>
      </c>
      <c r="T33">
        <f t="shared" si="1"/>
        <v>1.37701184504772E-2</v>
      </c>
      <c r="U33">
        <f t="shared" si="2"/>
        <v>1357.8469661183867</v>
      </c>
      <c r="V33">
        <f t="shared" si="3"/>
        <v>503.22529962962017</v>
      </c>
      <c r="W33">
        <f t="shared" si="4"/>
        <v>58.88281556178341</v>
      </c>
      <c r="X33">
        <f t="shared" si="5"/>
        <v>120.48484329885082</v>
      </c>
      <c r="Y33">
        <f t="shared" si="6"/>
        <v>9.7372338361470128</v>
      </c>
    </row>
    <row r="34" spans="1:25" x14ac:dyDescent="0.2">
      <c r="A34" s="1">
        <v>1588</v>
      </c>
      <c r="B34">
        <v>40.200000000000003</v>
      </c>
      <c r="C34">
        <v>26.897720886175239</v>
      </c>
      <c r="D34">
        <v>4851.1372311487794</v>
      </c>
      <c r="E34">
        <v>1.364859499037266</v>
      </c>
      <c r="F34">
        <v>2305.1301887780428</v>
      </c>
      <c r="G34">
        <v>144.68100000000001</v>
      </c>
      <c r="H34">
        <v>1209.520232619062</v>
      </c>
      <c r="I34">
        <v>48.725484438240528</v>
      </c>
      <c r="J34">
        <v>55.824644202977453</v>
      </c>
      <c r="K34">
        <v>-5.4529826886304917</v>
      </c>
      <c r="L34">
        <v>3.9000000000015689E-2</v>
      </c>
      <c r="M34">
        <v>-5.5956166998628189E-2</v>
      </c>
      <c r="N34">
        <v>7.4074986924302279E-3</v>
      </c>
      <c r="O34">
        <v>-1.673385203550698E-2</v>
      </c>
      <c r="P34">
        <v>-4.8548668306197959E-2</v>
      </c>
      <c r="Q34">
        <v>1773.78831576374</v>
      </c>
      <c r="R34">
        <v>821.72816904695969</v>
      </c>
      <c r="S34">
        <f t="shared" si="0"/>
        <v>4.8548668306197959E-2</v>
      </c>
      <c r="T34">
        <f t="shared" si="1"/>
        <v>1.673385203550698E-2</v>
      </c>
      <c r="U34">
        <f t="shared" si="2"/>
        <v>1303.1718582208878</v>
      </c>
      <c r="V34">
        <f t="shared" si="3"/>
        <v>481.44368917392808</v>
      </c>
      <c r="W34">
        <f t="shared" si="4"/>
        <v>58.589166990868335</v>
      </c>
      <c r="X34">
        <f t="shared" si="5"/>
        <v>93.651625601825799</v>
      </c>
      <c r="Y34">
        <f t="shared" si="6"/>
        <v>7.7428738334566871</v>
      </c>
    </row>
    <row r="35" spans="1:25" x14ac:dyDescent="0.2">
      <c r="A35" s="1">
        <v>1619</v>
      </c>
      <c r="B35">
        <v>40.799999999999997</v>
      </c>
      <c r="C35">
        <v>26.473480888379409</v>
      </c>
      <c r="D35">
        <v>4898.3571555018416</v>
      </c>
      <c r="E35">
        <v>2.7255043983459468</v>
      </c>
      <c r="F35">
        <v>2352.3501131311059</v>
      </c>
      <c r="G35">
        <v>144.88399999999999</v>
      </c>
      <c r="H35">
        <v>1185.854194864218</v>
      </c>
      <c r="I35">
        <v>45.718578897416592</v>
      </c>
      <c r="J35">
        <v>54.077560983594907</v>
      </c>
      <c r="K35">
        <v>-1.7470832193825461</v>
      </c>
      <c r="L35">
        <v>0.20299999999997451</v>
      </c>
      <c r="M35">
        <v>-1.9106928315758168E-2</v>
      </c>
      <c r="N35">
        <v>4.109286842412626E-2</v>
      </c>
      <c r="O35">
        <v>-1.3279656425366991E-2</v>
      </c>
      <c r="P35">
        <v>2.1985940108368091E-2</v>
      </c>
      <c r="Q35">
        <v>1407.6435810889011</v>
      </c>
      <c r="R35">
        <v>811.19241630796205</v>
      </c>
      <c r="S35">
        <f t="shared" si="0"/>
        <v>-2.1985940108368091E-2</v>
      </c>
      <c r="T35">
        <f t="shared" si="1"/>
        <v>1.3279656425366991E-2</v>
      </c>
      <c r="U35">
        <f t="shared" si="2"/>
        <v>1285.1779795517673</v>
      </c>
      <c r="V35">
        <f t="shared" si="3"/>
        <v>473.98556324380525</v>
      </c>
      <c r="W35">
        <f t="shared" si="4"/>
        <v>58.430719236884585</v>
      </c>
      <c r="X35">
        <f t="shared" si="5"/>
        <v>99.323784687549278</v>
      </c>
      <c r="Y35">
        <f t="shared" si="6"/>
        <v>8.3757164344240476</v>
      </c>
    </row>
    <row r="36" spans="1:25" x14ac:dyDescent="0.2">
      <c r="A36" s="1">
        <v>1654</v>
      </c>
      <c r="B36">
        <v>42.2</v>
      </c>
      <c r="C36">
        <v>25.490308197380031</v>
      </c>
      <c r="D36">
        <v>4950.2176021784544</v>
      </c>
      <c r="E36">
        <v>2.7255043908953671</v>
      </c>
      <c r="F36">
        <v>2404.2105598077178</v>
      </c>
      <c r="G36">
        <v>145.00200000000001</v>
      </c>
      <c r="H36">
        <v>1160.2312928277311</v>
      </c>
      <c r="I36">
        <v>47.492896251380436</v>
      </c>
      <c r="J36">
        <v>50.135479320788527</v>
      </c>
      <c r="K36">
        <v>-3.9420816628063728</v>
      </c>
      <c r="L36">
        <v>0.11800000000002341</v>
      </c>
      <c r="M36">
        <v>-4.150180315326412E-2</v>
      </c>
      <c r="N36">
        <v>2.2994104170727631E-2</v>
      </c>
      <c r="O36">
        <v>-1.356564847288529E-2</v>
      </c>
      <c r="P36">
        <v>-1.8507698982536489E-2</v>
      </c>
      <c r="Q36">
        <v>1437.9587381258409</v>
      </c>
      <c r="R36">
        <v>787.42569582924739</v>
      </c>
      <c r="S36">
        <f t="shared" si="0"/>
        <v>1.8507698982536489E-2</v>
      </c>
      <c r="T36">
        <f t="shared" si="1"/>
        <v>1.356564847288529E-2</v>
      </c>
      <c r="U36">
        <f t="shared" si="2"/>
        <v>1243.6375502531694</v>
      </c>
      <c r="V36">
        <f t="shared" si="3"/>
        <v>456.21185442392198</v>
      </c>
      <c r="W36">
        <f t="shared" si="4"/>
        <v>57.93713068297572</v>
      </c>
      <c r="X36">
        <f t="shared" si="5"/>
        <v>83.406257425438298</v>
      </c>
      <c r="Y36">
        <f t="shared" si="6"/>
        <v>7.1887612358876707</v>
      </c>
    </row>
    <row r="38" spans="1:25" x14ac:dyDescent="0.2">
      <c r="U38" t="s">
        <v>24</v>
      </c>
      <c r="V38">
        <f>AVERAGE(V2:V36)</f>
        <v>622.92441844037864</v>
      </c>
      <c r="W38">
        <f>AVERAGE(W2:W36)</f>
        <v>51.019702557060803</v>
      </c>
      <c r="X38">
        <f>AVERAGE(X2:X36)</f>
        <v>220.21194949213091</v>
      </c>
      <c r="Y38">
        <f>AVERAGE(Y2:Y36)</f>
        <v>13.05032660243792</v>
      </c>
    </row>
    <row r="39" spans="1:25" x14ac:dyDescent="0.2">
      <c r="U39" t="s">
        <v>25</v>
      </c>
      <c r="V39">
        <f>MAX(V2:V36)</f>
        <v>696.02569310542572</v>
      </c>
      <c r="W39">
        <f>MAX(W2:W36)</f>
        <v>58.929720495361082</v>
      </c>
      <c r="X39">
        <f>MAX(X2:X36)</f>
        <v>278.57969754891769</v>
      </c>
      <c r="Y39">
        <f>MAX(Y2:Y36)</f>
        <v>15.728384806142323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2022-10-29T16:36:05Z</dcterms:created>
  <dcterms:modified xsi:type="dcterms:W3CDTF">2022-11-07T16:56:57Z</dcterms:modified>
</cp:coreProperties>
</file>