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440" windowHeight="9975" tabRatio="621" firstSheet="5" activeTab="9"/>
  </bookViews>
  <sheets>
    <sheet name="Sheet1" sheetId="1" r:id="rId1"/>
    <sheet name="VB" sheetId="2" r:id="rId2"/>
    <sheet name="VIIA" sheetId="3" r:id="rId3"/>
    <sheet name="VIIC" sheetId="4" r:id="rId4"/>
    <sheet name="vib" sheetId="5" r:id="rId5"/>
    <sheet name="VA" sheetId="6" r:id="rId6"/>
    <sheet name="V-A FORMATIVE " sheetId="22" r:id="rId7"/>
    <sheet name="V-B FORMATIVE " sheetId="21" r:id="rId8"/>
    <sheet name="V-C FORMATIVE" sheetId="20" r:id="rId9"/>
    <sheet name="VI-D FORMATIVE" sheetId="10" r:id="rId10"/>
  </sheets>
  <definedNames>
    <definedName name="_xlnm._FilterDatabase" localSheetId="5" hidden="1">VA!$B$11:$W$61</definedName>
    <definedName name="_xlnm._FilterDatabase" localSheetId="6" hidden="1">'V-A FORMATIVE '!$A$9:$S$63</definedName>
    <definedName name="_xlnm._FilterDatabase" localSheetId="1" hidden="1">VB!$A$10:$Y$59</definedName>
    <definedName name="_xlnm._FilterDatabase" localSheetId="7" hidden="1">'V-B FORMATIVE '!$A$9:$S$62</definedName>
    <definedName name="_xlnm._FilterDatabase" localSheetId="8" hidden="1">'V-C FORMATIVE'!$A$9:$S$62</definedName>
    <definedName name="_xlnm._FilterDatabase" localSheetId="4" hidden="1">vib!$A$10:$Y$70</definedName>
    <definedName name="_xlnm._FilterDatabase" localSheetId="9" hidden="1">'VI-D FORMATIVE'!$A$9:$S$59</definedName>
    <definedName name="_xlnm._FilterDatabase" localSheetId="3" hidden="1">VIIC!$U$1:$U$73</definedName>
    <definedName name="_xlnm.Print_Area" localSheetId="6">'V-A FORMATIVE '!$A$1:$S$65</definedName>
    <definedName name="_xlnm.Print_Area" localSheetId="7">'V-B FORMATIVE '!$A$1:$S$63</definedName>
    <definedName name="_xlnm.Print_Area" localSheetId="8">'V-C FORMATIVE'!$A$1:$Z$74</definedName>
  </definedNames>
  <calcPr calcId="124519"/>
</workbook>
</file>

<file path=xl/calcChain.xml><?xml version="1.0" encoding="utf-8"?>
<calcChain xmlns="http://schemas.openxmlformats.org/spreadsheetml/2006/main">
  <c r="L58" i="10"/>
  <c r="L57"/>
  <c r="L61" i="20"/>
  <c r="L60"/>
  <c r="L61" i="21"/>
  <c r="L60"/>
  <c r="L62" i="22"/>
  <c r="L6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4"/>
  <c r="P55"/>
  <c r="P56"/>
  <c r="R53" i="21"/>
  <c r="R54"/>
  <c r="Q53"/>
  <c r="Q54"/>
  <c r="P12"/>
  <c r="R12" s="1"/>
  <c r="P13"/>
  <c r="R13" s="1"/>
  <c r="P14"/>
  <c r="R14" s="1"/>
  <c r="P15"/>
  <c r="R15" s="1"/>
  <c r="P16"/>
  <c r="R16" s="1"/>
  <c r="P17"/>
  <c r="R17" s="1"/>
  <c r="P18"/>
  <c r="R18" s="1"/>
  <c r="P19"/>
  <c r="R19" s="1"/>
  <c r="P20"/>
  <c r="R20" s="1"/>
  <c r="P21"/>
  <c r="R21" s="1"/>
  <c r="P22"/>
  <c r="R22" s="1"/>
  <c r="P23"/>
  <c r="R23" s="1"/>
  <c r="P24"/>
  <c r="R24" s="1"/>
  <c r="P25"/>
  <c r="R25" s="1"/>
  <c r="P26"/>
  <c r="R26" s="1"/>
  <c r="P27"/>
  <c r="R27" s="1"/>
  <c r="P28"/>
  <c r="R28" s="1"/>
  <c r="P29"/>
  <c r="R29" s="1"/>
  <c r="P30"/>
  <c r="R30" s="1"/>
  <c r="P31"/>
  <c r="R31" s="1"/>
  <c r="P32"/>
  <c r="R32" s="1"/>
  <c r="P33"/>
  <c r="R33" s="1"/>
  <c r="P34"/>
  <c r="R34" s="1"/>
  <c r="P35"/>
  <c r="R35" s="1"/>
  <c r="P36"/>
  <c r="R36" s="1"/>
  <c r="P37"/>
  <c r="R37" s="1"/>
  <c r="P38"/>
  <c r="R38" s="1"/>
  <c r="P39"/>
  <c r="R39" s="1"/>
  <c r="P40"/>
  <c r="R40" s="1"/>
  <c r="P41"/>
  <c r="R41" s="1"/>
  <c r="P42"/>
  <c r="R42" s="1"/>
  <c r="P43"/>
  <c r="R43" s="1"/>
  <c r="P44"/>
  <c r="R44" s="1"/>
  <c r="P45"/>
  <c r="R45" s="1"/>
  <c r="P46"/>
  <c r="R46" s="1"/>
  <c r="P47"/>
  <c r="R47" s="1"/>
  <c r="P48"/>
  <c r="R48" s="1"/>
  <c r="P49"/>
  <c r="R49" s="1"/>
  <c r="P50"/>
  <c r="R50" s="1"/>
  <c r="P51"/>
  <c r="R51" s="1"/>
  <c r="P52"/>
  <c r="R52" s="1"/>
  <c r="P55"/>
  <c r="R55" s="1"/>
  <c r="P12" i="20"/>
  <c r="Q12" s="1"/>
  <c r="P13"/>
  <c r="Q13" s="1"/>
  <c r="P14"/>
  <c r="R14" s="1"/>
  <c r="P15"/>
  <c r="Q15" s="1"/>
  <c r="P16"/>
  <c r="R16" s="1"/>
  <c r="P17"/>
  <c r="Q17" s="1"/>
  <c r="P18"/>
  <c r="R18" s="1"/>
  <c r="P19"/>
  <c r="Q19" s="1"/>
  <c r="P20"/>
  <c r="R20" s="1"/>
  <c r="P21"/>
  <c r="Q21" s="1"/>
  <c r="P22"/>
  <c r="R22" s="1"/>
  <c r="P23"/>
  <c r="Q23" s="1"/>
  <c r="P24"/>
  <c r="R24" s="1"/>
  <c r="P25"/>
  <c r="Q25" s="1"/>
  <c r="P26"/>
  <c r="R26" s="1"/>
  <c r="P27"/>
  <c r="Q27" s="1"/>
  <c r="P28"/>
  <c r="R28" s="1"/>
  <c r="P29"/>
  <c r="Q29" s="1"/>
  <c r="P30"/>
  <c r="R30" s="1"/>
  <c r="P31"/>
  <c r="Q31" s="1"/>
  <c r="P32"/>
  <c r="R32" s="1"/>
  <c r="P33"/>
  <c r="Q33" s="1"/>
  <c r="P34"/>
  <c r="R34" s="1"/>
  <c r="P35"/>
  <c r="Q35" s="1"/>
  <c r="P36"/>
  <c r="R36" s="1"/>
  <c r="P37"/>
  <c r="Q37" s="1"/>
  <c r="P38"/>
  <c r="R38" s="1"/>
  <c r="P39"/>
  <c r="Q39" s="1"/>
  <c r="P40"/>
  <c r="R40" s="1"/>
  <c r="P41"/>
  <c r="Q41" s="1"/>
  <c r="P42"/>
  <c r="R42" s="1"/>
  <c r="P43"/>
  <c r="Q43" s="1"/>
  <c r="P44"/>
  <c r="R44" s="1"/>
  <c r="P45"/>
  <c r="Q45" s="1"/>
  <c r="P46"/>
  <c r="R46" s="1"/>
  <c r="P47"/>
  <c r="Q47" s="1"/>
  <c r="P48"/>
  <c r="R48" s="1"/>
  <c r="P49"/>
  <c r="R49" s="1"/>
  <c r="P50"/>
  <c r="Q50" s="1"/>
  <c r="P51"/>
  <c r="R51" s="1"/>
  <c r="P52"/>
  <c r="Q52" s="1"/>
  <c r="P53"/>
  <c r="R53" s="1"/>
  <c r="P54"/>
  <c r="Q54" s="1"/>
  <c r="P55"/>
  <c r="R55" s="1"/>
  <c r="P12" i="10"/>
  <c r="Q12" s="1"/>
  <c r="P13"/>
  <c r="Q13" s="1"/>
  <c r="P14"/>
  <c r="R14" s="1"/>
  <c r="P15"/>
  <c r="Q15" s="1"/>
  <c r="P16"/>
  <c r="R16" s="1"/>
  <c r="P17"/>
  <c r="Q17" s="1"/>
  <c r="P18"/>
  <c r="R18" s="1"/>
  <c r="P19"/>
  <c r="Q19" s="1"/>
  <c r="P20"/>
  <c r="R20" s="1"/>
  <c r="P21"/>
  <c r="Q21" s="1"/>
  <c r="P22"/>
  <c r="R22" s="1"/>
  <c r="P23"/>
  <c r="Q23" s="1"/>
  <c r="P24"/>
  <c r="R24" s="1"/>
  <c r="P25"/>
  <c r="Q25" s="1"/>
  <c r="P26"/>
  <c r="R26" s="1"/>
  <c r="P27"/>
  <c r="Q27" s="1"/>
  <c r="P28"/>
  <c r="R28" s="1"/>
  <c r="P29"/>
  <c r="Q29" s="1"/>
  <c r="P30"/>
  <c r="R30" s="1"/>
  <c r="P31"/>
  <c r="Q31" s="1"/>
  <c r="P32"/>
  <c r="R32" s="1"/>
  <c r="P33"/>
  <c r="Q33" s="1"/>
  <c r="P34"/>
  <c r="R34" s="1"/>
  <c r="P35"/>
  <c r="Q35" s="1"/>
  <c r="P36"/>
  <c r="R36" s="1"/>
  <c r="P37"/>
  <c r="Q37" s="1"/>
  <c r="P38"/>
  <c r="R38" s="1"/>
  <c r="P39"/>
  <c r="Q39" s="1"/>
  <c r="P40"/>
  <c r="R40" s="1"/>
  <c r="P41"/>
  <c r="Q41" s="1"/>
  <c r="P42"/>
  <c r="R42" s="1"/>
  <c r="P43"/>
  <c r="Q43" s="1"/>
  <c r="P44"/>
  <c r="R44" s="1"/>
  <c r="P45"/>
  <c r="Q45" s="1"/>
  <c r="P46"/>
  <c r="R46" s="1"/>
  <c r="P47"/>
  <c r="Q47" s="1"/>
  <c r="P48"/>
  <c r="R48" s="1"/>
  <c r="P49"/>
  <c r="Q49" s="1"/>
  <c r="P50"/>
  <c r="R50" s="1"/>
  <c r="P51"/>
  <c r="Q51" s="1"/>
  <c r="P52"/>
  <c r="R52" s="1"/>
  <c r="K13"/>
  <c r="K13" i="22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Q53" s="1"/>
  <c r="K54"/>
  <c r="L54" s="1"/>
  <c r="K55"/>
  <c r="Q55" s="1"/>
  <c r="K56"/>
  <c r="L56" s="1"/>
  <c r="K12"/>
  <c r="Q12" l="1"/>
  <c r="L12"/>
  <c r="L53"/>
  <c r="L55"/>
  <c r="Q43"/>
  <c r="Q39"/>
  <c r="Q25"/>
  <c r="Q21"/>
  <c r="Q13"/>
  <c r="Q51"/>
  <c r="Q49"/>
  <c r="Q47"/>
  <c r="Q45"/>
  <c r="Q41"/>
  <c r="R37"/>
  <c r="R35"/>
  <c r="Q33"/>
  <c r="Q31"/>
  <c r="Q29"/>
  <c r="Q27"/>
  <c r="Q23"/>
  <c r="Q19"/>
  <c r="Q17"/>
  <c r="Q15"/>
  <c r="R51" i="10"/>
  <c r="R47"/>
  <c r="R43"/>
  <c r="R39"/>
  <c r="R35"/>
  <c r="R31"/>
  <c r="R27"/>
  <c r="R23"/>
  <c r="R19"/>
  <c r="R15"/>
  <c r="R49"/>
  <c r="R45"/>
  <c r="R41"/>
  <c r="R37"/>
  <c r="R33"/>
  <c r="R29"/>
  <c r="R25"/>
  <c r="R21"/>
  <c r="R17"/>
  <c r="R13"/>
  <c r="Q55" i="20"/>
  <c r="Q53"/>
  <c r="Q51"/>
  <c r="Q48"/>
  <c r="Q46"/>
  <c r="Q44"/>
  <c r="Q42"/>
  <c r="Q40"/>
  <c r="Q38"/>
  <c r="Q36"/>
  <c r="Q34"/>
  <c r="Q32"/>
  <c r="Q30"/>
  <c r="Q28"/>
  <c r="Q26"/>
  <c r="Q24"/>
  <c r="Q22"/>
  <c r="Q20"/>
  <c r="Q18"/>
  <c r="Q16"/>
  <c r="Q14"/>
  <c r="R12"/>
  <c r="R54"/>
  <c r="R52"/>
  <c r="R50"/>
  <c r="R47"/>
  <c r="R45"/>
  <c r="R43"/>
  <c r="R41"/>
  <c r="R39"/>
  <c r="R37"/>
  <c r="R35"/>
  <c r="R33"/>
  <c r="R31"/>
  <c r="R29"/>
  <c r="R27"/>
  <c r="R25"/>
  <c r="R23"/>
  <c r="R21"/>
  <c r="R19"/>
  <c r="R17"/>
  <c r="R15"/>
  <c r="R13"/>
  <c r="Q49"/>
  <c r="Q37" i="22"/>
  <c r="Q35"/>
  <c r="R12"/>
  <c r="R55"/>
  <c r="R53"/>
  <c r="R51"/>
  <c r="R49"/>
  <c r="R47"/>
  <c r="R45"/>
  <c r="R43"/>
  <c r="R41"/>
  <c r="R39"/>
  <c r="R33"/>
  <c r="R31"/>
  <c r="R29"/>
  <c r="R27"/>
  <c r="R25"/>
  <c r="R23"/>
  <c r="R21"/>
  <c r="R19"/>
  <c r="R17"/>
  <c r="R15"/>
  <c r="R13"/>
  <c r="Q55" i="21"/>
  <c r="Q51"/>
  <c r="Q49"/>
  <c r="Q47"/>
  <c r="Q45"/>
  <c r="Q43"/>
  <c r="Q41"/>
  <c r="Q39"/>
  <c r="Q37"/>
  <c r="Q35"/>
  <c r="Q33"/>
  <c r="Q31"/>
  <c r="Q29"/>
  <c r="Q27"/>
  <c r="Q25"/>
  <c r="Q23"/>
  <c r="Q21"/>
  <c r="Q19"/>
  <c r="Q17"/>
  <c r="Q15"/>
  <c r="Q13"/>
  <c r="Q12"/>
  <c r="Q52"/>
  <c r="Q50"/>
  <c r="Q48"/>
  <c r="Q46"/>
  <c r="Q44"/>
  <c r="Q42"/>
  <c r="Q40"/>
  <c r="Q38"/>
  <c r="Q36"/>
  <c r="Q34"/>
  <c r="Q32"/>
  <c r="Q30"/>
  <c r="Q28"/>
  <c r="Q26"/>
  <c r="Q24"/>
  <c r="Q22"/>
  <c r="Q20"/>
  <c r="Q18"/>
  <c r="Q16"/>
  <c r="Q14"/>
  <c r="Q52" i="10"/>
  <c r="Q50"/>
  <c r="Q48"/>
  <c r="Q46"/>
  <c r="Q44"/>
  <c r="Q42"/>
  <c r="Q40"/>
  <c r="Q38"/>
  <c r="Q36"/>
  <c r="Q34"/>
  <c r="Q32"/>
  <c r="Q30"/>
  <c r="Q28"/>
  <c r="Q26"/>
  <c r="Q24"/>
  <c r="Q22"/>
  <c r="Q20"/>
  <c r="Q18"/>
  <c r="Q16"/>
  <c r="Q14"/>
  <c r="R12"/>
  <c r="K16" i="21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13"/>
  <c r="L13" s="1"/>
  <c r="K14"/>
  <c r="L14" s="1"/>
  <c r="K15"/>
  <c r="L15" s="1"/>
  <c r="K12"/>
  <c r="L12" s="1"/>
  <c r="K13" i="20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12"/>
  <c r="L12" s="1"/>
  <c r="K12" i="10"/>
  <c r="L12" s="1"/>
  <c r="L13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Q38" i="22" l="1"/>
  <c r="R38"/>
  <c r="R42"/>
  <c r="Q42"/>
  <c r="R46"/>
  <c r="Q46"/>
  <c r="R50"/>
  <c r="Q50"/>
  <c r="R54"/>
  <c r="Q54"/>
  <c r="R16"/>
  <c r="Q16"/>
  <c r="R24"/>
  <c r="Q24"/>
  <c r="R32"/>
  <c r="Q32"/>
  <c r="R18"/>
  <c r="Q18"/>
  <c r="R26"/>
  <c r="Q26"/>
  <c r="R34"/>
  <c r="Q34"/>
  <c r="R40"/>
  <c r="Q40"/>
  <c r="R44"/>
  <c r="Q44"/>
  <c r="R48"/>
  <c r="Q48"/>
  <c r="R52"/>
  <c r="Q52"/>
  <c r="R56"/>
  <c r="Q56"/>
  <c r="R20"/>
  <c r="Q20"/>
  <c r="R28"/>
  <c r="Q28"/>
  <c r="R36"/>
  <c r="Q36"/>
  <c r="R14"/>
  <c r="Q14"/>
  <c r="R22"/>
  <c r="Q22"/>
  <c r="R30"/>
  <c r="Q30"/>
  <c r="O13" i="5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1"/>
  <c r="P51" s="1"/>
  <c r="O52"/>
  <c r="P52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4"/>
  <c r="P64" s="1"/>
  <c r="O12"/>
  <c r="P12" s="1"/>
  <c r="S14" i="6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51"/>
  <c r="T51" s="1"/>
  <c r="S52"/>
  <c r="T52" s="1"/>
  <c r="S53"/>
  <c r="T53" s="1"/>
  <c r="S54"/>
  <c r="T54" s="1"/>
  <c r="S55"/>
  <c r="T55" s="1"/>
  <c r="S13"/>
  <c r="T13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14"/>
  <c r="O14" s="1"/>
  <c r="N13"/>
  <c r="O13" s="1"/>
  <c r="T13" i="5" l="1"/>
  <c r="U13" s="1"/>
  <c r="T14"/>
  <c r="U14" s="1"/>
  <c r="T15"/>
  <c r="U15" s="1"/>
  <c r="T16"/>
  <c r="U16" s="1"/>
  <c r="T17"/>
  <c r="U17" s="1"/>
  <c r="T18"/>
  <c r="U18" s="1"/>
  <c r="T19"/>
  <c r="U19" s="1"/>
  <c r="T20"/>
  <c r="U20" s="1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U29" s="1"/>
  <c r="T30"/>
  <c r="U30" s="1"/>
  <c r="T31"/>
  <c r="U31" s="1"/>
  <c r="T32"/>
  <c r="U32" s="1"/>
  <c r="T33"/>
  <c r="U33" s="1"/>
  <c r="T34"/>
  <c r="U34" s="1"/>
  <c r="T35"/>
  <c r="U35" s="1"/>
  <c r="T36"/>
  <c r="U36" s="1"/>
  <c r="T37"/>
  <c r="U37" s="1"/>
  <c r="T38"/>
  <c r="U38" s="1"/>
  <c r="T39"/>
  <c r="U39" s="1"/>
  <c r="T40"/>
  <c r="U40" s="1"/>
  <c r="T41"/>
  <c r="U41" s="1"/>
  <c r="T42"/>
  <c r="U42" s="1"/>
  <c r="T43"/>
  <c r="U43" s="1"/>
  <c r="T44"/>
  <c r="U44" s="1"/>
  <c r="T45"/>
  <c r="U45" s="1"/>
  <c r="T46"/>
  <c r="U46" s="1"/>
  <c r="T47"/>
  <c r="U47" s="1"/>
  <c r="T48"/>
  <c r="U48" s="1"/>
  <c r="T49"/>
  <c r="U49" s="1"/>
  <c r="T50"/>
  <c r="U50" s="1"/>
  <c r="T51"/>
  <c r="U51" s="1"/>
  <c r="T52"/>
  <c r="U52" s="1"/>
  <c r="T53"/>
  <c r="U53" s="1"/>
  <c r="T54"/>
  <c r="U54" s="1"/>
  <c r="T55"/>
  <c r="U55" s="1"/>
  <c r="T56"/>
  <c r="U56" s="1"/>
  <c r="T57"/>
  <c r="U57" s="1"/>
  <c r="T58"/>
  <c r="U58" s="1"/>
  <c r="T59"/>
  <c r="U59" s="1"/>
  <c r="T60"/>
  <c r="U60" s="1"/>
  <c r="T61"/>
  <c r="U61" s="1"/>
  <c r="T62"/>
  <c r="U62" s="1"/>
  <c r="T63"/>
  <c r="U63" s="1"/>
  <c r="T64"/>
  <c r="U64" s="1"/>
  <c r="T12"/>
  <c r="U12" s="1"/>
  <c r="R57" i="4"/>
  <c r="S57" s="1"/>
  <c r="M57"/>
  <c r="N57" s="1"/>
  <c r="R56"/>
  <c r="S56" s="1"/>
  <c r="M56"/>
  <c r="N56" s="1"/>
  <c r="R55"/>
  <c r="S55" s="1"/>
  <c r="M55"/>
  <c r="N55" s="1"/>
  <c r="R54"/>
  <c r="S54" s="1"/>
  <c r="M54"/>
  <c r="N54" s="1"/>
  <c r="R53"/>
  <c r="S53" s="1"/>
  <c r="M53"/>
  <c r="N53" s="1"/>
  <c r="R52"/>
  <c r="S52" s="1"/>
  <c r="M52"/>
  <c r="N52" s="1"/>
  <c r="R51"/>
  <c r="S51" s="1"/>
  <c r="M51"/>
  <c r="N51" s="1"/>
  <c r="R50"/>
  <c r="S50" s="1"/>
  <c r="M50"/>
  <c r="N50" s="1"/>
  <c r="R49"/>
  <c r="S49" s="1"/>
  <c r="M49"/>
  <c r="N49" s="1"/>
  <c r="R48"/>
  <c r="S48" s="1"/>
  <c r="M48"/>
  <c r="N48" s="1"/>
  <c r="R47"/>
  <c r="S47" s="1"/>
  <c r="M47"/>
  <c r="N47" s="1"/>
  <c r="R46"/>
  <c r="S46" s="1"/>
  <c r="M46"/>
  <c r="N46" s="1"/>
  <c r="R44"/>
  <c r="S44" s="1"/>
  <c r="M44"/>
  <c r="N44" s="1"/>
  <c r="R43"/>
  <c r="S43" s="1"/>
  <c r="M43"/>
  <c r="N43" s="1"/>
  <c r="R42"/>
  <c r="S42" s="1"/>
  <c r="M42"/>
  <c r="N42" s="1"/>
  <c r="R41"/>
  <c r="S41" s="1"/>
  <c r="M41"/>
  <c r="N41" s="1"/>
  <c r="R40"/>
  <c r="S40" s="1"/>
  <c r="M40"/>
  <c r="N40" s="1"/>
  <c r="R39"/>
  <c r="S39" s="1"/>
  <c r="M39"/>
  <c r="N39" s="1"/>
  <c r="R38"/>
  <c r="S38" s="1"/>
  <c r="M38"/>
  <c r="N38" s="1"/>
  <c r="R37"/>
  <c r="S37" s="1"/>
  <c r="M37"/>
  <c r="N37" s="1"/>
  <c r="R36"/>
  <c r="S36" s="1"/>
  <c r="M36"/>
  <c r="N36" s="1"/>
  <c r="R35"/>
  <c r="S35" s="1"/>
  <c r="M35"/>
  <c r="N35" s="1"/>
  <c r="R34"/>
  <c r="S34" s="1"/>
  <c r="M34"/>
  <c r="N34" s="1"/>
  <c r="R33"/>
  <c r="S33" s="1"/>
  <c r="M33"/>
  <c r="N33" s="1"/>
  <c r="R32"/>
  <c r="S32" s="1"/>
  <c r="M32"/>
  <c r="N32" s="1"/>
  <c r="R31"/>
  <c r="S31" s="1"/>
  <c r="M31"/>
  <c r="N31" s="1"/>
  <c r="R30"/>
  <c r="S30" s="1"/>
  <c r="M30"/>
  <c r="N30" s="1"/>
  <c r="R29"/>
  <c r="S29" s="1"/>
  <c r="M29"/>
  <c r="N29" s="1"/>
  <c r="R28"/>
  <c r="S28" s="1"/>
  <c r="M28"/>
  <c r="N28" s="1"/>
  <c r="R27"/>
  <c r="S27" s="1"/>
  <c r="M27"/>
  <c r="N27" s="1"/>
  <c r="R26"/>
  <c r="S26" s="1"/>
  <c r="M26"/>
  <c r="N26" s="1"/>
  <c r="R25"/>
  <c r="S25" s="1"/>
  <c r="M25"/>
  <c r="N25" s="1"/>
  <c r="R24"/>
  <c r="S24" s="1"/>
  <c r="M24"/>
  <c r="N24" s="1"/>
  <c r="R23"/>
  <c r="S23" s="1"/>
  <c r="M23"/>
  <c r="N23" s="1"/>
  <c r="R22"/>
  <c r="S22" s="1"/>
  <c r="M22"/>
  <c r="N22" s="1"/>
  <c r="R21"/>
  <c r="S21" s="1"/>
  <c r="M21"/>
  <c r="N21" s="1"/>
  <c r="R20"/>
  <c r="S20" s="1"/>
  <c r="M20"/>
  <c r="N20" s="1"/>
  <c r="R19"/>
  <c r="S19" s="1"/>
  <c r="M19"/>
  <c r="N19" s="1"/>
  <c r="R18"/>
  <c r="S18" s="1"/>
  <c r="M18"/>
  <c r="N18" s="1"/>
  <c r="R17"/>
  <c r="S17" s="1"/>
  <c r="M17"/>
  <c r="N17" s="1"/>
  <c r="S16"/>
  <c r="N16"/>
  <c r="R15"/>
  <c r="S15" s="1"/>
  <c r="M15"/>
  <c r="N15" s="1"/>
  <c r="R14"/>
  <c r="S14" s="1"/>
  <c r="M14"/>
  <c r="N14" s="1"/>
  <c r="R13"/>
  <c r="S13" s="1"/>
  <c r="M13"/>
  <c r="N13" s="1"/>
  <c r="R12"/>
  <c r="S12" s="1"/>
  <c r="M12"/>
  <c r="N12" s="1"/>
  <c r="R58" i="3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S54" i="2"/>
  <c r="T54" s="1"/>
  <c r="N54"/>
  <c r="O54" s="1"/>
  <c r="S53"/>
  <c r="T53" s="1"/>
  <c r="N53"/>
  <c r="O53" s="1"/>
  <c r="S52"/>
  <c r="T52" s="1"/>
  <c r="N52"/>
  <c r="O52" s="1"/>
  <c r="S51"/>
  <c r="T51" s="1"/>
  <c r="N51"/>
  <c r="O51" s="1"/>
  <c r="S50"/>
  <c r="T50" s="1"/>
  <c r="N50"/>
  <c r="O50" s="1"/>
  <c r="S49"/>
  <c r="T49" s="1"/>
  <c r="N49"/>
  <c r="O49" s="1"/>
  <c r="S48"/>
  <c r="T48" s="1"/>
  <c r="N48"/>
  <c r="O48" s="1"/>
  <c r="S47"/>
  <c r="T47" s="1"/>
  <c r="N47"/>
  <c r="O47" s="1"/>
  <c r="S46"/>
  <c r="T46" s="1"/>
  <c r="N46"/>
  <c r="O46" s="1"/>
  <c r="S45"/>
  <c r="T45" s="1"/>
  <c r="N45"/>
  <c r="O45" s="1"/>
  <c r="S44"/>
  <c r="T44" s="1"/>
  <c r="N44"/>
  <c r="O44" s="1"/>
  <c r="S43"/>
  <c r="T43" s="1"/>
  <c r="N43"/>
  <c r="O43" s="1"/>
  <c r="S42"/>
  <c r="T42" s="1"/>
  <c r="N42"/>
  <c r="O42" s="1"/>
  <c r="S41"/>
  <c r="T41" s="1"/>
  <c r="N41"/>
  <c r="O41" s="1"/>
  <c r="S40"/>
  <c r="T40" s="1"/>
  <c r="N40"/>
  <c r="O40" s="1"/>
  <c r="S39"/>
  <c r="T39" s="1"/>
  <c r="N39"/>
  <c r="O39" s="1"/>
  <c r="S38"/>
  <c r="T38" s="1"/>
  <c r="N38"/>
  <c r="O38" s="1"/>
  <c r="S37"/>
  <c r="T37" s="1"/>
  <c r="N37"/>
  <c r="O37" s="1"/>
  <c r="S36"/>
  <c r="T36" s="1"/>
  <c r="N36"/>
  <c r="O36" s="1"/>
  <c r="S35"/>
  <c r="T35" s="1"/>
  <c r="N35"/>
  <c r="O35" s="1"/>
  <c r="S34"/>
  <c r="T34" s="1"/>
  <c r="N34"/>
  <c r="O34" s="1"/>
  <c r="S33"/>
  <c r="T33" s="1"/>
  <c r="N33"/>
  <c r="O33" s="1"/>
  <c r="S32"/>
  <c r="T32" s="1"/>
  <c r="N32"/>
  <c r="O32" s="1"/>
  <c r="S31"/>
  <c r="T31" s="1"/>
  <c r="N31"/>
  <c r="O31" s="1"/>
  <c r="S30"/>
  <c r="T30" s="1"/>
  <c r="N30"/>
  <c r="O30" s="1"/>
  <c r="S29"/>
  <c r="T29" s="1"/>
  <c r="N29"/>
  <c r="O29" s="1"/>
  <c r="S28"/>
  <c r="T28" s="1"/>
  <c r="N28"/>
  <c r="O28" s="1"/>
  <c r="S27"/>
  <c r="T27" s="1"/>
  <c r="N27"/>
  <c r="O27" s="1"/>
  <c r="S26"/>
  <c r="T26" s="1"/>
  <c r="N26"/>
  <c r="O26" s="1"/>
  <c r="S25"/>
  <c r="T25" s="1"/>
  <c r="N25"/>
  <c r="O25" s="1"/>
  <c r="S24"/>
  <c r="T24" s="1"/>
  <c r="N24"/>
  <c r="O24" s="1"/>
  <c r="S23"/>
  <c r="T23" s="1"/>
  <c r="N23"/>
  <c r="O23" s="1"/>
  <c r="S22"/>
  <c r="T22" s="1"/>
  <c r="N22"/>
  <c r="O22" s="1"/>
  <c r="S21"/>
  <c r="T21" s="1"/>
  <c r="N21"/>
  <c r="O21" s="1"/>
  <c r="S20"/>
  <c r="T20" s="1"/>
  <c r="N20"/>
  <c r="O20" s="1"/>
  <c r="S19"/>
  <c r="T19" s="1"/>
  <c r="N19"/>
  <c r="O19" s="1"/>
  <c r="S18"/>
  <c r="T18" s="1"/>
  <c r="N18"/>
  <c r="O18" s="1"/>
  <c r="S17"/>
  <c r="T17" s="1"/>
  <c r="N17"/>
  <c r="O17" s="1"/>
  <c r="S16"/>
  <c r="T16" s="1"/>
  <c r="N16"/>
  <c r="O16" s="1"/>
  <c r="S15"/>
  <c r="T15" s="1"/>
  <c r="N15"/>
  <c r="O15" s="1"/>
  <c r="S14"/>
  <c r="T14" s="1"/>
  <c r="N14"/>
  <c r="O14" s="1"/>
  <c r="S13"/>
  <c r="T13" s="1"/>
  <c r="N13"/>
  <c r="O13" s="1"/>
  <c r="S12"/>
  <c r="T12" s="1"/>
  <c r="N12"/>
  <c r="O12" s="1"/>
  <c r="F48" i="1"/>
  <c r="G48"/>
  <c r="H48"/>
  <c r="I48"/>
  <c r="J48"/>
  <c r="K48"/>
  <c r="L48"/>
  <c r="M48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6"/>
  <c r="N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5"/>
  <c r="S5"/>
</calcChain>
</file>

<file path=xl/sharedStrings.xml><?xml version="1.0" encoding="utf-8"?>
<sst xmlns="http://schemas.openxmlformats.org/spreadsheetml/2006/main" count="1949" uniqueCount="594">
  <si>
    <t>q</t>
  </si>
  <si>
    <t>ass</t>
  </si>
  <si>
    <t>hw</t>
  </si>
  <si>
    <t>cw</t>
  </si>
  <si>
    <t>obt</t>
  </si>
  <si>
    <t>ut</t>
  </si>
  <si>
    <t>acti</t>
  </si>
  <si>
    <t>pro</t>
  </si>
  <si>
    <t>VB</t>
  </si>
  <si>
    <t>oral</t>
  </si>
  <si>
    <t>writee</t>
  </si>
  <si>
    <t>total</t>
  </si>
  <si>
    <t>B</t>
  </si>
  <si>
    <t>A</t>
  </si>
  <si>
    <t>VIB</t>
  </si>
  <si>
    <t>act</t>
  </si>
  <si>
    <t>totA</t>
  </si>
  <si>
    <t>writt</t>
  </si>
  <si>
    <t>PRATIBHA MAHILA PRATISHTHAN'S</t>
  </si>
  <si>
    <t xml:space="preserve">The New Millennium English Medium School &amp; Jr. College    </t>
  </si>
  <si>
    <t>GANESH NAGAR, DAPODI:12</t>
  </si>
  <si>
    <t>Studentwise Result sheet</t>
  </si>
  <si>
    <t>A. Y. 2014 - 15</t>
  </si>
  <si>
    <t>Std. V  B</t>
  </si>
  <si>
    <t>Div:__B__</t>
  </si>
  <si>
    <t>Class teacher : ______________________________</t>
  </si>
  <si>
    <t>Shaikh Farida Husain.</t>
  </si>
  <si>
    <t xml:space="preserve">Subject : English </t>
  </si>
  <si>
    <t>II Semester</t>
  </si>
  <si>
    <t>Exam 2014-15</t>
  </si>
  <si>
    <t>Attendance: _________</t>
  </si>
  <si>
    <t>Formative Assessment</t>
  </si>
  <si>
    <t>Summative Assessment</t>
  </si>
  <si>
    <t>(A+B)</t>
  </si>
  <si>
    <t>%</t>
  </si>
  <si>
    <t>Grade</t>
  </si>
  <si>
    <t>Caste</t>
  </si>
  <si>
    <t>Roll.No</t>
  </si>
  <si>
    <t>Name of the Students</t>
  </si>
  <si>
    <t>TOOL 1</t>
  </si>
  <si>
    <t>TOOL 2</t>
  </si>
  <si>
    <t>TOOL3</t>
  </si>
  <si>
    <t>TOOL4</t>
  </si>
  <si>
    <t>TOOL 5</t>
  </si>
  <si>
    <t>TOOL 6</t>
  </si>
  <si>
    <t>TOOL 7</t>
  </si>
  <si>
    <t>Tool 8</t>
  </si>
  <si>
    <t xml:space="preserve">TOTAL </t>
  </si>
  <si>
    <t>DECIMAL</t>
  </si>
  <si>
    <t>UT20</t>
  </si>
  <si>
    <t>OBT10</t>
  </si>
  <si>
    <t>CW</t>
  </si>
  <si>
    <t>HW</t>
  </si>
  <si>
    <t>ASSIG</t>
  </si>
  <si>
    <t>QUIZ</t>
  </si>
  <si>
    <t>ACTI</t>
  </si>
  <si>
    <t>Project</t>
  </si>
  <si>
    <t>Oral</t>
  </si>
  <si>
    <t>Written</t>
  </si>
  <si>
    <t>Tot</t>
  </si>
  <si>
    <t>TOT</t>
  </si>
  <si>
    <t>S.C</t>
  </si>
  <si>
    <t xml:space="preserve">   BHALERAO SNEHA SANJAY</t>
  </si>
  <si>
    <t>Open</t>
  </si>
  <si>
    <t xml:space="preserve">   CHAUHAN SNEHA DHARMESH</t>
  </si>
  <si>
    <t xml:space="preserve">   DHAWADE  SAKSHI SANTOSH</t>
  </si>
  <si>
    <t>O.B.C</t>
  </si>
  <si>
    <t xml:space="preserve">   GAIKWAD SHRUTI RAJESH</t>
  </si>
  <si>
    <t xml:space="preserve">   JAURA SIMRAN BALJITSINGH</t>
  </si>
  <si>
    <t xml:space="preserve">   KAKADE POONAM PANDURANG</t>
  </si>
  <si>
    <t>B+</t>
  </si>
  <si>
    <t xml:space="preserve">   KALE REVATI KRISHNA</t>
  </si>
  <si>
    <t>C</t>
  </si>
  <si>
    <t xml:space="preserve">   KAMBLE AKANSHA MAHADEO</t>
  </si>
  <si>
    <t xml:space="preserve">   KHANDARE RENUKA KISHOR</t>
  </si>
  <si>
    <t>N.T</t>
  </si>
  <si>
    <t xml:space="preserve">   KARALE ASAWARI NITIN</t>
  </si>
  <si>
    <t xml:space="preserve">   NANANI MAHEK NIPULBHAI</t>
  </si>
  <si>
    <t xml:space="preserve">   PARKHE MANJIRI MANGESH</t>
  </si>
  <si>
    <t>C+</t>
  </si>
  <si>
    <t xml:space="preserve">   PAWAR VAISHNAVI BALAJI</t>
  </si>
  <si>
    <t xml:space="preserve">   RAJOLE VAISHNAVI CHANDRAKANT</t>
  </si>
  <si>
    <t xml:space="preserve">   RATHOD NIDHI PRAKASH</t>
  </si>
  <si>
    <t xml:space="preserve">   RATHOD PRIYANKA ASHOK</t>
  </si>
  <si>
    <t xml:space="preserve">   BAVISKAR SURAJ ANIL</t>
  </si>
  <si>
    <t xml:space="preserve">   CHAVAN OMKAR SHRIKANT</t>
  </si>
  <si>
    <t>S.T</t>
  </si>
  <si>
    <t xml:space="preserve">   DAMSE TANUJ KIRAN</t>
  </si>
  <si>
    <t xml:space="preserve">   DHANGAR ABHISHEK VENKAT</t>
  </si>
  <si>
    <t xml:space="preserve">   DHORE YASH BHASKAR</t>
  </si>
  <si>
    <t xml:space="preserve">   GAWADE ASHISH SURESH</t>
  </si>
  <si>
    <t xml:space="preserve">   GUJAR AYUSH GANESH</t>
  </si>
  <si>
    <t xml:space="preserve">   INGALE YASH SHRIKRISHNA</t>
  </si>
  <si>
    <t xml:space="preserve">   JADHAV OM LAHU</t>
  </si>
  <si>
    <t xml:space="preserve">   JADHAV PRATIK ARVIND</t>
  </si>
  <si>
    <t xml:space="preserve">   JAGTAP ARYAN SHANKAR</t>
  </si>
  <si>
    <t xml:space="preserve">   JAYKAR DEVARSHI PRAKASH</t>
  </si>
  <si>
    <t xml:space="preserve">   KAMBLE ADITYA DILIP</t>
  </si>
  <si>
    <t xml:space="preserve">   KAMBLE YASHRAJ DHANANJAY</t>
  </si>
  <si>
    <t xml:space="preserve">   KAMBLE YUVRAJ MOHAN</t>
  </si>
  <si>
    <t xml:space="preserve">   KASOTE SAIRAJ NANDKISHOR</t>
  </si>
  <si>
    <t xml:space="preserve">   KAWADE PRATHAMESH PRASHANT</t>
  </si>
  <si>
    <t xml:space="preserve">   MAHADIK DEVESH SANJAY</t>
  </si>
  <si>
    <t xml:space="preserve">   MANDLIK VINIT DASHARATH</t>
  </si>
  <si>
    <t xml:space="preserve">   PHALKE ADITYA ANIL</t>
  </si>
  <si>
    <t xml:space="preserve">   SAPKAL YASH NITIN</t>
  </si>
  <si>
    <t xml:space="preserve">   SALUNKE SARTHAK ASHISH</t>
  </si>
  <si>
    <t xml:space="preserve">   SANJANA DEVENDRA UMESH</t>
  </si>
  <si>
    <t>V.J</t>
  </si>
  <si>
    <t xml:space="preserve">   SINGH SARWAJEET SHATRUHAN</t>
  </si>
  <si>
    <t xml:space="preserve">   SURYAWANSHI VAIBHAV LIMRAJ</t>
  </si>
  <si>
    <t xml:space="preserve">   VAGHELA BHAVIN ASHOK</t>
  </si>
  <si>
    <t xml:space="preserve">   YADAV RANJEET KIRAN</t>
  </si>
  <si>
    <t>Total no. of students  on roll</t>
  </si>
  <si>
    <t>Total no. of students absent</t>
  </si>
  <si>
    <t xml:space="preserve">Result Analysis </t>
  </si>
  <si>
    <t>A+</t>
  </si>
  <si>
    <t>C +</t>
  </si>
  <si>
    <t xml:space="preserve">D </t>
  </si>
  <si>
    <t>Subject Teacher's sign :</t>
  </si>
  <si>
    <t>MATHS</t>
  </si>
  <si>
    <t>Std. VII  A</t>
  </si>
  <si>
    <t>Div:____</t>
  </si>
  <si>
    <t>Miss.Santoshi Ja</t>
  </si>
  <si>
    <t>.Santoshi Jadhav</t>
  </si>
  <si>
    <t>Subject : Drawing</t>
  </si>
  <si>
    <t>Name of Teacher</t>
  </si>
  <si>
    <t>: Mrs. Archana</t>
  </si>
  <si>
    <t>Roll No.</t>
  </si>
  <si>
    <t>Name of Student</t>
  </si>
  <si>
    <t>Category</t>
  </si>
  <si>
    <t>TOOL 4</t>
  </si>
  <si>
    <t>Tool 9</t>
  </si>
  <si>
    <t>Tool 10</t>
  </si>
  <si>
    <t>II UT</t>
  </si>
  <si>
    <t>OBT</t>
  </si>
  <si>
    <t>Assign</t>
  </si>
  <si>
    <t>Quiz</t>
  </si>
  <si>
    <t>Drama</t>
  </si>
  <si>
    <t>Activity</t>
  </si>
  <si>
    <t>Practical</t>
  </si>
  <si>
    <t xml:space="preserve">Tot </t>
  </si>
  <si>
    <t>Tot(40)</t>
  </si>
  <si>
    <t>AREKAR AKANKSHA RAMAKANT</t>
  </si>
  <si>
    <t>OPEN</t>
  </si>
  <si>
    <t>ASAWALE HARSHADA RAVINDRA</t>
  </si>
  <si>
    <t>ST</t>
  </si>
  <si>
    <t>BADIGER GOURI ANNAPPA</t>
  </si>
  <si>
    <t>OBC</t>
  </si>
  <si>
    <t>BAGLI KHUSHI SHANKAR</t>
  </si>
  <si>
    <t>BHANGALE AKANKSHA NARENDRA</t>
  </si>
  <si>
    <t>BHOJANE SHRUTI TUKARAM</t>
  </si>
  <si>
    <t>CHAUHAN KRISHNA HARESH</t>
  </si>
  <si>
    <t>CHOUDHARY DURGA RAJARAM</t>
  </si>
  <si>
    <t>H.Chudhary</t>
  </si>
  <si>
    <t>DAPKE TANVI CHANDRAKANT</t>
  </si>
  <si>
    <t>DOMBE SNEHAL SHIVKUMAR</t>
  </si>
  <si>
    <t>GHORWADE ADITI ANGAD</t>
  </si>
  <si>
    <t>GUPTA SHEWETA SUDHIR</t>
  </si>
  <si>
    <t>H.Marwadi</t>
  </si>
  <si>
    <t>HIWALE SAKSHI SANJAY</t>
  </si>
  <si>
    <t>SC</t>
  </si>
  <si>
    <t>KAMBLE CHAITANYA SACHIN</t>
  </si>
  <si>
    <t>KAMBLE KALYANI AJAY</t>
  </si>
  <si>
    <t>KAMBLE SAKSHI ASHOK</t>
  </si>
  <si>
    <t>KHAIRKHAR ARTI SANJAY</t>
  </si>
  <si>
    <t>KULKARNI CHAITRA GIRISH</t>
  </si>
  <si>
    <t>LOLAGE AVANTIKA NAVNATH</t>
  </si>
  <si>
    <t>H.open</t>
  </si>
  <si>
    <t>MANIYAR ALSHIFA SADIK</t>
  </si>
  <si>
    <t>MEMANE SAKSHI SANJAY</t>
  </si>
  <si>
    <t>H.Sonar</t>
  </si>
  <si>
    <t>MISALE SAKSHI AJAY</t>
  </si>
  <si>
    <t>MUNGASE NIMISHA JEEVAN</t>
  </si>
  <si>
    <t>PATEL EKTA BHARAT</t>
  </si>
  <si>
    <t>SAPARIYA ESHITA AMIT</t>
  </si>
  <si>
    <t>SONAWANE SHRUTI BHIMRAO</t>
  </si>
  <si>
    <t>SURYAWANSHI SHRUTI ANIL</t>
  </si>
  <si>
    <t>THORAT DIVYAL DINESH</t>
  </si>
  <si>
    <t>AB</t>
  </si>
  <si>
    <t>CHANDANE  YASH  SACHIN</t>
  </si>
  <si>
    <t>CHOUDHARY ABHISHEK SATISH</t>
  </si>
  <si>
    <t>DAVANGE ANIKET MUKUND</t>
  </si>
  <si>
    <t>DHUMAL  RUSHABH  CHANDRANKANT</t>
  </si>
  <si>
    <t>GAIKWAD  PRATHAM  DEVIDAS</t>
  </si>
  <si>
    <t>NT</t>
  </si>
  <si>
    <t>JADHAV  ABHISHEK RATAN</t>
  </si>
  <si>
    <t>KADU  UDDESH  SATISH</t>
  </si>
  <si>
    <t>KHARCHE   MADHUR  AJAY</t>
  </si>
  <si>
    <t>KONDHARE  SARTHAK   RAHUL</t>
  </si>
  <si>
    <t>NAGARE   VINIT  RAVINDRA</t>
  </si>
  <si>
    <t>POL  SURAJ  SHIVAJI</t>
  </si>
  <si>
    <t>RAIPURE  PAVAN  SHANTANAM</t>
  </si>
  <si>
    <t>SABLE  HARSHAD  SATISH</t>
  </si>
  <si>
    <t>ab</t>
  </si>
  <si>
    <t>SOLASE AMIT  APPAJI</t>
  </si>
  <si>
    <t>SHAIKHJI  AMAN  BABASAHEB</t>
  </si>
  <si>
    <t>SHINDE  ROHAN  PRASHANT</t>
  </si>
  <si>
    <t xml:space="preserve">TAMBE SHUBHAM SUDHIR  </t>
  </si>
  <si>
    <t>WAGH HRUTIK  SUNIL</t>
  </si>
  <si>
    <t>Total no. of students appeared</t>
  </si>
  <si>
    <t>E</t>
  </si>
  <si>
    <t>CATEGIRY</t>
  </si>
  <si>
    <t>VJ</t>
  </si>
  <si>
    <t>SBC</t>
  </si>
  <si>
    <t>TOTAL</t>
  </si>
  <si>
    <t>G</t>
  </si>
  <si>
    <t xml:space="preserve"> 40% &lt;</t>
  </si>
  <si>
    <t>41% to 60%</t>
  </si>
  <si>
    <t>61% to 80%</t>
  </si>
  <si>
    <t>81% &gt;</t>
  </si>
  <si>
    <t>SCIENCE</t>
  </si>
  <si>
    <t>AKSHADA JOSHI</t>
  </si>
  <si>
    <t>Std. VII C</t>
  </si>
  <si>
    <t>Akshada Joshi</t>
  </si>
  <si>
    <t>DESHMUKH  CHINMAYEE  VINOD</t>
  </si>
  <si>
    <t>GEHLOT  SWEETY  GOVIND</t>
  </si>
  <si>
    <t>GAIKWAD  MANSI  ANAND</t>
  </si>
  <si>
    <t>JAGTAP  SAKSHI  PRABHAKAR</t>
  </si>
  <si>
    <t>JAVIYA DISHA RAJESH</t>
  </si>
  <si>
    <t>KEDARI KSHITIJA  VINOD</t>
  </si>
  <si>
    <t>KHANDIZODE  SNEHA RAHUL</t>
  </si>
  <si>
    <t>KUMAR PRIYANKHA</t>
  </si>
  <si>
    <t>MARAL  SHRUTI  SANJAY</t>
  </si>
  <si>
    <t>MULLA MUSKAAN FIROZ</t>
  </si>
  <si>
    <t>NAIGAM  ANNE  ALVES</t>
  </si>
  <si>
    <t>PATIL KUNTAL  JITENDRA</t>
  </si>
  <si>
    <t>PATIL VISHAKHA RAOSAHEB</t>
  </si>
  <si>
    <t>PAWAR RUTUJA  SUDHIR</t>
  </si>
  <si>
    <t>SALUNKE  PRAJAKTA  PREMANAND</t>
  </si>
  <si>
    <t>THAPA NILAM DHANSINGH</t>
  </si>
  <si>
    <t>AWATE   VAIBHAV  GOROBA</t>
  </si>
  <si>
    <t>BHADANE GAURANG SHARAD</t>
  </si>
  <si>
    <t>BHALERAO  SIDDHANT  VIJAY</t>
  </si>
  <si>
    <t>BHOSALE HRUTWIK DEEPAK</t>
  </si>
  <si>
    <t>CHAVAN ATHARVA  MANOJ</t>
  </si>
  <si>
    <t>CHOPADE RAJAS NARENDRA</t>
  </si>
  <si>
    <t>CHOTALIA  VISHAL  MAHESH</t>
  </si>
  <si>
    <t>DEVALIYA  KUNAL   MAHESH</t>
  </si>
  <si>
    <t>GAIKWAD  SARTHAK  SURYAKANT</t>
  </si>
  <si>
    <t>ITI DHEERAJ BASAVARAJ</t>
  </si>
  <si>
    <t xml:space="preserve"> JADHAV ABHIJEET SHIVAJI</t>
  </si>
  <si>
    <t>JOGI PRANAV BHUPENDRA</t>
  </si>
  <si>
    <t>MANE  SOHAM  ASHOK</t>
  </si>
  <si>
    <t>MHASKE  HIMANSHU  ANIL</t>
  </si>
  <si>
    <t>MOHITE OMKAR VILAS</t>
  </si>
  <si>
    <t>NIKAM  PRATIK  SHRIRANG</t>
  </si>
  <si>
    <t>NIKAM JAY SANJAY</t>
  </si>
  <si>
    <t>PARANDKAR ABHISHEK MUKUND</t>
  </si>
  <si>
    <t>PATIL HRUSHIKESH  ASHOK</t>
  </si>
  <si>
    <t>PATIL TEJAS SURESH</t>
  </si>
  <si>
    <t>SABLE PRASHEEK ANAND</t>
  </si>
  <si>
    <t>SALVE SAHIL PRAKASH</t>
  </si>
  <si>
    <t>SATAV OMKAR DHANANJAY</t>
  </si>
  <si>
    <t>SHARMA AKASH NARENDRA</t>
  </si>
  <si>
    <t>SHARMA SANIDHYA JAY</t>
  </si>
  <si>
    <t xml:space="preserve">SHEJAL  ADITYA REVANNATH </t>
  </si>
  <si>
    <t>SOLANKI VIKAS CHAMPAK</t>
  </si>
  <si>
    <t xml:space="preserve">TANPURE YASH  RAJENDRA </t>
  </si>
  <si>
    <t>UNDE  PIYUSH  SANJAY</t>
  </si>
  <si>
    <t>WAGHELA KARAN HITESH</t>
  </si>
  <si>
    <t>: Mrs. AKSHADA JOSHI</t>
  </si>
  <si>
    <t>Mrs.</t>
  </si>
  <si>
    <t>Std. VI  B</t>
  </si>
  <si>
    <t>Mr. Ganesh Bande</t>
  </si>
  <si>
    <t>Total</t>
  </si>
  <si>
    <t>TOT(50)</t>
  </si>
  <si>
    <t>BHANDARE  ANUSHKA  ANIL</t>
  </si>
  <si>
    <t xml:space="preserve">BHAVE   SANKIRAN  BHIMSHANKAR </t>
  </si>
  <si>
    <t>BIDE  SAKSHI  SHAM</t>
  </si>
  <si>
    <t xml:space="preserve">CHATTOPADHYAY  POULAMI  SAUBHIK </t>
  </si>
  <si>
    <t>DEO  ANUSKA  NITIN</t>
  </si>
  <si>
    <t>DHONGADI   NEHA   YOGESH</t>
  </si>
  <si>
    <t>DHORE  SHRAVANI   ARVIND</t>
  </si>
  <si>
    <t>DIXIT  RADHIKA  MILIND</t>
  </si>
  <si>
    <t>DUDHANE  SHANTI  VIKAS</t>
  </si>
  <si>
    <t xml:space="preserve">JADHAV  ANUSHKA  SACHIN </t>
  </si>
  <si>
    <t>JAIN KHUSHI  SATISHRAJ</t>
  </si>
  <si>
    <t xml:space="preserve">KATE   SHRUTI   VIKAS </t>
  </si>
  <si>
    <t>KHANDAGALE RITIKA MANOJ</t>
  </si>
  <si>
    <t xml:space="preserve">KHUMAN  RADHIKA  VINOD </t>
  </si>
  <si>
    <t>KOKANI  RIYA  BANSIDHAR</t>
  </si>
  <si>
    <t>LONDHE  PRERNA DEEPAK</t>
  </si>
  <si>
    <t>MURSAL  SANIYA  ASIF</t>
  </si>
  <si>
    <t>PATIL  LEENA  RAJENDRA</t>
  </si>
  <si>
    <t>SANGALE   GOURAVI SANTOSH</t>
  </si>
  <si>
    <t>SASANE  SAKSHI  RANJEET</t>
  </si>
  <si>
    <t>SHAH  SAKSHI  NANDESH</t>
  </si>
  <si>
    <t>SHELKE MAYURI DADABHAU</t>
  </si>
  <si>
    <t>SOLANKI   MITALI KIRAN</t>
  </si>
  <si>
    <t xml:space="preserve">WARADE  ADITI  ANIL  </t>
  </si>
  <si>
    <t>AWARI  HARSH  RADHACHARAN</t>
  </si>
  <si>
    <t>BOLIJ  VEDANT  VISHWASRAO</t>
  </si>
  <si>
    <t>BORKAR  ATHARVA  RAJENDRA</t>
  </si>
  <si>
    <t>DHEMBARE  SHREYASH JITENDRA</t>
  </si>
  <si>
    <t>DHOKE  OMKAR  RAJU</t>
  </si>
  <si>
    <t>GHULE   PRANAV  JANARDHAN</t>
  </si>
  <si>
    <t>GOHEL  VINAY  NITIN</t>
  </si>
  <si>
    <t>GORE  ANIKET   SHIVAJI</t>
  </si>
  <si>
    <t>JADHAV  ATHARVA  RAHUL</t>
  </si>
  <si>
    <t>JADHAV YASH SUNIL</t>
  </si>
  <si>
    <t>KHARAT  SIDDANTH  NITIN</t>
  </si>
  <si>
    <t>KSHIRSAGAR  OMKAR  RAMCHANDRA</t>
  </si>
  <si>
    <t xml:space="preserve">KURUMAKAR   SARTHAK  BALASAHEB  </t>
  </si>
  <si>
    <t>LONKAR  HIMANSHU  VIJAY</t>
  </si>
  <si>
    <t>MAHADIK  SARTHAK  SANTOSH</t>
  </si>
  <si>
    <t>NADAF  SADIQUE  CHAND</t>
  </si>
  <si>
    <t>NIGHOJKAR  MAYUR  GOPAL</t>
  </si>
  <si>
    <t>NIKAM OMKAR RAJENDRA</t>
  </si>
  <si>
    <t>NILANGEKAR  MANDAR  MANGESH</t>
  </si>
  <si>
    <t>PANDHARE  ATHARV  SUNIL</t>
  </si>
  <si>
    <t>PATIL  ADITYA  AJAY</t>
  </si>
  <si>
    <t>PATIL  KAUSTUBH  SUHAS</t>
  </si>
  <si>
    <t>PATIL  PRASAD  SANDEEP</t>
  </si>
  <si>
    <t>SHAIKH  REHAN RASHID</t>
  </si>
  <si>
    <t>SHAIKH  UMAR  JAVED</t>
  </si>
  <si>
    <t>SURYAVANSHI  DARSHAN  RAMESH</t>
  </si>
  <si>
    <t xml:space="preserve">SWAMI  ABHISHEK  SIDRAMAYYA  </t>
  </si>
  <si>
    <t>THAPA SURAJ DEVRAJ</t>
  </si>
  <si>
    <t>WAGHELA  CHIRAG  JAYESH</t>
  </si>
  <si>
    <t xml:space="preserve">Subject : </t>
  </si>
  <si>
    <t>Subject : MATHS</t>
  </si>
  <si>
    <t>VA</t>
  </si>
  <si>
    <t>UT</t>
  </si>
  <si>
    <t>Std.___5__</t>
  </si>
  <si>
    <t>Mrs Ashwini Swami</t>
  </si>
  <si>
    <t>Subject :</t>
  </si>
  <si>
    <t xml:space="preserve">            </t>
  </si>
  <si>
    <t xml:space="preserve"> -</t>
  </si>
  <si>
    <t>TOOL 3</t>
  </si>
  <si>
    <t>Tool      8</t>
  </si>
  <si>
    <t>Tool      9</t>
  </si>
  <si>
    <t>P in D</t>
  </si>
  <si>
    <t>GRADE</t>
  </si>
  <si>
    <t>Assi.</t>
  </si>
  <si>
    <t>Acti.</t>
  </si>
  <si>
    <t>Proj.</t>
  </si>
  <si>
    <t>BHAGWAT ASAWARI ROHIDAS</t>
  </si>
  <si>
    <t xml:space="preserve">   BHINGARE PRANJALI PRAVIN</t>
  </si>
  <si>
    <t xml:space="preserve">   BHOSALE ARYA SACHIN</t>
  </si>
  <si>
    <t xml:space="preserve">   CHOUDHARI  KOMAL  SATISH</t>
  </si>
  <si>
    <t xml:space="preserve">   DHAWARE GAURI SAMUDRA</t>
  </si>
  <si>
    <t xml:space="preserve">   DHOKALE MRUNAL PRAVIN</t>
  </si>
  <si>
    <t xml:space="preserve">   GHOLAP SHRAVANI GANESH</t>
  </si>
  <si>
    <t xml:space="preserve">   JOSHI DIKSHA SUHAS</t>
  </si>
  <si>
    <t xml:space="preserve">   KURNE ASMITA ANIL</t>
  </si>
  <si>
    <t xml:space="preserve">   MANGALKAR LAVANYA JAGDISH</t>
  </si>
  <si>
    <t xml:space="preserve">   NEVASE PRANALI RAJENDRA</t>
  </si>
  <si>
    <t xml:space="preserve">   PAWAR SANCHI TANAJI</t>
  </si>
  <si>
    <t xml:space="preserve">   PALKE HEMANGI SATYANARAYAN</t>
  </si>
  <si>
    <t xml:space="preserve">   POTE NABHA SUBHASH</t>
  </si>
  <si>
    <t xml:space="preserve">   RATHOD DHRUVI JAGDISH</t>
  </si>
  <si>
    <t xml:space="preserve">   SHINDE SAKSHI PRASHANT</t>
  </si>
  <si>
    <t xml:space="preserve">   TANK BHAKTI VIPUL</t>
  </si>
  <si>
    <t xml:space="preserve">   AWATADE PRANAY SAUDAGAR</t>
  </si>
  <si>
    <t xml:space="preserve">   BAVISKAR AKASH VIJAY</t>
  </si>
  <si>
    <t xml:space="preserve">   BHAWARE VAIBHAV DEEPAK</t>
  </si>
  <si>
    <t xml:space="preserve">   BHULLER PRABJOT TARLOK</t>
  </si>
  <si>
    <t xml:space="preserve">   BHULLER PRITPAL TARLOK</t>
  </si>
  <si>
    <t xml:space="preserve">   GEJAGE VAIBHAV VIVEK</t>
  </si>
  <si>
    <t xml:space="preserve">   GEHLOT ARMAN SURESH</t>
  </si>
  <si>
    <t xml:space="preserve">   HUSKE SAHIL PURUSHOTTAM</t>
  </si>
  <si>
    <t xml:space="preserve">   JADHAV ARYAN MOHAN</t>
  </si>
  <si>
    <t xml:space="preserve">   JAGTAP OM RAJENDRA</t>
  </si>
  <si>
    <t xml:space="preserve">   KACHA NIRAJ HITESH</t>
  </si>
  <si>
    <t xml:space="preserve">   KALAL AAYAN MANSURALI</t>
  </si>
  <si>
    <t xml:space="preserve">   KAMBLE SUJAL YOGESH</t>
  </si>
  <si>
    <t xml:space="preserve">   KAMBLE TEJAS YOGESH</t>
  </si>
  <si>
    <t xml:space="preserve">   KATE KARTIK SHARAD</t>
  </si>
  <si>
    <t xml:space="preserve">   KOLAMBKAR KARAN MANGESH</t>
  </si>
  <si>
    <t xml:space="preserve">   LONDHE ADITYA DEEPAK</t>
  </si>
  <si>
    <t xml:space="preserve">   MUKE TEJAS BALWANT</t>
  </si>
  <si>
    <t xml:space="preserve">   NALPAL KAUSHIK ISHWAR</t>
  </si>
  <si>
    <t xml:space="preserve">   PATOLIYA SHYAM GOPAL</t>
  </si>
  <si>
    <t xml:space="preserve">   RAJALE SHREYASH SHASHIKANT</t>
  </si>
  <si>
    <t xml:space="preserve">   SALKAR INDRAJEET BALKRISHNA</t>
  </si>
  <si>
    <t xml:space="preserve">   SARWADE YASH RAMESH</t>
  </si>
  <si>
    <t xml:space="preserve">   SAWANT ANURAG SHAILESH</t>
  </si>
  <si>
    <t xml:space="preserve">   SAWANT SUJIT BHARAT</t>
  </si>
  <si>
    <t xml:space="preserve">   SOLANKI ANSH NATWAR</t>
  </si>
  <si>
    <t xml:space="preserve">Category wise </t>
  </si>
  <si>
    <t>GENDER</t>
  </si>
  <si>
    <t>CATEGORY</t>
  </si>
  <si>
    <t>S.test20</t>
  </si>
  <si>
    <t xml:space="preserve">Class teacher : </t>
  </si>
  <si>
    <t>Gr</t>
  </si>
  <si>
    <t>OBT 10</t>
  </si>
  <si>
    <t>Pr. 10</t>
  </si>
  <si>
    <t>W</t>
  </si>
  <si>
    <t>CW 10</t>
  </si>
  <si>
    <t>Proj.10</t>
  </si>
  <si>
    <t>Acti. 10</t>
  </si>
  <si>
    <t>UT 20</t>
  </si>
  <si>
    <t>Drama 10</t>
  </si>
  <si>
    <t>Avg</t>
  </si>
  <si>
    <t>Std. VI D</t>
  </si>
  <si>
    <t>Mrs. Deepti Bhakkad</t>
  </si>
  <si>
    <t>Dhumal Bhakti Om</t>
  </si>
  <si>
    <t>Gaddam vaibhavi Laxman</t>
  </si>
  <si>
    <t>Hegade Sonia Jalinder</t>
  </si>
  <si>
    <t>Kadam Sidhi Satish</t>
  </si>
  <si>
    <t>Kadlag Shravani Ashok</t>
  </si>
  <si>
    <t>Kamble Akansha Mahadeo</t>
  </si>
  <si>
    <t>Karekar Riya Subhash</t>
  </si>
  <si>
    <t>Magdum Pranali Anil</t>
  </si>
  <si>
    <t>Palke Hemangii Satyanarayan</t>
  </si>
  <si>
    <t>Pawar Vaishnavi Balaji</t>
  </si>
  <si>
    <t>Pote Nabha Subhash</t>
  </si>
  <si>
    <t xml:space="preserve"> Rathod Dhruvi Jagdish</t>
  </si>
  <si>
    <t>Shaikh Afreen Abrar</t>
  </si>
  <si>
    <t>Sonawane Mansi Vinod</t>
  </si>
  <si>
    <t>Thakur Netra Sunil</t>
  </si>
  <si>
    <t>Udgir Shivani Umesh</t>
  </si>
  <si>
    <t>Awatade Pranay Saudagar</t>
  </si>
  <si>
    <t>Baviskar Akash Vijay</t>
  </si>
  <si>
    <t>Gujar Ayush Ganesh</t>
  </si>
  <si>
    <t>Jadhav  Shantanu Shankar</t>
  </si>
  <si>
    <t>Jadhav Sushant laxman</t>
  </si>
  <si>
    <t>Jagtap shreyash uttam</t>
  </si>
  <si>
    <t xml:space="preserve">Javiya Aditya Rajesh </t>
  </si>
  <si>
    <t>Kacha Niraj Hitesh</t>
  </si>
  <si>
    <t>Kamble Chirag Sachin</t>
  </si>
  <si>
    <t>Kamble Yuvraj Mohan</t>
  </si>
  <si>
    <t>Kasote Sairaj Nandkrishor</t>
  </si>
  <si>
    <t>Khomane Vallabh sanjay</t>
  </si>
  <si>
    <t>Nalpal Kaushik Ishwar</t>
  </si>
  <si>
    <t>padir Sujal Sachin</t>
  </si>
  <si>
    <t>Parmar Hitendrasing Rakham</t>
  </si>
  <si>
    <t>Phonde Shrikant Chandrakant</t>
  </si>
  <si>
    <t>Salunkhe Sarthak Ashish</t>
  </si>
  <si>
    <t>Sapkal yash Nitin Srika</t>
  </si>
  <si>
    <t>Shaikhji Ayaan Babasaheb</t>
  </si>
  <si>
    <t>Suryawanshi Sarthak Prasad</t>
  </si>
  <si>
    <t>Tambade Vaibhav Dilip</t>
  </si>
  <si>
    <t>Tank Aryan Bhupendra</t>
  </si>
  <si>
    <t>Tank Harsh Dinesh</t>
  </si>
  <si>
    <t xml:space="preserve">Yadav Shivnath Shobhakant </t>
  </si>
  <si>
    <t>Yadav Vinod Harishankar</t>
  </si>
  <si>
    <t>Std. V C</t>
  </si>
  <si>
    <t>A. Y. 2015 - 16</t>
  </si>
  <si>
    <t>DAGADE PAYAL BHUSHAN</t>
  </si>
  <si>
    <t>DANAVALE VAISHNAVI GULAB</t>
  </si>
  <si>
    <t>DOMBE SAMRUDHI 
SHIVKUMAR</t>
  </si>
  <si>
    <t>GAWANDI ARTAI HIRAMAN</t>
  </si>
  <si>
    <t>GHATKAMLE SANJEEWANI 
DEEPAK</t>
  </si>
  <si>
    <t>GHOGRE SANIKA SANTOSH</t>
  </si>
  <si>
    <t>GURAV PARVANEE DEEPAK</t>
  </si>
  <si>
    <t>JADHAV SHRUSTI SANTOSH</t>
  </si>
  <si>
    <t>JAGTAP MADHURA PRAMOD</t>
  </si>
  <si>
    <t>JEDHE NIDHI SANTOSH</t>
  </si>
  <si>
    <t>KINIKAR KIRTI PANDIT</t>
  </si>
  <si>
    <t>KULKARNI SWARA RAHUL</t>
  </si>
  <si>
    <t>LOKHANDE VAISHNAVI 
VIJAYKUMAR</t>
  </si>
  <si>
    <t>OGALI SHRADDHA DIGAMBAR</t>
  </si>
  <si>
    <t>PATIL RIYA BHALCHANDRA</t>
  </si>
  <si>
    <t>PAWAR SHRUSHTI RAJESH</t>
  </si>
  <si>
    <t>PRASAD ANISHA RAVINDRA</t>
  </si>
  <si>
    <t>WARADE SAMIKSHA ANIL</t>
  </si>
  <si>
    <t>BAHIRAT SHREYASH SUDHIR</t>
  </si>
  <si>
    <t>BHANDERKAR BHUSHAN 
MAHEND</t>
  </si>
  <si>
    <t>BOTRE YASH PRITAM</t>
  </si>
  <si>
    <t>CHAUDHARI YASH RAJENDRA</t>
  </si>
  <si>
    <t>CHOBHE RAJ UMESH</t>
  </si>
  <si>
    <t>DANGAT ANURAG AJAY</t>
  </si>
  <si>
    <t>DHUME YASH VISHAL</t>
  </si>
  <si>
    <t>GHODKE ADITYA SHAM</t>
  </si>
  <si>
    <t xml:space="preserve">GODAMBE ATHARVA 
SUNIL </t>
  </si>
  <si>
    <t>HUGHE MANTHAN NILESH</t>
  </si>
  <si>
    <t>JADHAV SATYAM 
DHARAMDAS</t>
  </si>
  <si>
    <t>KADAM VEDANT NAVNATH</t>
  </si>
  <si>
    <t>KAMBLE PRANAV UMESH</t>
  </si>
  <si>
    <t>KAMBLE ADITYA SANTOSH</t>
  </si>
  <si>
    <t>KATE OMKAR VIKAS</t>
  </si>
  <si>
    <t>KUMBHAR MAYURESH 
PRADIP</t>
  </si>
  <si>
    <t>MAHADIK VEDANT VIJAY</t>
  </si>
  <si>
    <t>MORE OMKAR RAM</t>
  </si>
  <si>
    <t>NETAKE YASH MAHADEV</t>
  </si>
  <si>
    <t>NIMBHORE PRATIK 
BABASAHEB</t>
  </si>
  <si>
    <t>POKALE TANUJ RAVINDRA</t>
  </si>
  <si>
    <t>POKAR JAY RAMESH</t>
  </si>
  <si>
    <t>PARDESHI RISHI RAJESH</t>
  </si>
  <si>
    <t>SHINDE ARYAN SANTOSH</t>
  </si>
  <si>
    <t>SHIVADE SACHIN BAPU</t>
  </si>
  <si>
    <t>WADILE HRISHIKESH PARESH</t>
  </si>
  <si>
    <t>Ms Pratibha Bhapkar</t>
  </si>
  <si>
    <t>Std. V A</t>
  </si>
  <si>
    <t>Std. V B</t>
  </si>
  <si>
    <t>Mrs Trupti</t>
  </si>
  <si>
    <t xml:space="preserve">MISS  ANJALI AJAI AJAYAN </t>
  </si>
  <si>
    <t>KAKADE VEDIKA DEEPAK</t>
  </si>
  <si>
    <t>KALE STUTI AJAY</t>
  </si>
  <si>
    <t>KAROTE MANASWI RAJESH</t>
  </si>
  <si>
    <t>KOTWAL ALISHA SANDEEP</t>
  </si>
  <si>
    <t>KULKARNI RUTUJA GANESH</t>
  </si>
  <si>
    <t>MHAMUNKAR JIDNYA AJIT</t>
  </si>
  <si>
    <t>MAL SANJANA SOMNATH</t>
  </si>
  <si>
    <t>MANIYAR MAHEK ASIF</t>
  </si>
  <si>
    <t>MURSAL NASAREEN ASIF</t>
  </si>
  <si>
    <t>NAWALI GAURI VILAS</t>
  </si>
  <si>
    <t>PIMPALE TANVI RAGHUNATH</t>
  </si>
  <si>
    <t>PONGDE DNYANESHWARI ATUL</t>
  </si>
  <si>
    <t>RAGHATWAN TANVI PRAVIN</t>
  </si>
  <si>
    <t>RAUT PAYAL SUDAM</t>
  </si>
  <si>
    <t>TAKALKAR ANUSHKA SHYAM</t>
  </si>
  <si>
    <t>TANPURE AARYA RAJENDRA</t>
  </si>
  <si>
    <t>THORAT ANUSHKA JALINDAR</t>
  </si>
  <si>
    <t>ATHWAL SUJAL SUJEET</t>
  </si>
  <si>
    <t>AWARI ARYAN  RADHACHARAN</t>
  </si>
  <si>
    <t>CHAVAN PANKAJ SANTOSH</t>
  </si>
  <si>
    <t>DOLAS OM YASHODHAN</t>
  </si>
  <si>
    <t>GHELOT CHIRAG GOVIND</t>
  </si>
  <si>
    <t>KACHARE VINOD MILIND</t>
  </si>
  <si>
    <t>KAMBLE KSHITIJ SANTOSH</t>
  </si>
  <si>
    <t>KAMBLE YASH PRATIK</t>
  </si>
  <si>
    <t>KASHID SIDDESH SUDAM</t>
  </si>
  <si>
    <t xml:space="preserve">KSHIRSAGAR PRANAV SANJAY </t>
  </si>
  <si>
    <t xml:space="preserve">LOKHANDE ROHIT GANESH </t>
  </si>
  <si>
    <t>LOKHANDE SHUBHAM CHANDRAKANT</t>
  </si>
  <si>
    <t>LANDE SHRON SACHIN</t>
  </si>
  <si>
    <t>PARMAR JAY JEETENDRA</t>
  </si>
  <si>
    <t xml:space="preserve">PATEL JAY ISHWAR </t>
  </si>
  <si>
    <t>PATIL BHAUMIK PRAVIN</t>
  </si>
  <si>
    <t>PATIL JAYDEEP NITIN</t>
  </si>
  <si>
    <t>PIMPARE GAURAV RAJESH</t>
  </si>
  <si>
    <t>RAIBAN ANIKET SANJAY</t>
  </si>
  <si>
    <t>SAYYED ANID RASHID</t>
  </si>
  <si>
    <t>UPADHYA PRATIK SANJAY</t>
  </si>
  <si>
    <t>VALE ALOK NARENDRA</t>
  </si>
  <si>
    <t>WAGHELA KARAN JAYESH</t>
  </si>
  <si>
    <t>CHOUDHARI ADITYA GULAB</t>
  </si>
  <si>
    <t>SONAR DIYA UDAY</t>
  </si>
  <si>
    <t>ATTAR AMAN MOHASIN</t>
  </si>
  <si>
    <t>NAIK SHRAVANI ANKUSH</t>
  </si>
  <si>
    <t>BANSODE MANSI SATISH</t>
  </si>
  <si>
    <t>CHANDALIYA ANTARA VIKAS</t>
  </si>
  <si>
    <t>DAGADE ANCHAL VISHAL</t>
  </si>
  <si>
    <t>GEHLOT  DIVYA RAJESH</t>
  </si>
  <si>
    <t>GHUMASTE GAURI SHASHIKANT</t>
  </si>
  <si>
    <t>GURAV PRANIOTEE DEEPAK</t>
  </si>
  <si>
    <t>JADHAV SAKSHI VIKAS</t>
  </si>
  <si>
    <t>JADHAV SHRUTI LAHU</t>
  </si>
  <si>
    <t>KESARKAR DIYA DAYANAND</t>
  </si>
  <si>
    <t>KHANDIZODE SANSKRUTI SANTOSH</t>
  </si>
  <si>
    <t xml:space="preserve">KHUTE SANCHI SANJEEV </t>
  </si>
  <si>
    <t>KIRVE SAKSHI BAPU</t>
  </si>
  <si>
    <t>MUSALE JANVI VITHAL</t>
  </si>
  <si>
    <t>POTE SAKSHI SHABURAO</t>
  </si>
  <si>
    <t>PUKALE ANUSHKA AVINASH</t>
  </si>
  <si>
    <t>SAYAGOON NETRA PRAKASH</t>
  </si>
  <si>
    <t>THUMAR NAINCY MANSUKH</t>
  </si>
  <si>
    <t>YEDKE PREETI PRAKASH</t>
  </si>
  <si>
    <t>BHUJBAL ROMIT AMOL</t>
  </si>
  <si>
    <t>GAIKWAD SHIMON JITENDRA</t>
  </si>
  <si>
    <t>GAIKWAD VAKRATUND NITIN</t>
  </si>
  <si>
    <t>GILBILE DARSHAN SUNIL</t>
  </si>
  <si>
    <t xml:space="preserve">JENA ARUN GAUTAM </t>
  </si>
  <si>
    <t>KARALE CHIRAG NITIN</t>
  </si>
  <si>
    <t>KHANVILKAR RAJVEER VIKRAM</t>
  </si>
  <si>
    <t>KSHIRSAGAR UTKARSH ANANT</t>
  </si>
  <si>
    <t>LANGHI VISHWESH JALINDER</t>
  </si>
  <si>
    <t>LOKHANDE ROSHAN RAKESH</t>
  </si>
  <si>
    <t>MAHALE OM SATISH</t>
  </si>
  <si>
    <t>MARAL TANISH HEMANT</t>
  </si>
  <si>
    <t>MORE RAVIRAJ RAMESH</t>
  </si>
  <si>
    <t>PATIL ATHARVA AJAY</t>
  </si>
  <si>
    <t>PAWAR OMKAR SUNIL</t>
  </si>
  <si>
    <t>PHONDE SURYAKANT CHANDRAKANT</t>
  </si>
  <si>
    <t>PISE DEVRAT ULHAS</t>
  </si>
  <si>
    <t>RANSUBE HRISHIKESH GIRISH</t>
  </si>
  <si>
    <t>RAUT PRANAV BALASAHEB</t>
  </si>
  <si>
    <t>REDDY BRAHMADEVESH D</t>
  </si>
  <si>
    <t>SHAKYA ARYAN MILIND</t>
  </si>
  <si>
    <t>SHINDE ABHIJEET SACHIN</t>
  </si>
  <si>
    <t>VANI TANMAY SUNIL</t>
  </si>
  <si>
    <t>GAWAI RAJESH RAMESH</t>
  </si>
  <si>
    <t>INGALE KARAN CHANDRAKANT</t>
  </si>
  <si>
    <t>JAGTAP PRANAV RAMESH</t>
  </si>
  <si>
    <t>MCT 20</t>
  </si>
  <si>
    <t>Tot  100</t>
  </si>
  <si>
    <t xml:space="preserve">MS. SHOBHA </t>
  </si>
  <si>
    <t>MCT  20</t>
  </si>
  <si>
    <t>Tot 50</t>
  </si>
  <si>
    <t>A1</t>
  </si>
  <si>
    <t>B2</t>
  </si>
  <si>
    <t>C1</t>
  </si>
  <si>
    <t>C2</t>
  </si>
  <si>
    <t>B1</t>
  </si>
  <si>
    <t>E1</t>
  </si>
  <si>
    <t>D</t>
  </si>
  <si>
    <t>E2</t>
  </si>
  <si>
    <t>A2</t>
  </si>
  <si>
    <t>Proj.110</t>
  </si>
  <si>
    <t>BOYS</t>
  </si>
  <si>
    <t>GIRLS</t>
  </si>
</sst>
</file>

<file path=xl/styles.xml><?xml version="1.0" encoding="utf-8"?>
<styleSheet xmlns="http://schemas.openxmlformats.org/spreadsheetml/2006/main">
  <fonts count="3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4"/>
      <name val="Cambria"/>
      <family val="1"/>
    </font>
    <font>
      <b/>
      <sz val="13"/>
      <color theme="1"/>
      <name val="Calibri"/>
      <family val="2"/>
      <scheme val="minor"/>
    </font>
    <font>
      <b/>
      <sz val="11"/>
      <name val="Cambria"/>
      <family val="1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Cambria"/>
      <family val="1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3" borderId="34" applyNumberFormat="0" applyAlignment="0" applyProtection="0"/>
  </cellStyleXfs>
  <cellXfs count="284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/>
    </xf>
    <xf numFmtId="0" fontId="7" fillId="0" borderId="19" xfId="0" applyFont="1" applyBorder="1" applyAlignment="1">
      <alignment horizontal="center"/>
    </xf>
    <xf numFmtId="0" fontId="0" fillId="0" borderId="19" xfId="0" applyBorder="1"/>
    <xf numFmtId="0" fontId="7" fillId="0" borderId="10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8" fillId="0" borderId="11" xfId="0" applyNumberFormat="1" applyFont="1" applyBorder="1" applyAlignment="1">
      <alignment vertic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8" xfId="0" applyNumberFormat="1" applyBorder="1"/>
    <xf numFmtId="0" fontId="8" fillId="0" borderId="8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9" fillId="0" borderId="11" xfId="0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9" fillId="0" borderId="18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2" fillId="0" borderId="1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0" xfId="0" applyFont="1"/>
    <xf numFmtId="0" fontId="0" fillId="0" borderId="8" xfId="0" applyFont="1" applyBorder="1"/>
    <xf numFmtId="0" fontId="10" fillId="0" borderId="8" xfId="0" applyFont="1" applyBorder="1"/>
    <xf numFmtId="0" fontId="11" fillId="0" borderId="9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2" fillId="0" borderId="8" xfId="0" applyFont="1" applyBorder="1"/>
    <xf numFmtId="0" fontId="7" fillId="0" borderId="23" xfId="0" applyFont="1" applyBorder="1" applyAlignment="1">
      <alignment horizontal="center"/>
    </xf>
    <xf numFmtId="0" fontId="2" fillId="0" borderId="0" xfId="0" applyFont="1"/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8" xfId="0" applyNumberFormat="1" applyBorder="1" applyAlignment="1">
      <alignment vertical="center"/>
    </xf>
    <xf numFmtId="2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NumberFormat="1" applyFont="1" applyBorder="1" applyAlignment="1">
      <alignment vertical="center"/>
    </xf>
    <xf numFmtId="0" fontId="0" fillId="0" borderId="8" xfId="0" applyNumberFormat="1" applyFont="1" applyFill="1" applyBorder="1" applyAlignment="1">
      <alignment vertical="center"/>
    </xf>
    <xf numFmtId="0" fontId="0" fillId="0" borderId="8" xfId="0" applyNumberFormat="1" applyFill="1" applyBorder="1" applyAlignment="1">
      <alignment vertical="center"/>
    </xf>
    <xf numFmtId="0" fontId="10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/>
    <xf numFmtId="0" fontId="13" fillId="0" borderId="8" xfId="0" applyFont="1" applyBorder="1" applyAlignment="1"/>
    <xf numFmtId="0" fontId="8" fillId="0" borderId="8" xfId="0" applyNumberFormat="1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16" xfId="0" applyFont="1" applyFill="1" applyBorder="1"/>
    <xf numFmtId="0" fontId="0" fillId="0" borderId="16" xfId="0" applyFill="1" applyBorder="1"/>
    <xf numFmtId="0" fontId="10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/>
    <xf numFmtId="0" fontId="15" fillId="0" borderId="0" xfId="0" applyFont="1"/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8" xfId="0" applyFont="1" applyBorder="1"/>
    <xf numFmtId="0" fontId="0" fillId="0" borderId="16" xfId="0" applyBorder="1"/>
    <xf numFmtId="0" fontId="13" fillId="0" borderId="8" xfId="0" applyFont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/>
    </xf>
    <xf numFmtId="0" fontId="16" fillId="0" borderId="0" xfId="0" applyFont="1"/>
    <xf numFmtId="0" fontId="16" fillId="0" borderId="2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/>
    </xf>
    <xf numFmtId="0" fontId="15" fillId="0" borderId="1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vertical="center"/>
    </xf>
    <xf numFmtId="0" fontId="16" fillId="0" borderId="8" xfId="0" applyFont="1" applyBorder="1"/>
    <xf numFmtId="0" fontId="16" fillId="0" borderId="8" xfId="0" applyFont="1" applyBorder="1" applyAlignment="1">
      <alignment horizontal="center"/>
    </xf>
    <xf numFmtId="0" fontId="15" fillId="0" borderId="11" xfId="0" applyFont="1" applyBorder="1"/>
    <xf numFmtId="9" fontId="15" fillId="0" borderId="11" xfId="0" applyNumberFormat="1" applyFont="1" applyBorder="1" applyAlignment="1">
      <alignment horizontal="left"/>
    </xf>
    <xf numFmtId="0" fontId="15" fillId="0" borderId="19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8" xfId="0" applyFont="1" applyBorder="1"/>
    <xf numFmtId="0" fontId="0" fillId="0" borderId="8" xfId="0" applyBorder="1" applyAlignment="1">
      <alignment horizontal="center"/>
    </xf>
    <xf numFmtId="0" fontId="6" fillId="0" borderId="2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3" fillId="0" borderId="8" xfId="0" applyFont="1" applyBorder="1"/>
    <xf numFmtId="0" fontId="0" fillId="0" borderId="8" xfId="0" applyBorder="1" applyAlignment="1">
      <alignment horizontal="center"/>
    </xf>
    <xf numFmtId="0" fontId="13" fillId="0" borderId="8" xfId="0" applyFont="1" applyBorder="1"/>
    <xf numFmtId="0" fontId="0" fillId="0" borderId="8" xfId="0" applyBorder="1" applyAlignment="1">
      <alignment horizontal="center"/>
    </xf>
    <xf numFmtId="1" fontId="20" fillId="0" borderId="8" xfId="0" applyNumberFormat="1" applyFont="1" applyBorder="1" applyAlignment="1">
      <alignment horizontal="left" vertical="center"/>
    </xf>
    <xf numFmtId="1" fontId="20" fillId="0" borderId="8" xfId="0" applyNumberFormat="1" applyFont="1" applyFill="1" applyBorder="1" applyAlignment="1">
      <alignment horizontal="left" vertical="center"/>
    </xf>
    <xf numFmtId="0" fontId="24" fillId="0" borderId="8" xfId="0" applyFont="1" applyFill="1" applyBorder="1" applyAlignment="1">
      <alignment vertical="center"/>
    </xf>
    <xf numFmtId="0" fontId="2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5" fillId="0" borderId="8" xfId="0" applyNumberFormat="1" applyFont="1" applyBorder="1" applyAlignment="1">
      <alignment vertical="center" wrapText="1"/>
    </xf>
    <xf numFmtId="0" fontId="25" fillId="0" borderId="8" xfId="0" applyNumberFormat="1" applyFont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13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9" fillId="0" borderId="8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11" fillId="0" borderId="8" xfId="0" applyFont="1" applyFill="1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17" fillId="0" borderId="8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0" fillId="0" borderId="18" xfId="0" applyFont="1" applyBorder="1" applyAlignment="1"/>
    <xf numFmtId="0" fontId="10" fillId="0" borderId="33" xfId="0" applyFont="1" applyBorder="1" applyAlignment="1"/>
    <xf numFmtId="0" fontId="2" fillId="0" borderId="18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10" fillId="0" borderId="18" xfId="0" applyFont="1" applyBorder="1" applyAlignment="1">
      <alignment horizontal="left"/>
    </xf>
    <xf numFmtId="0" fontId="10" fillId="0" borderId="33" xfId="0" applyFont="1" applyBorder="1" applyAlignment="1">
      <alignment horizontal="left"/>
    </xf>
    <xf numFmtId="0" fontId="19" fillId="0" borderId="8" xfId="0" applyFont="1" applyFill="1" applyBorder="1" applyAlignment="1">
      <alignment horizontal="center" vertical="center"/>
    </xf>
    <xf numFmtId="1" fontId="2" fillId="4" borderId="34" xfId="1" applyNumberFormat="1" applyFont="1" applyFill="1" applyAlignment="1" applyProtection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04"/>
  <sheetViews>
    <sheetView topLeftCell="A28" workbookViewId="0">
      <selection activeCell="B52" sqref="B52:C94"/>
    </sheetView>
  </sheetViews>
  <sheetFormatPr defaultRowHeight="15"/>
  <sheetData>
    <row r="2" spans="6:19">
      <c r="F2" t="s">
        <v>8</v>
      </c>
    </row>
    <row r="4" spans="6:19">
      <c r="F4" t="s">
        <v>5</v>
      </c>
      <c r="G4" t="s">
        <v>4</v>
      </c>
      <c r="H4" t="s">
        <v>3</v>
      </c>
      <c r="I4" t="s">
        <v>2</v>
      </c>
      <c r="J4" t="s">
        <v>1</v>
      </c>
      <c r="K4" t="s">
        <v>0</v>
      </c>
      <c r="L4" t="s">
        <v>6</v>
      </c>
      <c r="M4" t="s">
        <v>7</v>
      </c>
      <c r="N4" t="s">
        <v>13</v>
      </c>
      <c r="P4" t="s">
        <v>9</v>
      </c>
      <c r="Q4" t="s">
        <v>10</v>
      </c>
      <c r="R4" t="s">
        <v>12</v>
      </c>
    </row>
    <row r="5" spans="6:19">
      <c r="F5">
        <v>19</v>
      </c>
      <c r="G5">
        <v>8</v>
      </c>
      <c r="H5">
        <v>9</v>
      </c>
      <c r="I5">
        <v>8</v>
      </c>
      <c r="J5">
        <v>8</v>
      </c>
      <c r="K5">
        <v>7</v>
      </c>
      <c r="L5">
        <v>8</v>
      </c>
      <c r="M5">
        <v>8</v>
      </c>
      <c r="N5">
        <f>SUM(F5:M5)</f>
        <v>75</v>
      </c>
      <c r="P5">
        <v>7</v>
      </c>
      <c r="Q5">
        <v>34</v>
      </c>
      <c r="R5">
        <f>SUM(P5:Q5)</f>
        <v>41</v>
      </c>
      <c r="S5">
        <f>N5+R5</f>
        <v>116</v>
      </c>
    </row>
    <row r="6" spans="6:19">
      <c r="F6">
        <v>20</v>
      </c>
      <c r="G6">
        <v>8</v>
      </c>
      <c r="H6">
        <v>9</v>
      </c>
      <c r="I6">
        <v>9</v>
      </c>
      <c r="J6">
        <v>8</v>
      </c>
      <c r="K6">
        <v>6</v>
      </c>
      <c r="L6">
        <v>7</v>
      </c>
      <c r="M6">
        <v>9</v>
      </c>
      <c r="N6">
        <f>SUM(F6:M6)</f>
        <v>76</v>
      </c>
      <c r="P6">
        <v>8</v>
      </c>
      <c r="Q6">
        <v>34</v>
      </c>
      <c r="R6">
        <f t="shared" ref="R6:R47" si="0">SUM(P6:Q6)</f>
        <v>42</v>
      </c>
    </row>
    <row r="7" spans="6:19">
      <c r="F7">
        <v>18</v>
      </c>
      <c r="G7">
        <v>7</v>
      </c>
      <c r="H7">
        <v>8</v>
      </c>
      <c r="I7">
        <v>8</v>
      </c>
      <c r="J7">
        <v>7</v>
      </c>
      <c r="K7">
        <v>6</v>
      </c>
      <c r="L7">
        <v>6</v>
      </c>
      <c r="M7">
        <v>8</v>
      </c>
      <c r="N7">
        <f t="shared" ref="N7:N47" si="1">SUM(F7:M7)</f>
        <v>68</v>
      </c>
      <c r="P7">
        <v>8</v>
      </c>
      <c r="Q7">
        <v>35</v>
      </c>
      <c r="R7">
        <f t="shared" si="0"/>
        <v>43</v>
      </c>
    </row>
    <row r="8" spans="6:19">
      <c r="F8">
        <v>19</v>
      </c>
      <c r="G8">
        <v>8</v>
      </c>
      <c r="H8">
        <v>9</v>
      </c>
      <c r="I8">
        <v>10</v>
      </c>
      <c r="J8">
        <v>8</v>
      </c>
      <c r="K8">
        <v>8</v>
      </c>
      <c r="L8">
        <v>8</v>
      </c>
      <c r="M8">
        <v>9</v>
      </c>
      <c r="N8">
        <f t="shared" si="1"/>
        <v>79</v>
      </c>
      <c r="P8">
        <v>9</v>
      </c>
      <c r="Q8">
        <v>38</v>
      </c>
      <c r="R8">
        <f t="shared" si="0"/>
        <v>47</v>
      </c>
    </row>
    <row r="9" spans="6:19">
      <c r="F9">
        <v>15</v>
      </c>
      <c r="G9">
        <v>8</v>
      </c>
      <c r="H9">
        <v>9</v>
      </c>
      <c r="I9">
        <v>10</v>
      </c>
      <c r="J9">
        <v>9</v>
      </c>
      <c r="K9">
        <v>7</v>
      </c>
      <c r="L9">
        <v>7</v>
      </c>
      <c r="M9">
        <v>8</v>
      </c>
      <c r="N9">
        <f t="shared" si="1"/>
        <v>73</v>
      </c>
      <c r="P9">
        <v>8</v>
      </c>
      <c r="Q9">
        <v>35</v>
      </c>
      <c r="R9">
        <f t="shared" si="0"/>
        <v>43</v>
      </c>
    </row>
    <row r="10" spans="6:19">
      <c r="F10">
        <v>16</v>
      </c>
      <c r="G10">
        <v>7</v>
      </c>
      <c r="H10">
        <v>9</v>
      </c>
      <c r="I10">
        <v>8</v>
      </c>
      <c r="J10">
        <v>7</v>
      </c>
      <c r="K10">
        <v>6</v>
      </c>
      <c r="L10">
        <v>6</v>
      </c>
      <c r="M10">
        <v>7</v>
      </c>
      <c r="N10">
        <f t="shared" si="1"/>
        <v>66</v>
      </c>
      <c r="P10">
        <v>8</v>
      </c>
      <c r="Q10">
        <v>31</v>
      </c>
      <c r="R10">
        <f t="shared" si="0"/>
        <v>39</v>
      </c>
    </row>
    <row r="11" spans="6:19">
      <c r="F11">
        <v>4</v>
      </c>
      <c r="G11">
        <v>6</v>
      </c>
      <c r="H11">
        <v>6</v>
      </c>
      <c r="I11">
        <v>6</v>
      </c>
      <c r="J11">
        <v>6</v>
      </c>
      <c r="K11">
        <v>5</v>
      </c>
      <c r="L11">
        <v>6</v>
      </c>
      <c r="M11">
        <v>6</v>
      </c>
      <c r="N11">
        <f t="shared" si="1"/>
        <v>45</v>
      </c>
      <c r="P11">
        <v>6</v>
      </c>
      <c r="Q11">
        <v>11</v>
      </c>
      <c r="R11">
        <f t="shared" si="0"/>
        <v>17</v>
      </c>
    </row>
    <row r="12" spans="6:19">
      <c r="F12">
        <v>11</v>
      </c>
      <c r="G12">
        <v>7</v>
      </c>
      <c r="H12">
        <v>7</v>
      </c>
      <c r="I12">
        <v>6</v>
      </c>
      <c r="J12">
        <v>5</v>
      </c>
      <c r="K12">
        <v>5</v>
      </c>
      <c r="L12">
        <v>6</v>
      </c>
      <c r="M12">
        <v>7</v>
      </c>
      <c r="N12">
        <f t="shared" si="1"/>
        <v>54</v>
      </c>
      <c r="P12">
        <v>7</v>
      </c>
      <c r="Q12">
        <v>37</v>
      </c>
      <c r="R12">
        <f t="shared" si="0"/>
        <v>44</v>
      </c>
    </row>
    <row r="13" spans="6:19">
      <c r="F13">
        <v>14</v>
      </c>
      <c r="G13">
        <v>8</v>
      </c>
      <c r="H13">
        <v>9</v>
      </c>
      <c r="I13">
        <v>8</v>
      </c>
      <c r="J13">
        <v>7</v>
      </c>
      <c r="K13">
        <v>6</v>
      </c>
      <c r="L13">
        <v>7</v>
      </c>
      <c r="M13">
        <v>7</v>
      </c>
      <c r="N13">
        <f t="shared" si="1"/>
        <v>66</v>
      </c>
      <c r="P13">
        <v>8</v>
      </c>
      <c r="Q13">
        <v>34</v>
      </c>
      <c r="R13">
        <f t="shared" si="0"/>
        <v>42</v>
      </c>
    </row>
    <row r="14" spans="6:19">
      <c r="F14">
        <v>12</v>
      </c>
      <c r="G14">
        <v>7</v>
      </c>
      <c r="H14">
        <v>7</v>
      </c>
      <c r="I14">
        <v>7</v>
      </c>
      <c r="J14">
        <v>7</v>
      </c>
      <c r="K14">
        <v>6</v>
      </c>
      <c r="L14">
        <v>6</v>
      </c>
      <c r="M14" s="1">
        <v>7</v>
      </c>
      <c r="N14">
        <f t="shared" si="1"/>
        <v>59</v>
      </c>
      <c r="P14">
        <v>7</v>
      </c>
      <c r="Q14">
        <v>29</v>
      </c>
      <c r="R14">
        <f t="shared" si="0"/>
        <v>36</v>
      </c>
    </row>
    <row r="15" spans="6:19">
      <c r="F15">
        <v>16</v>
      </c>
      <c r="G15">
        <v>8</v>
      </c>
      <c r="H15">
        <v>10</v>
      </c>
      <c r="I15">
        <v>10</v>
      </c>
      <c r="J15">
        <v>6</v>
      </c>
      <c r="K15">
        <v>7</v>
      </c>
      <c r="L15">
        <v>7</v>
      </c>
      <c r="M15">
        <v>8</v>
      </c>
      <c r="N15">
        <f t="shared" si="1"/>
        <v>72</v>
      </c>
      <c r="P15">
        <v>7</v>
      </c>
      <c r="Q15">
        <v>33</v>
      </c>
      <c r="R15">
        <f t="shared" si="0"/>
        <v>40</v>
      </c>
    </row>
    <row r="16" spans="6:19">
      <c r="F16">
        <v>11</v>
      </c>
      <c r="G16">
        <v>7</v>
      </c>
      <c r="H16">
        <v>8</v>
      </c>
      <c r="I16">
        <v>7</v>
      </c>
      <c r="J16">
        <v>8</v>
      </c>
      <c r="K16">
        <v>6</v>
      </c>
      <c r="L16">
        <v>6</v>
      </c>
      <c r="M16">
        <v>7</v>
      </c>
      <c r="N16">
        <f t="shared" si="1"/>
        <v>60</v>
      </c>
      <c r="P16">
        <v>6</v>
      </c>
      <c r="Q16">
        <v>15</v>
      </c>
      <c r="R16">
        <f t="shared" si="0"/>
        <v>21</v>
      </c>
    </row>
    <row r="17" spans="6:18">
      <c r="F17">
        <v>12</v>
      </c>
      <c r="G17">
        <v>8</v>
      </c>
      <c r="H17">
        <v>10</v>
      </c>
      <c r="I17">
        <v>8</v>
      </c>
      <c r="J17">
        <v>7</v>
      </c>
      <c r="K17">
        <v>6</v>
      </c>
      <c r="L17">
        <v>6</v>
      </c>
      <c r="M17">
        <v>6</v>
      </c>
      <c r="N17">
        <f t="shared" si="1"/>
        <v>63</v>
      </c>
      <c r="P17">
        <v>7</v>
      </c>
      <c r="Q17">
        <v>33</v>
      </c>
      <c r="R17">
        <f t="shared" si="0"/>
        <v>40</v>
      </c>
    </row>
    <row r="18" spans="6:18">
      <c r="F18">
        <v>19</v>
      </c>
      <c r="G18">
        <v>8</v>
      </c>
      <c r="H18">
        <v>8</v>
      </c>
      <c r="I18">
        <v>7</v>
      </c>
      <c r="J18">
        <v>6</v>
      </c>
      <c r="K18">
        <v>5</v>
      </c>
      <c r="L18">
        <v>6</v>
      </c>
      <c r="M18">
        <v>7</v>
      </c>
      <c r="N18">
        <f t="shared" si="1"/>
        <v>66</v>
      </c>
      <c r="P18">
        <v>7</v>
      </c>
      <c r="Q18">
        <v>36</v>
      </c>
      <c r="R18">
        <f t="shared" si="0"/>
        <v>43</v>
      </c>
    </row>
    <row r="19" spans="6:18">
      <c r="F19">
        <v>18</v>
      </c>
      <c r="G19">
        <v>7</v>
      </c>
      <c r="H19">
        <v>10</v>
      </c>
      <c r="I19">
        <v>10</v>
      </c>
      <c r="J19">
        <v>7</v>
      </c>
      <c r="K19">
        <v>7</v>
      </c>
      <c r="L19">
        <v>6</v>
      </c>
      <c r="M19">
        <v>8</v>
      </c>
      <c r="N19">
        <f t="shared" si="1"/>
        <v>73</v>
      </c>
      <c r="P19">
        <v>8</v>
      </c>
      <c r="Q19">
        <v>39</v>
      </c>
      <c r="R19">
        <f t="shared" si="0"/>
        <v>47</v>
      </c>
    </row>
    <row r="20" spans="6:18">
      <c r="F20">
        <v>12</v>
      </c>
      <c r="G20">
        <v>6</v>
      </c>
      <c r="H20">
        <v>8</v>
      </c>
      <c r="I20">
        <v>8</v>
      </c>
      <c r="J20">
        <v>7</v>
      </c>
      <c r="K20">
        <v>6</v>
      </c>
      <c r="L20">
        <v>7</v>
      </c>
      <c r="M20">
        <v>7</v>
      </c>
      <c r="N20">
        <f t="shared" si="1"/>
        <v>61</v>
      </c>
      <c r="P20">
        <v>6</v>
      </c>
      <c r="Q20">
        <v>28</v>
      </c>
      <c r="R20">
        <f t="shared" si="0"/>
        <v>34</v>
      </c>
    </row>
    <row r="21" spans="6:18">
      <c r="F21">
        <v>13</v>
      </c>
      <c r="G21">
        <v>7</v>
      </c>
      <c r="H21">
        <v>8</v>
      </c>
      <c r="I21">
        <v>7</v>
      </c>
      <c r="J21">
        <v>6</v>
      </c>
      <c r="K21">
        <v>6</v>
      </c>
      <c r="L21">
        <v>7</v>
      </c>
      <c r="M21">
        <v>6</v>
      </c>
      <c r="N21">
        <f t="shared" si="1"/>
        <v>60</v>
      </c>
      <c r="P21">
        <v>6</v>
      </c>
      <c r="Q21">
        <v>29</v>
      </c>
      <c r="R21">
        <f t="shared" si="0"/>
        <v>35</v>
      </c>
    </row>
    <row r="22" spans="6:18">
      <c r="F22">
        <v>9</v>
      </c>
      <c r="G22">
        <v>7</v>
      </c>
      <c r="H22">
        <v>8</v>
      </c>
      <c r="I22">
        <v>6</v>
      </c>
      <c r="J22">
        <v>7</v>
      </c>
      <c r="K22">
        <v>6</v>
      </c>
      <c r="L22">
        <v>7</v>
      </c>
      <c r="M22">
        <v>6</v>
      </c>
      <c r="N22">
        <f t="shared" si="1"/>
        <v>56</v>
      </c>
      <c r="P22">
        <v>6</v>
      </c>
      <c r="Q22">
        <v>16</v>
      </c>
      <c r="R22">
        <f t="shared" si="0"/>
        <v>22</v>
      </c>
    </row>
    <row r="23" spans="6:18">
      <c r="F23">
        <v>7</v>
      </c>
      <c r="G23">
        <v>7</v>
      </c>
      <c r="H23">
        <v>8</v>
      </c>
      <c r="I23">
        <v>7</v>
      </c>
      <c r="J23">
        <v>6</v>
      </c>
      <c r="K23">
        <v>5</v>
      </c>
      <c r="L23">
        <v>6</v>
      </c>
      <c r="M23">
        <v>7</v>
      </c>
      <c r="N23">
        <f t="shared" si="1"/>
        <v>53</v>
      </c>
      <c r="P23">
        <v>6</v>
      </c>
      <c r="Q23">
        <v>23</v>
      </c>
      <c r="R23">
        <f t="shared" si="0"/>
        <v>29</v>
      </c>
    </row>
    <row r="24" spans="6:18">
      <c r="F24">
        <v>9</v>
      </c>
      <c r="G24">
        <v>7</v>
      </c>
      <c r="H24">
        <v>7</v>
      </c>
      <c r="I24">
        <v>7</v>
      </c>
      <c r="J24">
        <v>6</v>
      </c>
      <c r="K24">
        <v>6</v>
      </c>
      <c r="L24">
        <v>7</v>
      </c>
      <c r="M24">
        <v>6</v>
      </c>
      <c r="N24">
        <f t="shared" si="1"/>
        <v>55</v>
      </c>
      <c r="P24">
        <v>7</v>
      </c>
      <c r="Q24">
        <v>14</v>
      </c>
      <c r="R24">
        <f t="shared" si="0"/>
        <v>21</v>
      </c>
    </row>
    <row r="25" spans="6:18">
      <c r="F25">
        <v>17</v>
      </c>
      <c r="G25">
        <v>8</v>
      </c>
      <c r="H25">
        <v>8</v>
      </c>
      <c r="I25">
        <v>7</v>
      </c>
      <c r="J25">
        <v>6</v>
      </c>
      <c r="K25">
        <v>5</v>
      </c>
      <c r="L25">
        <v>6</v>
      </c>
      <c r="M25">
        <v>7</v>
      </c>
      <c r="N25">
        <f t="shared" si="1"/>
        <v>64</v>
      </c>
      <c r="P25">
        <v>6</v>
      </c>
      <c r="Q25">
        <v>26</v>
      </c>
      <c r="R25">
        <f t="shared" si="0"/>
        <v>32</v>
      </c>
    </row>
    <row r="26" spans="6:18">
      <c r="F26">
        <v>9</v>
      </c>
      <c r="G26">
        <v>7</v>
      </c>
      <c r="H26">
        <v>7</v>
      </c>
      <c r="I26">
        <v>6</v>
      </c>
      <c r="J26">
        <v>6</v>
      </c>
      <c r="K26">
        <v>5</v>
      </c>
      <c r="L26">
        <v>7</v>
      </c>
      <c r="M26">
        <v>7</v>
      </c>
      <c r="N26">
        <f t="shared" si="1"/>
        <v>54</v>
      </c>
      <c r="P26">
        <v>6</v>
      </c>
      <c r="Q26">
        <v>21</v>
      </c>
      <c r="R26">
        <f t="shared" si="0"/>
        <v>27</v>
      </c>
    </row>
    <row r="27" spans="6:18">
      <c r="F27">
        <v>2</v>
      </c>
      <c r="G27">
        <v>7</v>
      </c>
      <c r="H27">
        <v>6</v>
      </c>
      <c r="I27">
        <v>5</v>
      </c>
      <c r="J27">
        <v>6</v>
      </c>
      <c r="K27">
        <v>5</v>
      </c>
      <c r="L27">
        <v>6</v>
      </c>
      <c r="M27">
        <v>7</v>
      </c>
      <c r="N27">
        <f t="shared" si="1"/>
        <v>44</v>
      </c>
      <c r="P27">
        <v>6</v>
      </c>
      <c r="Q27">
        <v>25</v>
      </c>
      <c r="R27">
        <f t="shared" si="0"/>
        <v>31</v>
      </c>
    </row>
    <row r="28" spans="6:18">
      <c r="F28">
        <v>15</v>
      </c>
      <c r="G28">
        <v>7</v>
      </c>
      <c r="H28">
        <v>6</v>
      </c>
      <c r="I28">
        <v>5</v>
      </c>
      <c r="J28">
        <v>6</v>
      </c>
      <c r="K28">
        <v>5</v>
      </c>
      <c r="L28">
        <v>6</v>
      </c>
      <c r="M28">
        <v>7</v>
      </c>
      <c r="N28">
        <f t="shared" si="1"/>
        <v>57</v>
      </c>
      <c r="P28">
        <v>7</v>
      </c>
      <c r="Q28">
        <v>37</v>
      </c>
      <c r="R28">
        <f t="shared" si="0"/>
        <v>44</v>
      </c>
    </row>
    <row r="29" spans="6:18">
      <c r="F29">
        <v>7</v>
      </c>
      <c r="G29">
        <v>7</v>
      </c>
      <c r="H29">
        <v>7</v>
      </c>
      <c r="I29">
        <v>6</v>
      </c>
      <c r="J29">
        <v>5</v>
      </c>
      <c r="K29">
        <v>5</v>
      </c>
      <c r="L29">
        <v>6</v>
      </c>
      <c r="M29">
        <v>7</v>
      </c>
      <c r="N29">
        <f t="shared" si="1"/>
        <v>50</v>
      </c>
      <c r="P29">
        <v>7</v>
      </c>
      <c r="Q29">
        <v>14</v>
      </c>
      <c r="R29">
        <f t="shared" si="0"/>
        <v>21</v>
      </c>
    </row>
    <row r="30" spans="6:18">
      <c r="F30">
        <v>7</v>
      </c>
      <c r="G30">
        <v>6</v>
      </c>
      <c r="H30">
        <v>8</v>
      </c>
      <c r="I30">
        <v>7</v>
      </c>
      <c r="J30">
        <v>6</v>
      </c>
      <c r="K30">
        <v>5</v>
      </c>
      <c r="L30">
        <v>5</v>
      </c>
      <c r="M30">
        <v>7</v>
      </c>
      <c r="N30">
        <f t="shared" si="1"/>
        <v>51</v>
      </c>
      <c r="P30">
        <v>7</v>
      </c>
      <c r="Q30">
        <v>22</v>
      </c>
      <c r="R30">
        <f t="shared" si="0"/>
        <v>29</v>
      </c>
    </row>
    <row r="31" spans="6:18">
      <c r="F31">
        <v>7</v>
      </c>
      <c r="N31">
        <f t="shared" si="1"/>
        <v>7</v>
      </c>
      <c r="P31">
        <v>8</v>
      </c>
      <c r="Q31">
        <v>0</v>
      </c>
      <c r="R31">
        <f t="shared" si="0"/>
        <v>8</v>
      </c>
    </row>
    <row r="32" spans="6:18">
      <c r="F32">
        <v>14</v>
      </c>
      <c r="G32">
        <v>8</v>
      </c>
      <c r="H32">
        <v>9</v>
      </c>
      <c r="I32">
        <v>8</v>
      </c>
      <c r="J32">
        <v>7</v>
      </c>
      <c r="K32">
        <v>8</v>
      </c>
      <c r="L32">
        <v>7</v>
      </c>
      <c r="M32">
        <v>8</v>
      </c>
      <c r="N32">
        <f t="shared" si="1"/>
        <v>69</v>
      </c>
      <c r="P32">
        <v>8</v>
      </c>
      <c r="Q32">
        <v>24</v>
      </c>
      <c r="R32">
        <f t="shared" si="0"/>
        <v>32</v>
      </c>
    </row>
    <row r="33" spans="6:18">
      <c r="F33">
        <v>7</v>
      </c>
      <c r="G33">
        <v>7</v>
      </c>
      <c r="H33">
        <v>8</v>
      </c>
      <c r="I33">
        <v>7</v>
      </c>
      <c r="J33">
        <v>6</v>
      </c>
      <c r="K33">
        <v>6</v>
      </c>
      <c r="L33">
        <v>7</v>
      </c>
      <c r="M33">
        <v>7</v>
      </c>
      <c r="N33">
        <f t="shared" si="1"/>
        <v>55</v>
      </c>
      <c r="P33">
        <v>7</v>
      </c>
      <c r="Q33">
        <v>17</v>
      </c>
      <c r="R33">
        <f t="shared" si="0"/>
        <v>24</v>
      </c>
    </row>
    <row r="34" spans="6:18">
      <c r="F34">
        <v>7</v>
      </c>
      <c r="G34">
        <v>7</v>
      </c>
      <c r="H34">
        <v>9</v>
      </c>
      <c r="I34">
        <v>8</v>
      </c>
      <c r="J34">
        <v>7</v>
      </c>
      <c r="K34">
        <v>6</v>
      </c>
      <c r="L34">
        <v>7</v>
      </c>
      <c r="M34">
        <v>7</v>
      </c>
      <c r="N34">
        <f t="shared" si="1"/>
        <v>58</v>
      </c>
      <c r="P34">
        <v>7</v>
      </c>
      <c r="Q34">
        <v>16</v>
      </c>
      <c r="R34">
        <f t="shared" si="0"/>
        <v>23</v>
      </c>
    </row>
    <row r="35" spans="6:18">
      <c r="F35">
        <v>14</v>
      </c>
      <c r="G35">
        <v>8</v>
      </c>
      <c r="H35">
        <v>10</v>
      </c>
      <c r="I35">
        <v>9</v>
      </c>
      <c r="J35">
        <v>8</v>
      </c>
      <c r="K35">
        <v>7</v>
      </c>
      <c r="L35">
        <v>7</v>
      </c>
      <c r="M35">
        <v>8</v>
      </c>
      <c r="N35">
        <f t="shared" si="1"/>
        <v>71</v>
      </c>
      <c r="P35">
        <v>8</v>
      </c>
      <c r="Q35">
        <v>29</v>
      </c>
      <c r="R35">
        <f t="shared" si="0"/>
        <v>37</v>
      </c>
    </row>
    <row r="36" spans="6:18">
      <c r="F36">
        <v>18</v>
      </c>
      <c r="G36">
        <v>9</v>
      </c>
      <c r="H36">
        <v>10</v>
      </c>
      <c r="I36">
        <v>10</v>
      </c>
      <c r="J36">
        <v>8</v>
      </c>
      <c r="K36">
        <v>8</v>
      </c>
      <c r="L36">
        <v>8</v>
      </c>
      <c r="M36">
        <v>8</v>
      </c>
      <c r="N36">
        <f t="shared" si="1"/>
        <v>79</v>
      </c>
      <c r="P36">
        <v>8</v>
      </c>
      <c r="Q36">
        <v>39</v>
      </c>
      <c r="R36">
        <f t="shared" si="0"/>
        <v>47</v>
      </c>
    </row>
    <row r="37" spans="6:18">
      <c r="F37">
        <v>4</v>
      </c>
      <c r="G37">
        <v>6</v>
      </c>
      <c r="H37">
        <v>6</v>
      </c>
      <c r="I37">
        <v>5</v>
      </c>
      <c r="J37">
        <v>6</v>
      </c>
      <c r="K37">
        <v>5</v>
      </c>
      <c r="L37">
        <v>6</v>
      </c>
      <c r="M37">
        <v>7</v>
      </c>
      <c r="N37">
        <f t="shared" si="1"/>
        <v>45</v>
      </c>
      <c r="P37">
        <v>6</v>
      </c>
      <c r="Q37">
        <v>15</v>
      </c>
      <c r="R37">
        <f t="shared" si="0"/>
        <v>21</v>
      </c>
    </row>
    <row r="38" spans="6:18">
      <c r="F38">
        <v>7</v>
      </c>
      <c r="G38">
        <v>7</v>
      </c>
      <c r="H38">
        <v>8</v>
      </c>
      <c r="I38">
        <v>8</v>
      </c>
      <c r="J38">
        <v>7</v>
      </c>
      <c r="K38">
        <v>6</v>
      </c>
      <c r="L38">
        <v>6</v>
      </c>
      <c r="M38">
        <v>7</v>
      </c>
      <c r="N38">
        <f t="shared" si="1"/>
        <v>56</v>
      </c>
      <c r="P38">
        <v>8</v>
      </c>
      <c r="Q38">
        <v>22</v>
      </c>
      <c r="R38">
        <f t="shared" si="0"/>
        <v>30</v>
      </c>
    </row>
    <row r="39" spans="6:18">
      <c r="F39">
        <v>9</v>
      </c>
      <c r="G39">
        <v>7</v>
      </c>
      <c r="H39">
        <v>8</v>
      </c>
      <c r="I39">
        <v>7</v>
      </c>
      <c r="J39">
        <v>6</v>
      </c>
      <c r="K39">
        <v>7</v>
      </c>
      <c r="L39">
        <v>6</v>
      </c>
      <c r="M39">
        <v>6</v>
      </c>
      <c r="N39">
        <f t="shared" si="1"/>
        <v>56</v>
      </c>
      <c r="P39">
        <v>6</v>
      </c>
      <c r="Q39">
        <v>17</v>
      </c>
      <c r="R39">
        <f t="shared" si="0"/>
        <v>23</v>
      </c>
    </row>
    <row r="40" spans="6:18">
      <c r="F40">
        <v>9</v>
      </c>
      <c r="G40">
        <v>6</v>
      </c>
      <c r="H40">
        <v>8</v>
      </c>
      <c r="I40">
        <v>7</v>
      </c>
      <c r="J40">
        <v>6</v>
      </c>
      <c r="K40">
        <v>6</v>
      </c>
      <c r="L40">
        <v>7</v>
      </c>
      <c r="M40">
        <v>6</v>
      </c>
      <c r="N40">
        <f t="shared" si="1"/>
        <v>55</v>
      </c>
      <c r="P40">
        <v>7</v>
      </c>
      <c r="Q40">
        <v>29</v>
      </c>
      <c r="R40">
        <f t="shared" si="0"/>
        <v>36</v>
      </c>
    </row>
    <row r="41" spans="6:18">
      <c r="F41">
        <v>9</v>
      </c>
      <c r="G41">
        <v>7</v>
      </c>
      <c r="H41">
        <v>7</v>
      </c>
      <c r="I41">
        <v>8</v>
      </c>
      <c r="J41">
        <v>7</v>
      </c>
      <c r="K41">
        <v>7</v>
      </c>
      <c r="L41">
        <v>6</v>
      </c>
      <c r="M41">
        <v>7</v>
      </c>
      <c r="N41">
        <f t="shared" si="1"/>
        <v>58</v>
      </c>
      <c r="P41">
        <v>7</v>
      </c>
      <c r="Q41">
        <v>32</v>
      </c>
      <c r="R41">
        <f t="shared" si="0"/>
        <v>39</v>
      </c>
    </row>
    <row r="42" spans="6:18">
      <c r="F42">
        <v>7</v>
      </c>
      <c r="G42">
        <v>7</v>
      </c>
      <c r="H42">
        <v>8</v>
      </c>
      <c r="I42">
        <v>7</v>
      </c>
      <c r="J42">
        <v>6</v>
      </c>
      <c r="K42">
        <v>5</v>
      </c>
      <c r="L42">
        <v>5</v>
      </c>
      <c r="M42">
        <v>6</v>
      </c>
      <c r="N42">
        <f t="shared" si="1"/>
        <v>51</v>
      </c>
      <c r="P42">
        <v>6</v>
      </c>
      <c r="Q42">
        <v>17</v>
      </c>
      <c r="R42">
        <f t="shared" si="0"/>
        <v>23</v>
      </c>
    </row>
    <row r="43" spans="6:18">
      <c r="F43">
        <v>9</v>
      </c>
      <c r="G43">
        <v>7</v>
      </c>
      <c r="H43">
        <v>8</v>
      </c>
      <c r="I43">
        <v>7</v>
      </c>
      <c r="J43">
        <v>6</v>
      </c>
      <c r="K43">
        <v>6</v>
      </c>
      <c r="L43">
        <v>6</v>
      </c>
      <c r="M43">
        <v>7</v>
      </c>
      <c r="N43">
        <f t="shared" si="1"/>
        <v>56</v>
      </c>
      <c r="P43">
        <v>7</v>
      </c>
      <c r="Q43">
        <v>20</v>
      </c>
      <c r="R43">
        <f t="shared" si="0"/>
        <v>27</v>
      </c>
    </row>
    <row r="44" spans="6:18">
      <c r="F44">
        <v>16</v>
      </c>
      <c r="G44">
        <v>8</v>
      </c>
      <c r="H44">
        <v>10</v>
      </c>
      <c r="I44">
        <v>10</v>
      </c>
      <c r="J44">
        <v>8</v>
      </c>
      <c r="K44">
        <v>9</v>
      </c>
      <c r="L44">
        <v>8</v>
      </c>
      <c r="M44">
        <v>8</v>
      </c>
      <c r="N44">
        <f t="shared" si="1"/>
        <v>77</v>
      </c>
      <c r="P44">
        <v>9</v>
      </c>
      <c r="Q44">
        <v>35</v>
      </c>
      <c r="R44">
        <f t="shared" si="0"/>
        <v>44</v>
      </c>
    </row>
    <row r="45" spans="6:18">
      <c r="F45">
        <v>17</v>
      </c>
      <c r="G45">
        <v>7</v>
      </c>
      <c r="H45">
        <v>10</v>
      </c>
      <c r="I45">
        <v>10</v>
      </c>
      <c r="J45">
        <v>8</v>
      </c>
      <c r="K45">
        <v>8</v>
      </c>
      <c r="L45">
        <v>7</v>
      </c>
      <c r="M45">
        <v>8</v>
      </c>
      <c r="N45">
        <f t="shared" si="1"/>
        <v>75</v>
      </c>
      <c r="P45">
        <v>8</v>
      </c>
      <c r="Q45">
        <v>31</v>
      </c>
      <c r="R45">
        <f t="shared" si="0"/>
        <v>39</v>
      </c>
    </row>
    <row r="46" spans="6:18">
      <c r="F46">
        <v>18</v>
      </c>
      <c r="G46">
        <v>7</v>
      </c>
      <c r="H46">
        <v>9</v>
      </c>
      <c r="I46">
        <v>9</v>
      </c>
      <c r="J46">
        <v>8</v>
      </c>
      <c r="K46">
        <v>8</v>
      </c>
      <c r="L46">
        <v>8</v>
      </c>
      <c r="M46">
        <v>7</v>
      </c>
      <c r="N46">
        <f t="shared" si="1"/>
        <v>74</v>
      </c>
      <c r="P46">
        <v>8</v>
      </c>
      <c r="Q46">
        <v>26</v>
      </c>
      <c r="R46">
        <f t="shared" si="0"/>
        <v>34</v>
      </c>
    </row>
    <row r="47" spans="6:18">
      <c r="F47">
        <v>7</v>
      </c>
      <c r="G47">
        <v>7</v>
      </c>
      <c r="H47">
        <v>9</v>
      </c>
      <c r="I47">
        <v>9</v>
      </c>
      <c r="J47">
        <v>7</v>
      </c>
      <c r="K47">
        <v>8</v>
      </c>
      <c r="L47">
        <v>8</v>
      </c>
      <c r="M47">
        <v>8</v>
      </c>
      <c r="N47">
        <f t="shared" si="1"/>
        <v>63</v>
      </c>
      <c r="P47">
        <v>7</v>
      </c>
      <c r="Q47">
        <v>14</v>
      </c>
      <c r="R47">
        <f t="shared" si="0"/>
        <v>21</v>
      </c>
    </row>
    <row r="48" spans="6:18">
      <c r="F48">
        <f t="shared" ref="F48:M48" si="2">SUM(F5:F6)</f>
        <v>39</v>
      </c>
      <c r="G48">
        <f t="shared" si="2"/>
        <v>16</v>
      </c>
      <c r="H48">
        <f t="shared" si="2"/>
        <v>18</v>
      </c>
      <c r="I48">
        <f t="shared" si="2"/>
        <v>17</v>
      </c>
      <c r="J48">
        <f t="shared" si="2"/>
        <v>16</v>
      </c>
      <c r="K48">
        <f t="shared" si="2"/>
        <v>13</v>
      </c>
      <c r="L48">
        <f t="shared" si="2"/>
        <v>15</v>
      </c>
      <c r="M48">
        <f t="shared" si="2"/>
        <v>17</v>
      </c>
    </row>
    <row r="50" spans="2:18">
      <c r="B50" t="s">
        <v>322</v>
      </c>
      <c r="F50" t="s">
        <v>14</v>
      </c>
    </row>
    <row r="51" spans="2:18">
      <c r="B51" t="s">
        <v>323</v>
      </c>
      <c r="C51" t="s">
        <v>146</v>
      </c>
      <c r="F51" t="s">
        <v>5</v>
      </c>
      <c r="G51" t="s">
        <v>4</v>
      </c>
      <c r="H51" t="s">
        <v>3</v>
      </c>
      <c r="I51" t="s">
        <v>2</v>
      </c>
      <c r="J51" t="s">
        <v>1</v>
      </c>
      <c r="K51" t="s">
        <v>0</v>
      </c>
      <c r="L51" t="s">
        <v>15</v>
      </c>
      <c r="M51" t="s">
        <v>7</v>
      </c>
      <c r="N51" t="s">
        <v>16</v>
      </c>
      <c r="O51" t="s">
        <v>146</v>
      </c>
      <c r="P51" t="s">
        <v>9</v>
      </c>
      <c r="Q51" t="s">
        <v>17</v>
      </c>
      <c r="R51" t="s">
        <v>11</v>
      </c>
    </row>
    <row r="52" spans="2:18">
      <c r="B52">
        <v>8</v>
      </c>
      <c r="C52">
        <v>9</v>
      </c>
      <c r="E52">
        <v>1</v>
      </c>
      <c r="G52">
        <v>7</v>
      </c>
      <c r="H52">
        <v>10</v>
      </c>
      <c r="O52" s="32">
        <v>7</v>
      </c>
    </row>
    <row r="53" spans="2:18">
      <c r="B53">
        <v>12</v>
      </c>
      <c r="C53">
        <v>9</v>
      </c>
      <c r="E53">
        <v>2</v>
      </c>
      <c r="G53">
        <v>8</v>
      </c>
      <c r="H53">
        <v>10</v>
      </c>
      <c r="O53" s="23">
        <v>12</v>
      </c>
    </row>
    <row r="54" spans="2:18">
      <c r="B54">
        <v>10</v>
      </c>
      <c r="C54">
        <v>16</v>
      </c>
      <c r="E54">
        <v>3</v>
      </c>
      <c r="G54">
        <v>7</v>
      </c>
      <c r="H54">
        <v>10</v>
      </c>
      <c r="O54" s="23">
        <v>12</v>
      </c>
    </row>
    <row r="55" spans="2:18">
      <c r="B55">
        <v>0</v>
      </c>
      <c r="C55">
        <v>10</v>
      </c>
      <c r="E55">
        <v>4</v>
      </c>
      <c r="G55">
        <v>8</v>
      </c>
      <c r="H55">
        <v>10</v>
      </c>
      <c r="O55" s="23">
        <v>17</v>
      </c>
    </row>
    <row r="56" spans="2:18">
      <c r="B56">
        <v>17</v>
      </c>
      <c r="C56">
        <v>18</v>
      </c>
      <c r="E56">
        <v>5</v>
      </c>
      <c r="G56">
        <v>6</v>
      </c>
      <c r="H56">
        <v>8</v>
      </c>
      <c r="O56" s="23">
        <v>10</v>
      </c>
    </row>
    <row r="57" spans="2:18">
      <c r="B57">
        <v>16</v>
      </c>
      <c r="C57">
        <v>18</v>
      </c>
      <c r="E57">
        <v>6</v>
      </c>
      <c r="G57">
        <v>6</v>
      </c>
      <c r="H57">
        <v>8</v>
      </c>
      <c r="O57" s="23">
        <v>16</v>
      </c>
    </row>
    <row r="58" spans="2:18">
      <c r="B58">
        <v>19</v>
      </c>
      <c r="C58">
        <v>19</v>
      </c>
      <c r="E58">
        <v>7</v>
      </c>
      <c r="G58">
        <v>6</v>
      </c>
      <c r="H58">
        <v>8</v>
      </c>
      <c r="O58" s="23">
        <v>14</v>
      </c>
    </row>
    <row r="59" spans="2:18">
      <c r="B59">
        <v>19</v>
      </c>
      <c r="C59">
        <v>14</v>
      </c>
      <c r="E59">
        <v>8</v>
      </c>
      <c r="G59">
        <v>7</v>
      </c>
      <c r="H59">
        <v>10</v>
      </c>
      <c r="O59" s="23">
        <v>18</v>
      </c>
    </row>
    <row r="60" spans="2:18">
      <c r="B60">
        <v>15</v>
      </c>
      <c r="C60">
        <v>15</v>
      </c>
      <c r="E60">
        <v>9</v>
      </c>
      <c r="G60">
        <v>7</v>
      </c>
      <c r="H60">
        <v>10</v>
      </c>
      <c r="O60" s="23">
        <v>12</v>
      </c>
    </row>
    <row r="61" spans="2:18">
      <c r="B61">
        <v>18</v>
      </c>
      <c r="C61">
        <v>16</v>
      </c>
      <c r="E61">
        <v>10</v>
      </c>
      <c r="G61">
        <v>7</v>
      </c>
      <c r="H61">
        <v>8</v>
      </c>
      <c r="O61" s="23">
        <v>12</v>
      </c>
    </row>
    <row r="62" spans="2:18">
      <c r="B62">
        <v>16</v>
      </c>
      <c r="C62">
        <v>15</v>
      </c>
      <c r="E62">
        <v>11</v>
      </c>
      <c r="G62">
        <v>6</v>
      </c>
      <c r="H62">
        <v>10</v>
      </c>
      <c r="O62" s="23">
        <v>13</v>
      </c>
    </row>
    <row r="63" spans="2:18">
      <c r="B63">
        <v>18</v>
      </c>
      <c r="C63">
        <v>19</v>
      </c>
      <c r="E63">
        <v>12</v>
      </c>
      <c r="G63">
        <v>6</v>
      </c>
      <c r="H63">
        <v>8</v>
      </c>
      <c r="O63" s="23">
        <v>6</v>
      </c>
    </row>
    <row r="64" spans="2:18">
      <c r="B64">
        <v>15</v>
      </c>
      <c r="C64">
        <v>16</v>
      </c>
      <c r="E64">
        <v>13</v>
      </c>
      <c r="G64">
        <v>5</v>
      </c>
      <c r="H64">
        <v>10</v>
      </c>
      <c r="O64" s="23">
        <v>3</v>
      </c>
    </row>
    <row r="65" spans="2:15">
      <c r="B65">
        <v>15</v>
      </c>
      <c r="C65">
        <v>16</v>
      </c>
      <c r="E65">
        <v>14</v>
      </c>
      <c r="G65">
        <v>6</v>
      </c>
      <c r="H65">
        <v>9</v>
      </c>
      <c r="O65" s="23">
        <v>15</v>
      </c>
    </row>
    <row r="66" spans="2:15">
      <c r="B66">
        <v>19</v>
      </c>
      <c r="C66">
        <v>20</v>
      </c>
      <c r="E66">
        <v>15</v>
      </c>
      <c r="G66">
        <v>6</v>
      </c>
      <c r="H66">
        <v>10</v>
      </c>
      <c r="O66" s="23">
        <v>11</v>
      </c>
    </row>
    <row r="67" spans="2:15">
      <c r="B67">
        <v>5</v>
      </c>
      <c r="C67">
        <v>10</v>
      </c>
      <c r="E67">
        <v>16</v>
      </c>
      <c r="G67">
        <v>7</v>
      </c>
      <c r="H67">
        <v>10</v>
      </c>
      <c r="O67" s="23">
        <v>17</v>
      </c>
    </row>
    <row r="68" spans="2:15">
      <c r="B68">
        <v>19</v>
      </c>
      <c r="C68">
        <v>17</v>
      </c>
      <c r="E68">
        <v>17</v>
      </c>
      <c r="G68">
        <v>6</v>
      </c>
      <c r="H68">
        <v>10</v>
      </c>
      <c r="O68" s="23">
        <v>15</v>
      </c>
    </row>
    <row r="69" spans="2:15">
      <c r="B69">
        <v>13</v>
      </c>
      <c r="C69">
        <v>12</v>
      </c>
      <c r="E69">
        <v>18</v>
      </c>
      <c r="G69">
        <v>6</v>
      </c>
      <c r="H69">
        <v>10</v>
      </c>
      <c r="O69" s="23">
        <v>12</v>
      </c>
    </row>
    <row r="70" spans="2:15">
      <c r="B70">
        <v>14</v>
      </c>
      <c r="C70">
        <v>13</v>
      </c>
      <c r="E70">
        <v>19</v>
      </c>
      <c r="G70">
        <v>8</v>
      </c>
      <c r="H70">
        <v>10</v>
      </c>
      <c r="O70" s="23">
        <v>16</v>
      </c>
    </row>
    <row r="71" spans="2:15">
      <c r="B71">
        <v>10</v>
      </c>
      <c r="C71">
        <v>19</v>
      </c>
      <c r="E71">
        <v>20</v>
      </c>
      <c r="G71">
        <v>6</v>
      </c>
      <c r="H71">
        <v>9</v>
      </c>
      <c r="O71" s="23"/>
    </row>
    <row r="72" spans="2:15">
      <c r="B72">
        <v>19</v>
      </c>
      <c r="C72">
        <v>20</v>
      </c>
      <c r="E72">
        <v>21</v>
      </c>
      <c r="G72">
        <v>8</v>
      </c>
      <c r="H72">
        <v>10</v>
      </c>
      <c r="O72" s="23">
        <v>16</v>
      </c>
    </row>
    <row r="73" spans="2:15">
      <c r="B73">
        <v>12</v>
      </c>
      <c r="C73">
        <v>10</v>
      </c>
      <c r="E73">
        <v>22</v>
      </c>
      <c r="G73">
        <v>7</v>
      </c>
      <c r="H73">
        <v>8</v>
      </c>
      <c r="O73" s="23">
        <v>7</v>
      </c>
    </row>
    <row r="74" spans="2:15">
      <c r="B74">
        <v>12</v>
      </c>
      <c r="C74">
        <v>13</v>
      </c>
      <c r="E74">
        <v>23</v>
      </c>
      <c r="G74">
        <v>8</v>
      </c>
      <c r="H74">
        <v>10</v>
      </c>
      <c r="O74" s="23">
        <v>17</v>
      </c>
    </row>
    <row r="75" spans="2:15">
      <c r="B75">
        <v>15</v>
      </c>
      <c r="C75">
        <v>19</v>
      </c>
      <c r="E75">
        <v>24</v>
      </c>
      <c r="G75">
        <v>6</v>
      </c>
      <c r="H75">
        <v>8</v>
      </c>
      <c r="O75" s="23">
        <v>13</v>
      </c>
    </row>
    <row r="76" spans="2:15">
      <c r="B76">
        <v>16</v>
      </c>
      <c r="C76">
        <v>19</v>
      </c>
      <c r="E76">
        <v>25</v>
      </c>
      <c r="G76">
        <v>5</v>
      </c>
      <c r="H76">
        <v>7</v>
      </c>
      <c r="O76" s="23">
        <v>13</v>
      </c>
    </row>
    <row r="77" spans="2:15">
      <c r="B77">
        <v>16</v>
      </c>
      <c r="C77">
        <v>18</v>
      </c>
      <c r="E77">
        <v>26</v>
      </c>
      <c r="G77">
        <v>5</v>
      </c>
      <c r="H77">
        <v>7</v>
      </c>
      <c r="O77" s="23">
        <v>9</v>
      </c>
    </row>
    <row r="78" spans="2:15">
      <c r="B78">
        <v>17</v>
      </c>
      <c r="C78">
        <v>17</v>
      </c>
      <c r="E78">
        <v>27</v>
      </c>
      <c r="G78">
        <v>7</v>
      </c>
      <c r="H78">
        <v>8</v>
      </c>
      <c r="O78" s="23">
        <v>7</v>
      </c>
    </row>
    <row r="79" spans="2:15">
      <c r="B79">
        <v>15</v>
      </c>
      <c r="C79">
        <v>18</v>
      </c>
      <c r="E79">
        <v>28</v>
      </c>
      <c r="G79">
        <v>6</v>
      </c>
      <c r="H79">
        <v>8</v>
      </c>
      <c r="O79" s="23">
        <v>7</v>
      </c>
    </row>
    <row r="80" spans="2:15">
      <c r="B80">
        <v>20</v>
      </c>
      <c r="C80">
        <v>19</v>
      </c>
      <c r="E80">
        <v>29</v>
      </c>
      <c r="G80">
        <v>6</v>
      </c>
      <c r="H80">
        <v>7</v>
      </c>
      <c r="O80" s="23">
        <v>9</v>
      </c>
    </row>
    <row r="81" spans="2:15">
      <c r="B81">
        <v>19</v>
      </c>
      <c r="C81">
        <v>20</v>
      </c>
      <c r="E81">
        <v>30</v>
      </c>
      <c r="G81">
        <v>7</v>
      </c>
      <c r="H81">
        <v>8</v>
      </c>
      <c r="O81" s="23">
        <v>9</v>
      </c>
    </row>
    <row r="82" spans="2:15">
      <c r="B82">
        <v>17</v>
      </c>
      <c r="C82">
        <v>20</v>
      </c>
      <c r="E82">
        <v>31</v>
      </c>
      <c r="G82">
        <v>8</v>
      </c>
      <c r="H82">
        <v>9</v>
      </c>
      <c r="O82" s="23">
        <v>18</v>
      </c>
    </row>
    <row r="83" spans="2:15">
      <c r="B83">
        <v>7</v>
      </c>
      <c r="C83">
        <v>11</v>
      </c>
      <c r="E83">
        <v>32</v>
      </c>
      <c r="G83">
        <v>7</v>
      </c>
      <c r="H83">
        <v>9</v>
      </c>
      <c r="O83" s="23">
        <v>17</v>
      </c>
    </row>
    <row r="84" spans="2:15">
      <c r="B84">
        <v>18</v>
      </c>
      <c r="C84">
        <v>19</v>
      </c>
      <c r="E84">
        <v>33</v>
      </c>
      <c r="G84">
        <v>7</v>
      </c>
      <c r="H84">
        <v>8</v>
      </c>
      <c r="O84" s="23">
        <v>7</v>
      </c>
    </row>
    <row r="85" spans="2:15">
      <c r="B85">
        <v>14</v>
      </c>
      <c r="C85">
        <v>13</v>
      </c>
      <c r="E85">
        <v>34</v>
      </c>
      <c r="G85">
        <v>7</v>
      </c>
      <c r="H85">
        <v>8</v>
      </c>
      <c r="O85" s="23">
        <v>10</v>
      </c>
    </row>
    <row r="86" spans="2:15">
      <c r="B86">
        <v>16</v>
      </c>
      <c r="C86">
        <v>16</v>
      </c>
      <c r="E86">
        <v>35</v>
      </c>
      <c r="G86">
        <v>7</v>
      </c>
      <c r="H86">
        <v>8</v>
      </c>
      <c r="O86" s="23">
        <v>10</v>
      </c>
    </row>
    <row r="87" spans="2:15">
      <c r="B87">
        <v>14</v>
      </c>
      <c r="C87">
        <v>13</v>
      </c>
      <c r="E87">
        <v>36</v>
      </c>
      <c r="G87">
        <v>8</v>
      </c>
      <c r="H87">
        <v>10</v>
      </c>
      <c r="O87" s="23">
        <v>18</v>
      </c>
    </row>
    <row r="88" spans="2:15">
      <c r="B88">
        <v>20</v>
      </c>
      <c r="C88">
        <v>16</v>
      </c>
      <c r="E88">
        <v>37</v>
      </c>
      <c r="G88">
        <v>7</v>
      </c>
      <c r="H88">
        <v>10</v>
      </c>
      <c r="O88" s="23">
        <v>13</v>
      </c>
    </row>
    <row r="89" spans="2:15">
      <c r="B89">
        <v>16</v>
      </c>
      <c r="C89">
        <v>15</v>
      </c>
      <c r="E89">
        <v>38</v>
      </c>
      <c r="G89">
        <v>7</v>
      </c>
      <c r="H89">
        <v>10</v>
      </c>
      <c r="O89" s="23">
        <v>15</v>
      </c>
    </row>
    <row r="90" spans="2:15">
      <c r="B90" t="s">
        <v>179</v>
      </c>
      <c r="C90">
        <v>9</v>
      </c>
      <c r="E90">
        <v>39</v>
      </c>
      <c r="G90">
        <v>7</v>
      </c>
      <c r="H90">
        <v>8</v>
      </c>
      <c r="O90" s="23">
        <v>10</v>
      </c>
    </row>
    <row r="91" spans="2:15">
      <c r="B91">
        <v>11</v>
      </c>
      <c r="C91">
        <v>8</v>
      </c>
      <c r="E91">
        <v>40</v>
      </c>
      <c r="G91">
        <v>8</v>
      </c>
      <c r="H91">
        <v>9</v>
      </c>
      <c r="O91" s="23">
        <v>15</v>
      </c>
    </row>
    <row r="92" spans="2:15">
      <c r="B92">
        <v>8</v>
      </c>
      <c r="C92">
        <v>7</v>
      </c>
      <c r="E92">
        <v>41</v>
      </c>
      <c r="G92">
        <v>7</v>
      </c>
      <c r="H92">
        <v>8</v>
      </c>
      <c r="O92" s="23"/>
    </row>
    <row r="93" spans="2:15">
      <c r="B93">
        <v>16</v>
      </c>
      <c r="C93">
        <v>18</v>
      </c>
      <c r="E93">
        <v>42</v>
      </c>
      <c r="G93">
        <v>6</v>
      </c>
      <c r="H93">
        <v>7</v>
      </c>
      <c r="O93" s="23">
        <v>14</v>
      </c>
    </row>
    <row r="94" spans="2:15">
      <c r="B94">
        <v>15</v>
      </c>
      <c r="C94">
        <v>17</v>
      </c>
      <c r="E94">
        <v>43</v>
      </c>
      <c r="G94">
        <v>6</v>
      </c>
      <c r="H94">
        <v>8</v>
      </c>
      <c r="O94" s="23">
        <v>6</v>
      </c>
    </row>
    <row r="95" spans="2:15">
      <c r="E95">
        <v>44</v>
      </c>
      <c r="G95">
        <v>6</v>
      </c>
      <c r="H95">
        <v>8</v>
      </c>
      <c r="O95" s="23">
        <v>12</v>
      </c>
    </row>
    <row r="96" spans="2:15" ht="15.75" thickBot="1">
      <c r="E96">
        <v>45</v>
      </c>
      <c r="G96">
        <v>6</v>
      </c>
      <c r="H96">
        <v>10</v>
      </c>
      <c r="O96" s="74">
        <v>14</v>
      </c>
    </row>
    <row r="97" spans="5:15">
      <c r="E97">
        <v>46</v>
      </c>
      <c r="G97">
        <v>8</v>
      </c>
      <c r="H97">
        <v>10</v>
      </c>
      <c r="O97" s="75"/>
    </row>
    <row r="98" spans="5:15">
      <c r="E98">
        <v>47</v>
      </c>
      <c r="G98">
        <v>7</v>
      </c>
      <c r="H98">
        <v>8</v>
      </c>
      <c r="O98" s="23"/>
    </row>
    <row r="99" spans="5:15">
      <c r="E99">
        <v>48</v>
      </c>
      <c r="G99">
        <v>7</v>
      </c>
      <c r="H99">
        <v>10</v>
      </c>
      <c r="O99" s="23">
        <v>19</v>
      </c>
    </row>
    <row r="100" spans="5:15">
      <c r="E100">
        <v>49</v>
      </c>
      <c r="G100">
        <v>7</v>
      </c>
      <c r="H100">
        <v>10</v>
      </c>
      <c r="O100" s="23">
        <v>14</v>
      </c>
    </row>
    <row r="101" spans="5:15">
      <c r="E101">
        <v>50</v>
      </c>
      <c r="G101">
        <v>6</v>
      </c>
      <c r="H101">
        <v>5</v>
      </c>
      <c r="O101" s="76">
        <v>12</v>
      </c>
    </row>
    <row r="102" spans="5:15">
      <c r="E102">
        <v>51</v>
      </c>
      <c r="G102">
        <v>7</v>
      </c>
      <c r="H102">
        <v>7</v>
      </c>
      <c r="O102" s="23">
        <v>8</v>
      </c>
    </row>
    <row r="103" spans="5:15">
      <c r="E103">
        <v>52</v>
      </c>
      <c r="G103">
        <v>6</v>
      </c>
      <c r="H103">
        <v>7</v>
      </c>
      <c r="O103" s="23">
        <v>14</v>
      </c>
    </row>
    <row r="104" spans="5:15">
      <c r="E104">
        <v>53</v>
      </c>
      <c r="G104">
        <v>7</v>
      </c>
      <c r="H104">
        <v>8</v>
      </c>
      <c r="O104" s="23">
        <v>12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71"/>
  <sheetViews>
    <sheetView tabSelected="1" topLeftCell="A49" workbookViewId="0">
      <selection activeCell="P62" sqref="P62"/>
    </sheetView>
  </sheetViews>
  <sheetFormatPr defaultRowHeight="15"/>
  <cols>
    <col min="1" max="1" width="5.7109375" customWidth="1"/>
    <col min="2" max="2" width="28.140625" customWidth="1"/>
    <col min="3" max="3" width="5.42578125" customWidth="1"/>
    <col min="4" max="4" width="4.42578125" customWidth="1"/>
    <col min="5" max="5" width="4.140625" customWidth="1"/>
    <col min="6" max="6" width="4.5703125" customWidth="1"/>
    <col min="7" max="8" width="4.28515625" customWidth="1"/>
    <col min="9" max="9" width="5.85546875" customWidth="1"/>
    <col min="10" max="10" width="3.7109375" customWidth="1"/>
    <col min="11" max="11" width="4.7109375" customWidth="1"/>
    <col min="12" max="12" width="6.42578125" customWidth="1"/>
    <col min="13" max="13" width="5.5703125" customWidth="1"/>
    <col min="14" max="14" width="4.28515625" customWidth="1"/>
    <col min="15" max="15" width="5.28515625" customWidth="1"/>
    <col min="16" max="16" width="6.85546875" customWidth="1"/>
    <col min="17" max="17" width="5.28515625" customWidth="1"/>
    <col min="18" max="18" width="6.28515625" customWidth="1"/>
    <col min="19" max="19" width="6.5703125" customWidth="1"/>
  </cols>
  <sheetData>
    <row r="1" spans="1:24">
      <c r="A1" s="204" t="s">
        <v>18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</row>
    <row r="2" spans="1:24" ht="19.5">
      <c r="B2" s="205" t="s">
        <v>19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</row>
    <row r="3" spans="1:24">
      <c r="B3" s="206" t="s">
        <v>20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</row>
    <row r="4" spans="1:24" ht="21">
      <c r="B4" s="207" t="s">
        <v>21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</row>
    <row r="5" spans="1:24" ht="18.75">
      <c r="B5" s="208" t="s">
        <v>439</v>
      </c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</row>
    <row r="6" spans="1:24" ht="18.75">
      <c r="B6" s="2" t="s">
        <v>395</v>
      </c>
      <c r="D6" s="2" t="s">
        <v>384</v>
      </c>
      <c r="E6" s="2"/>
      <c r="G6" s="2"/>
      <c r="H6" s="2"/>
      <c r="I6" s="208"/>
      <c r="J6" s="208"/>
      <c r="K6" s="208"/>
      <c r="L6" s="208"/>
    </row>
    <row r="7" spans="1:24" ht="18.75">
      <c r="B7" s="2" t="s">
        <v>321</v>
      </c>
      <c r="C7" s="2"/>
      <c r="D7" s="2" t="s">
        <v>126</v>
      </c>
      <c r="E7" s="2"/>
      <c r="G7" s="2"/>
      <c r="H7" s="2"/>
      <c r="I7" s="262" t="s">
        <v>396</v>
      </c>
      <c r="J7" s="262"/>
      <c r="K7" s="262"/>
      <c r="L7" s="262"/>
      <c r="N7" s="2"/>
    </row>
    <row r="8" spans="1:24" ht="15.75" thickBot="1">
      <c r="B8" t="s">
        <v>30</v>
      </c>
    </row>
    <row r="9" spans="1:24" s="121" customFormat="1">
      <c r="A9" s="213" t="s">
        <v>128</v>
      </c>
      <c r="B9" s="251" t="s">
        <v>129</v>
      </c>
      <c r="C9" s="254" t="s">
        <v>31</v>
      </c>
      <c r="D9" s="255"/>
      <c r="E9" s="255"/>
      <c r="F9" s="255"/>
      <c r="G9" s="255"/>
      <c r="H9" s="255"/>
      <c r="I9" s="255"/>
      <c r="J9" s="255"/>
      <c r="K9" s="256"/>
      <c r="L9" s="120"/>
      <c r="M9" s="120"/>
      <c r="N9" s="257" t="s">
        <v>32</v>
      </c>
      <c r="O9" s="258"/>
      <c r="P9" s="259"/>
      <c r="Q9" s="260" t="s">
        <v>33</v>
      </c>
      <c r="R9" s="246" t="s">
        <v>34</v>
      </c>
      <c r="S9" s="248" t="s">
        <v>385</v>
      </c>
    </row>
    <row r="10" spans="1:24" s="121" customFormat="1" ht="22.5">
      <c r="A10" s="214"/>
      <c r="B10" s="252"/>
      <c r="C10" s="122" t="s">
        <v>39</v>
      </c>
      <c r="D10" s="123" t="s">
        <v>40</v>
      </c>
      <c r="E10" s="123" t="s">
        <v>41</v>
      </c>
      <c r="F10" s="123" t="s">
        <v>131</v>
      </c>
      <c r="G10" s="123" t="s">
        <v>43</v>
      </c>
      <c r="H10" s="123" t="s">
        <v>44</v>
      </c>
      <c r="I10" s="123" t="s">
        <v>45</v>
      </c>
      <c r="J10" s="123" t="s">
        <v>46</v>
      </c>
      <c r="K10" s="124"/>
      <c r="L10" s="125">
        <v>50</v>
      </c>
      <c r="M10" s="125" t="s">
        <v>13</v>
      </c>
      <c r="N10" s="126"/>
      <c r="O10" s="127"/>
      <c r="P10" s="128" t="s">
        <v>12</v>
      </c>
      <c r="Q10" s="261"/>
      <c r="R10" s="247"/>
      <c r="S10" s="249"/>
    </row>
    <row r="11" spans="1:24" s="121" customFormat="1" ht="33.75">
      <c r="A11" s="215"/>
      <c r="B11" s="253"/>
      <c r="C11" s="129" t="s">
        <v>392</v>
      </c>
      <c r="D11" s="130" t="s">
        <v>386</v>
      </c>
      <c r="E11" s="130" t="s">
        <v>389</v>
      </c>
      <c r="F11" s="130" t="s">
        <v>577</v>
      </c>
      <c r="G11" s="130" t="s">
        <v>393</v>
      </c>
      <c r="H11" s="130" t="s">
        <v>391</v>
      </c>
      <c r="I11" s="130" t="s">
        <v>387</v>
      </c>
      <c r="J11" s="130" t="s">
        <v>390</v>
      </c>
      <c r="K11" s="131" t="s">
        <v>578</v>
      </c>
      <c r="L11" s="132" t="s">
        <v>34</v>
      </c>
      <c r="M11" s="132" t="s">
        <v>394</v>
      </c>
      <c r="N11" s="133" t="s">
        <v>57</v>
      </c>
      <c r="O11" s="134" t="s">
        <v>388</v>
      </c>
      <c r="P11" s="135" t="s">
        <v>581</v>
      </c>
      <c r="Q11" s="136" t="s">
        <v>60</v>
      </c>
      <c r="R11" s="247"/>
      <c r="S11" s="249"/>
    </row>
    <row r="12" spans="1:24" ht="21" customHeight="1">
      <c r="A12" s="137">
        <v>1</v>
      </c>
      <c r="B12" s="145" t="s">
        <v>397</v>
      </c>
      <c r="C12" s="148">
        <v>16</v>
      </c>
      <c r="D12" s="149">
        <v>8</v>
      </c>
      <c r="E12" s="149">
        <v>8</v>
      </c>
      <c r="F12" s="149">
        <v>15</v>
      </c>
      <c r="G12" s="169">
        <v>9</v>
      </c>
      <c r="H12" s="169">
        <v>8</v>
      </c>
      <c r="I12" s="169">
        <v>8</v>
      </c>
      <c r="J12" s="169">
        <v>8</v>
      </c>
      <c r="K12" s="149">
        <f>(C12+D12+E12+F12+G12+H12+I12+J12)</f>
        <v>80</v>
      </c>
      <c r="L12" s="186">
        <f>(K12/100)*50</f>
        <v>40</v>
      </c>
      <c r="M12" s="187">
        <v>40</v>
      </c>
      <c r="N12" s="149">
        <v>8</v>
      </c>
      <c r="O12" s="169">
        <v>36</v>
      </c>
      <c r="P12" s="149">
        <f t="shared" ref="P12:P52" si="0">SUM(N12:O12)</f>
        <v>44</v>
      </c>
      <c r="Q12" s="187">
        <f>(M12+P12)</f>
        <v>84</v>
      </c>
      <c r="R12" s="187">
        <f>(M12+P12)</f>
        <v>84</v>
      </c>
      <c r="S12" s="163" t="s">
        <v>590</v>
      </c>
      <c r="U12" s="140"/>
      <c r="V12" s="77"/>
      <c r="W12" s="140"/>
      <c r="X12" s="77"/>
    </row>
    <row r="13" spans="1:24" ht="21" customHeight="1">
      <c r="A13" s="137">
        <v>2</v>
      </c>
      <c r="B13" s="145" t="s">
        <v>398</v>
      </c>
      <c r="C13" s="148">
        <v>14</v>
      </c>
      <c r="D13" s="149"/>
      <c r="E13" s="149">
        <v>8</v>
      </c>
      <c r="F13" s="149"/>
      <c r="G13" s="169">
        <v>8</v>
      </c>
      <c r="H13" s="169">
        <v>9</v>
      </c>
      <c r="I13" s="169">
        <v>7</v>
      </c>
      <c r="J13" s="169">
        <v>8</v>
      </c>
      <c r="K13" s="149">
        <f>(C13+D13+E13+F13+G13+H13+I13+J13)</f>
        <v>54</v>
      </c>
      <c r="L13" s="186">
        <f t="shared" ref="L13:L52" si="1">(K13/100)*50</f>
        <v>27</v>
      </c>
      <c r="M13" s="187">
        <v>27</v>
      </c>
      <c r="N13" s="149">
        <v>8</v>
      </c>
      <c r="O13" s="169">
        <v>32</v>
      </c>
      <c r="P13" s="149">
        <f t="shared" si="0"/>
        <v>40</v>
      </c>
      <c r="Q13" s="187">
        <f t="shared" ref="Q13:Q52" si="2">(M13+P13)</f>
        <v>67</v>
      </c>
      <c r="R13" s="187">
        <f t="shared" ref="R13:R52" si="3">(M13+P13)</f>
        <v>67</v>
      </c>
      <c r="S13" s="163" t="s">
        <v>583</v>
      </c>
      <c r="U13" s="77"/>
      <c r="V13" s="77"/>
      <c r="W13" s="140"/>
      <c r="X13" s="77"/>
    </row>
    <row r="14" spans="1:24" ht="21" customHeight="1">
      <c r="A14" s="137">
        <v>3</v>
      </c>
      <c r="B14" s="145" t="s">
        <v>399</v>
      </c>
      <c r="C14" s="148">
        <v>7</v>
      </c>
      <c r="D14" s="149">
        <v>8</v>
      </c>
      <c r="E14" s="149">
        <v>6</v>
      </c>
      <c r="F14" s="149">
        <v>10</v>
      </c>
      <c r="G14" s="170">
        <v>8</v>
      </c>
      <c r="H14" s="170">
        <v>7</v>
      </c>
      <c r="I14" s="170">
        <v>8</v>
      </c>
      <c r="J14" s="170">
        <v>8</v>
      </c>
      <c r="K14" s="149">
        <f t="shared" ref="K14:K52" si="4">(C14+D14+E14+F14+G14+H14+I14+J14)</f>
        <v>62</v>
      </c>
      <c r="L14" s="186">
        <f t="shared" si="1"/>
        <v>31</v>
      </c>
      <c r="M14" s="187">
        <v>31</v>
      </c>
      <c r="N14" s="149">
        <v>9</v>
      </c>
      <c r="O14" s="169">
        <v>17</v>
      </c>
      <c r="P14" s="149">
        <f t="shared" si="0"/>
        <v>26</v>
      </c>
      <c r="Q14" s="187">
        <f t="shared" si="2"/>
        <v>57</v>
      </c>
      <c r="R14" s="187">
        <f t="shared" si="3"/>
        <v>57</v>
      </c>
      <c r="S14" s="163" t="s">
        <v>584</v>
      </c>
      <c r="U14" s="77"/>
      <c r="V14" s="77"/>
      <c r="W14" s="140"/>
      <c r="X14" s="77"/>
    </row>
    <row r="15" spans="1:24" ht="21" customHeight="1">
      <c r="A15" s="137">
        <v>4</v>
      </c>
      <c r="B15" s="145" t="s">
        <v>400</v>
      </c>
      <c r="C15" s="148">
        <v>6</v>
      </c>
      <c r="D15" s="149">
        <v>9</v>
      </c>
      <c r="E15" s="149">
        <v>6</v>
      </c>
      <c r="F15" s="149">
        <v>14</v>
      </c>
      <c r="G15" s="170">
        <v>7</v>
      </c>
      <c r="H15" s="170">
        <v>8</v>
      </c>
      <c r="I15" s="170">
        <v>7</v>
      </c>
      <c r="J15" s="170">
        <v>7</v>
      </c>
      <c r="K15" s="149">
        <f t="shared" si="4"/>
        <v>64</v>
      </c>
      <c r="L15" s="186">
        <f t="shared" si="1"/>
        <v>32</v>
      </c>
      <c r="M15" s="187">
        <v>32</v>
      </c>
      <c r="N15" s="149">
        <v>7</v>
      </c>
      <c r="O15" s="169">
        <v>10</v>
      </c>
      <c r="P15" s="149">
        <f t="shared" si="0"/>
        <v>17</v>
      </c>
      <c r="Q15" s="187">
        <f t="shared" si="2"/>
        <v>49</v>
      </c>
      <c r="R15" s="187">
        <f t="shared" si="3"/>
        <v>49</v>
      </c>
      <c r="S15" s="163" t="s">
        <v>585</v>
      </c>
      <c r="U15" s="77"/>
      <c r="V15" s="77"/>
      <c r="W15" s="140"/>
      <c r="X15" s="77"/>
    </row>
    <row r="16" spans="1:24" ht="21" customHeight="1">
      <c r="A16" s="137">
        <v>5</v>
      </c>
      <c r="B16" s="145" t="s">
        <v>401</v>
      </c>
      <c r="C16" s="148">
        <v>6</v>
      </c>
      <c r="D16" s="149">
        <v>8</v>
      </c>
      <c r="E16" s="149">
        <v>7</v>
      </c>
      <c r="F16" s="149">
        <v>15</v>
      </c>
      <c r="G16" s="169">
        <v>8</v>
      </c>
      <c r="H16" s="169">
        <v>10</v>
      </c>
      <c r="I16" s="169">
        <v>9</v>
      </c>
      <c r="J16" s="169">
        <v>10</v>
      </c>
      <c r="K16" s="149">
        <f t="shared" si="4"/>
        <v>73</v>
      </c>
      <c r="L16" s="186">
        <f t="shared" si="1"/>
        <v>36.5</v>
      </c>
      <c r="M16" s="187">
        <v>37</v>
      </c>
      <c r="N16" s="149">
        <v>8</v>
      </c>
      <c r="O16" s="169">
        <v>35</v>
      </c>
      <c r="P16" s="149">
        <f t="shared" si="0"/>
        <v>43</v>
      </c>
      <c r="Q16" s="187">
        <f t="shared" si="2"/>
        <v>80</v>
      </c>
      <c r="R16" s="187">
        <f t="shared" si="3"/>
        <v>80</v>
      </c>
      <c r="S16" s="163" t="s">
        <v>586</v>
      </c>
    </row>
    <row r="17" spans="1:19" ht="21" customHeight="1">
      <c r="A17" s="137">
        <v>6</v>
      </c>
      <c r="B17" s="145" t="s">
        <v>402</v>
      </c>
      <c r="C17" s="148">
        <v>7</v>
      </c>
      <c r="D17" s="149">
        <v>7</v>
      </c>
      <c r="E17" s="149">
        <v>6</v>
      </c>
      <c r="F17" s="149">
        <v>7</v>
      </c>
      <c r="G17" s="169">
        <v>9</v>
      </c>
      <c r="H17" s="169">
        <v>8</v>
      </c>
      <c r="I17" s="169">
        <v>8</v>
      </c>
      <c r="J17" s="169">
        <v>8</v>
      </c>
      <c r="K17" s="149">
        <f t="shared" si="4"/>
        <v>60</v>
      </c>
      <c r="L17" s="186">
        <f t="shared" si="1"/>
        <v>30</v>
      </c>
      <c r="M17" s="187">
        <v>30</v>
      </c>
      <c r="N17" s="149">
        <v>7</v>
      </c>
      <c r="O17" s="169">
        <v>7</v>
      </c>
      <c r="P17" s="149">
        <f t="shared" si="0"/>
        <v>14</v>
      </c>
      <c r="Q17" s="187">
        <f t="shared" si="2"/>
        <v>44</v>
      </c>
      <c r="R17" s="187">
        <f t="shared" si="3"/>
        <v>44</v>
      </c>
      <c r="S17" s="163" t="s">
        <v>585</v>
      </c>
    </row>
    <row r="18" spans="1:19" ht="21" customHeight="1">
      <c r="A18" s="137">
        <v>7</v>
      </c>
      <c r="B18" s="145" t="s">
        <v>403</v>
      </c>
      <c r="C18" s="148">
        <v>10</v>
      </c>
      <c r="D18" s="149">
        <v>7</v>
      </c>
      <c r="E18" s="149">
        <v>7</v>
      </c>
      <c r="F18" s="149">
        <v>16</v>
      </c>
      <c r="G18" s="169">
        <v>9</v>
      </c>
      <c r="H18" s="169">
        <v>10</v>
      </c>
      <c r="I18" s="169">
        <v>9</v>
      </c>
      <c r="J18" s="169">
        <v>8</v>
      </c>
      <c r="K18" s="149">
        <f t="shared" si="4"/>
        <v>76</v>
      </c>
      <c r="L18" s="186">
        <f t="shared" si="1"/>
        <v>38</v>
      </c>
      <c r="M18" s="187">
        <v>38</v>
      </c>
      <c r="N18" s="149">
        <v>8</v>
      </c>
      <c r="O18" s="169">
        <v>25</v>
      </c>
      <c r="P18" s="149">
        <f t="shared" si="0"/>
        <v>33</v>
      </c>
      <c r="Q18" s="187">
        <f t="shared" si="2"/>
        <v>71</v>
      </c>
      <c r="R18" s="187">
        <f t="shared" si="3"/>
        <v>71</v>
      </c>
      <c r="S18" s="163" t="s">
        <v>586</v>
      </c>
    </row>
    <row r="19" spans="1:19" ht="21" customHeight="1">
      <c r="A19" s="137">
        <v>8</v>
      </c>
      <c r="B19" s="145" t="s">
        <v>404</v>
      </c>
      <c r="C19" s="148">
        <v>14</v>
      </c>
      <c r="D19" s="149">
        <v>7</v>
      </c>
      <c r="E19" s="149">
        <v>8</v>
      </c>
      <c r="F19" s="149">
        <v>10</v>
      </c>
      <c r="G19" s="169">
        <v>9</v>
      </c>
      <c r="H19" s="169">
        <v>7</v>
      </c>
      <c r="I19" s="169">
        <v>7</v>
      </c>
      <c r="J19" s="169">
        <v>7</v>
      </c>
      <c r="K19" s="149">
        <f t="shared" si="4"/>
        <v>69</v>
      </c>
      <c r="L19" s="186">
        <f t="shared" si="1"/>
        <v>34.5</v>
      </c>
      <c r="M19" s="187">
        <v>35</v>
      </c>
      <c r="N19" s="149">
        <v>9</v>
      </c>
      <c r="O19" s="169">
        <v>25</v>
      </c>
      <c r="P19" s="149">
        <f t="shared" si="0"/>
        <v>34</v>
      </c>
      <c r="Q19" s="187">
        <f t="shared" si="2"/>
        <v>69</v>
      </c>
      <c r="R19" s="187">
        <f t="shared" si="3"/>
        <v>69</v>
      </c>
      <c r="S19" s="163" t="s">
        <v>583</v>
      </c>
    </row>
    <row r="20" spans="1:19" ht="21" customHeight="1">
      <c r="A20" s="137">
        <v>9</v>
      </c>
      <c r="B20" s="145" t="s">
        <v>405</v>
      </c>
      <c r="C20" s="148">
        <v>4</v>
      </c>
      <c r="D20" s="149">
        <v>7</v>
      </c>
      <c r="E20" s="149">
        <v>5</v>
      </c>
      <c r="F20" s="149">
        <v>12</v>
      </c>
      <c r="G20" s="169">
        <v>7</v>
      </c>
      <c r="H20" s="169">
        <v>8</v>
      </c>
      <c r="I20" s="169">
        <v>8</v>
      </c>
      <c r="J20" s="169">
        <v>8</v>
      </c>
      <c r="K20" s="149">
        <f t="shared" si="4"/>
        <v>59</v>
      </c>
      <c r="L20" s="186">
        <f t="shared" si="1"/>
        <v>29.5</v>
      </c>
      <c r="M20" s="187">
        <v>30</v>
      </c>
      <c r="N20" s="149">
        <v>7</v>
      </c>
      <c r="O20" s="169">
        <v>15</v>
      </c>
      <c r="P20" s="149">
        <f t="shared" si="0"/>
        <v>22</v>
      </c>
      <c r="Q20" s="187">
        <f t="shared" si="2"/>
        <v>52</v>
      </c>
      <c r="R20" s="187">
        <f t="shared" si="3"/>
        <v>52</v>
      </c>
      <c r="S20" s="163" t="s">
        <v>584</v>
      </c>
    </row>
    <row r="21" spans="1:19" ht="21" customHeight="1">
      <c r="A21" s="137">
        <v>10</v>
      </c>
      <c r="B21" s="145" t="s">
        <v>406</v>
      </c>
      <c r="C21" s="148">
        <v>8</v>
      </c>
      <c r="D21" s="149">
        <v>7</v>
      </c>
      <c r="E21" s="149">
        <v>6</v>
      </c>
      <c r="F21" s="149"/>
      <c r="G21" s="169">
        <v>8</v>
      </c>
      <c r="H21" s="169">
        <v>6</v>
      </c>
      <c r="I21" s="169">
        <v>7</v>
      </c>
      <c r="J21" s="169">
        <v>9</v>
      </c>
      <c r="K21" s="149">
        <f t="shared" si="4"/>
        <v>51</v>
      </c>
      <c r="L21" s="186">
        <f t="shared" si="1"/>
        <v>25.5</v>
      </c>
      <c r="M21" s="187">
        <v>26</v>
      </c>
      <c r="N21" s="149">
        <v>6</v>
      </c>
      <c r="O21" s="169">
        <v>17</v>
      </c>
      <c r="P21" s="149">
        <f t="shared" si="0"/>
        <v>23</v>
      </c>
      <c r="Q21" s="187">
        <f t="shared" si="2"/>
        <v>49</v>
      </c>
      <c r="R21" s="187">
        <f t="shared" si="3"/>
        <v>49</v>
      </c>
      <c r="S21" s="163" t="s">
        <v>585</v>
      </c>
    </row>
    <row r="22" spans="1:19" ht="21" customHeight="1">
      <c r="A22" s="137">
        <v>11</v>
      </c>
      <c r="B22" s="145" t="s">
        <v>407</v>
      </c>
      <c r="C22" s="148">
        <v>9</v>
      </c>
      <c r="D22" s="149">
        <v>7</v>
      </c>
      <c r="E22" s="149">
        <v>6</v>
      </c>
      <c r="F22" s="149">
        <v>8</v>
      </c>
      <c r="G22" s="169">
        <v>7</v>
      </c>
      <c r="H22" s="169">
        <v>10</v>
      </c>
      <c r="I22" s="169">
        <v>8</v>
      </c>
      <c r="J22" s="169">
        <v>10</v>
      </c>
      <c r="K22" s="149">
        <f t="shared" si="4"/>
        <v>65</v>
      </c>
      <c r="L22" s="186">
        <f t="shared" si="1"/>
        <v>32.5</v>
      </c>
      <c r="M22" s="187">
        <v>33</v>
      </c>
      <c r="N22" s="149">
        <v>6</v>
      </c>
      <c r="O22" s="169">
        <v>30</v>
      </c>
      <c r="P22" s="149">
        <f t="shared" si="0"/>
        <v>36</v>
      </c>
      <c r="Q22" s="187">
        <f t="shared" si="2"/>
        <v>69</v>
      </c>
      <c r="R22" s="187">
        <f t="shared" si="3"/>
        <v>69</v>
      </c>
      <c r="S22" s="163" t="s">
        <v>583</v>
      </c>
    </row>
    <row r="23" spans="1:19" ht="21" customHeight="1">
      <c r="A23" s="137">
        <v>12</v>
      </c>
      <c r="B23" s="145" t="s">
        <v>408</v>
      </c>
      <c r="C23" s="148">
        <v>8</v>
      </c>
      <c r="D23" s="149">
        <v>7</v>
      </c>
      <c r="E23" s="149">
        <v>6</v>
      </c>
      <c r="F23" s="149">
        <v>7</v>
      </c>
      <c r="G23" s="169">
        <v>7</v>
      </c>
      <c r="H23" s="169">
        <v>9</v>
      </c>
      <c r="I23" s="169">
        <v>7</v>
      </c>
      <c r="J23" s="169">
        <v>8</v>
      </c>
      <c r="K23" s="149">
        <f t="shared" si="4"/>
        <v>59</v>
      </c>
      <c r="L23" s="186">
        <f t="shared" si="1"/>
        <v>29.5</v>
      </c>
      <c r="M23" s="187">
        <v>30</v>
      </c>
      <c r="N23" s="149">
        <v>7</v>
      </c>
      <c r="O23" s="169">
        <v>32</v>
      </c>
      <c r="P23" s="149">
        <f t="shared" si="0"/>
        <v>39</v>
      </c>
      <c r="Q23" s="187">
        <f t="shared" si="2"/>
        <v>69</v>
      </c>
      <c r="R23" s="187">
        <f t="shared" si="3"/>
        <v>69</v>
      </c>
      <c r="S23" s="163" t="s">
        <v>583</v>
      </c>
    </row>
    <row r="24" spans="1:19" ht="21" customHeight="1">
      <c r="A24" s="137">
        <v>13</v>
      </c>
      <c r="B24" s="145" t="s">
        <v>409</v>
      </c>
      <c r="C24" s="148">
        <v>18</v>
      </c>
      <c r="D24" s="149">
        <v>7</v>
      </c>
      <c r="E24" s="149">
        <v>10</v>
      </c>
      <c r="F24" s="149">
        <v>11</v>
      </c>
      <c r="G24" s="169">
        <v>8</v>
      </c>
      <c r="H24" s="169">
        <v>9</v>
      </c>
      <c r="I24" s="169">
        <v>9</v>
      </c>
      <c r="J24" s="169">
        <v>8</v>
      </c>
      <c r="K24" s="149">
        <f t="shared" si="4"/>
        <v>80</v>
      </c>
      <c r="L24" s="186">
        <f t="shared" si="1"/>
        <v>40</v>
      </c>
      <c r="M24" s="187">
        <v>40</v>
      </c>
      <c r="N24" s="149">
        <v>7</v>
      </c>
      <c r="O24" s="169">
        <v>30</v>
      </c>
      <c r="P24" s="149">
        <f t="shared" si="0"/>
        <v>37</v>
      </c>
      <c r="Q24" s="187">
        <f t="shared" si="2"/>
        <v>77</v>
      </c>
      <c r="R24" s="187">
        <f t="shared" si="3"/>
        <v>77</v>
      </c>
      <c r="S24" s="163" t="s">
        <v>586</v>
      </c>
    </row>
    <row r="25" spans="1:19" ht="21" customHeight="1">
      <c r="A25" s="137">
        <v>14</v>
      </c>
      <c r="B25" s="145" t="s">
        <v>410</v>
      </c>
      <c r="C25" s="148">
        <v>3</v>
      </c>
      <c r="D25" s="149">
        <v>8</v>
      </c>
      <c r="E25" s="149">
        <v>4</v>
      </c>
      <c r="F25" s="149">
        <v>11</v>
      </c>
      <c r="G25" s="169">
        <v>7</v>
      </c>
      <c r="H25" s="169">
        <v>10</v>
      </c>
      <c r="I25" s="169">
        <v>8</v>
      </c>
      <c r="J25" s="169">
        <v>10</v>
      </c>
      <c r="K25" s="149">
        <f t="shared" si="4"/>
        <v>61</v>
      </c>
      <c r="L25" s="186">
        <f t="shared" si="1"/>
        <v>30.5</v>
      </c>
      <c r="M25" s="187">
        <v>31</v>
      </c>
      <c r="N25" s="149">
        <v>6</v>
      </c>
      <c r="O25" s="169">
        <v>25</v>
      </c>
      <c r="P25" s="149">
        <f t="shared" si="0"/>
        <v>31</v>
      </c>
      <c r="Q25" s="187">
        <f t="shared" si="2"/>
        <v>62</v>
      </c>
      <c r="R25" s="187">
        <f t="shared" si="3"/>
        <v>62</v>
      </c>
      <c r="S25" s="163" t="s">
        <v>583</v>
      </c>
    </row>
    <row r="26" spans="1:19" ht="21" customHeight="1">
      <c r="A26" s="137">
        <v>15</v>
      </c>
      <c r="B26" s="145" t="s">
        <v>411</v>
      </c>
      <c r="C26" s="148">
        <v>4</v>
      </c>
      <c r="D26" s="149">
        <v>10</v>
      </c>
      <c r="E26" s="149">
        <v>5</v>
      </c>
      <c r="F26" s="149">
        <v>13</v>
      </c>
      <c r="G26" s="169">
        <v>9</v>
      </c>
      <c r="H26" s="169">
        <v>10</v>
      </c>
      <c r="I26" s="169">
        <v>9</v>
      </c>
      <c r="J26" s="169">
        <v>10</v>
      </c>
      <c r="K26" s="149">
        <f t="shared" si="4"/>
        <v>70</v>
      </c>
      <c r="L26" s="186">
        <f t="shared" si="1"/>
        <v>35</v>
      </c>
      <c r="M26" s="187">
        <v>35</v>
      </c>
      <c r="N26" s="149">
        <v>7</v>
      </c>
      <c r="O26" s="169">
        <v>29</v>
      </c>
      <c r="P26" s="149">
        <f t="shared" si="0"/>
        <v>36</v>
      </c>
      <c r="Q26" s="187">
        <f t="shared" si="2"/>
        <v>71</v>
      </c>
      <c r="R26" s="187">
        <f t="shared" si="3"/>
        <v>71</v>
      </c>
      <c r="S26" s="163" t="s">
        <v>586</v>
      </c>
    </row>
    <row r="27" spans="1:19" ht="21" customHeight="1">
      <c r="A27" s="137">
        <v>16</v>
      </c>
      <c r="B27" s="145" t="s">
        <v>412</v>
      </c>
      <c r="C27" s="148">
        <v>1</v>
      </c>
      <c r="D27" s="149">
        <v>7</v>
      </c>
      <c r="E27" s="149">
        <v>4</v>
      </c>
      <c r="F27" s="149">
        <v>2</v>
      </c>
      <c r="G27" s="169">
        <v>7</v>
      </c>
      <c r="H27" s="169">
        <v>6</v>
      </c>
      <c r="I27" s="169">
        <v>7</v>
      </c>
      <c r="J27" s="169">
        <v>10</v>
      </c>
      <c r="K27" s="149">
        <f t="shared" si="4"/>
        <v>44</v>
      </c>
      <c r="L27" s="186">
        <f t="shared" si="1"/>
        <v>22</v>
      </c>
      <c r="M27" s="187">
        <v>22</v>
      </c>
      <c r="N27" s="149">
        <v>6</v>
      </c>
      <c r="O27" s="169">
        <v>14</v>
      </c>
      <c r="P27" s="149">
        <f t="shared" si="0"/>
        <v>20</v>
      </c>
      <c r="Q27" s="187">
        <f t="shared" si="2"/>
        <v>42</v>
      </c>
      <c r="R27" s="187">
        <f t="shared" si="3"/>
        <v>42</v>
      </c>
      <c r="S27" s="163" t="s">
        <v>585</v>
      </c>
    </row>
    <row r="28" spans="1:19" ht="21" customHeight="1">
      <c r="A28" s="137">
        <v>17</v>
      </c>
      <c r="B28" s="145" t="s">
        <v>413</v>
      </c>
      <c r="C28" s="148">
        <v>6</v>
      </c>
      <c r="D28" s="149">
        <v>4</v>
      </c>
      <c r="E28" s="149">
        <v>5</v>
      </c>
      <c r="F28" s="149">
        <v>10</v>
      </c>
      <c r="G28" s="169">
        <v>8</v>
      </c>
      <c r="H28" s="169">
        <v>6</v>
      </c>
      <c r="I28" s="169">
        <v>8</v>
      </c>
      <c r="J28" s="169">
        <v>8</v>
      </c>
      <c r="K28" s="149">
        <f t="shared" si="4"/>
        <v>55</v>
      </c>
      <c r="L28" s="186">
        <f t="shared" si="1"/>
        <v>27.500000000000004</v>
      </c>
      <c r="M28" s="187">
        <v>28</v>
      </c>
      <c r="N28" s="149">
        <v>6</v>
      </c>
      <c r="O28" s="169">
        <v>6</v>
      </c>
      <c r="P28" s="149">
        <f t="shared" si="0"/>
        <v>12</v>
      </c>
      <c r="Q28" s="187">
        <f t="shared" si="2"/>
        <v>40</v>
      </c>
      <c r="R28" s="187">
        <f t="shared" si="3"/>
        <v>40</v>
      </c>
      <c r="S28" s="163" t="s">
        <v>588</v>
      </c>
    </row>
    <row r="29" spans="1:19" ht="21" customHeight="1">
      <c r="A29" s="137">
        <v>18</v>
      </c>
      <c r="B29" s="145" t="s">
        <v>414</v>
      </c>
      <c r="C29" s="148">
        <v>4</v>
      </c>
      <c r="D29" s="149">
        <v>7</v>
      </c>
      <c r="E29" s="149">
        <v>5</v>
      </c>
      <c r="F29" s="149"/>
      <c r="G29" s="169">
        <v>7</v>
      </c>
      <c r="H29" s="169">
        <v>6</v>
      </c>
      <c r="I29" s="169">
        <v>9</v>
      </c>
      <c r="J29" s="169">
        <v>7</v>
      </c>
      <c r="K29" s="149">
        <f t="shared" si="4"/>
        <v>45</v>
      </c>
      <c r="L29" s="186">
        <f t="shared" si="1"/>
        <v>22.5</v>
      </c>
      <c r="M29" s="187">
        <v>23</v>
      </c>
      <c r="N29" s="149">
        <v>7</v>
      </c>
      <c r="O29" s="169">
        <v>23</v>
      </c>
      <c r="P29" s="149">
        <f t="shared" si="0"/>
        <v>30</v>
      </c>
      <c r="Q29" s="187">
        <f t="shared" si="2"/>
        <v>53</v>
      </c>
      <c r="R29" s="187">
        <f t="shared" si="3"/>
        <v>53</v>
      </c>
      <c r="S29" s="163" t="s">
        <v>584</v>
      </c>
    </row>
    <row r="30" spans="1:19" ht="21" customHeight="1">
      <c r="A30" s="137">
        <v>19</v>
      </c>
      <c r="B30" s="145" t="s">
        <v>415</v>
      </c>
      <c r="C30" s="148">
        <v>4</v>
      </c>
      <c r="D30" s="149">
        <v>7</v>
      </c>
      <c r="E30" s="149">
        <v>7</v>
      </c>
      <c r="F30" s="149">
        <v>6</v>
      </c>
      <c r="G30" s="169">
        <v>8</v>
      </c>
      <c r="H30" s="169">
        <v>8</v>
      </c>
      <c r="I30" s="169">
        <v>8</v>
      </c>
      <c r="J30" s="169">
        <v>7</v>
      </c>
      <c r="K30" s="149">
        <f t="shared" si="4"/>
        <v>55</v>
      </c>
      <c r="L30" s="186">
        <f t="shared" si="1"/>
        <v>27.500000000000004</v>
      </c>
      <c r="M30" s="187">
        <v>28</v>
      </c>
      <c r="N30" s="149">
        <v>6</v>
      </c>
      <c r="O30" s="169">
        <v>5</v>
      </c>
      <c r="P30" s="149">
        <f t="shared" si="0"/>
        <v>11</v>
      </c>
      <c r="Q30" s="187">
        <f t="shared" si="2"/>
        <v>39</v>
      </c>
      <c r="R30" s="187">
        <f t="shared" si="3"/>
        <v>39</v>
      </c>
      <c r="S30" s="163" t="s">
        <v>588</v>
      </c>
    </row>
    <row r="31" spans="1:19" ht="21" customHeight="1">
      <c r="A31" s="137">
        <v>20</v>
      </c>
      <c r="B31" s="145" t="s">
        <v>416</v>
      </c>
      <c r="C31" s="148">
        <v>0</v>
      </c>
      <c r="D31" s="149">
        <v>7</v>
      </c>
      <c r="E31" s="149">
        <v>5</v>
      </c>
      <c r="F31" s="149">
        <v>9</v>
      </c>
      <c r="G31" s="169">
        <v>7</v>
      </c>
      <c r="H31" s="169">
        <v>5</v>
      </c>
      <c r="I31" s="169">
        <v>9</v>
      </c>
      <c r="J31" s="169">
        <v>9</v>
      </c>
      <c r="K31" s="149">
        <f t="shared" si="4"/>
        <v>51</v>
      </c>
      <c r="L31" s="186">
        <f t="shared" si="1"/>
        <v>25.5</v>
      </c>
      <c r="M31" s="187">
        <v>26</v>
      </c>
      <c r="N31" s="149">
        <v>6</v>
      </c>
      <c r="O31" s="169">
        <v>7</v>
      </c>
      <c r="P31" s="149">
        <f t="shared" si="0"/>
        <v>13</v>
      </c>
      <c r="Q31" s="187">
        <f t="shared" si="2"/>
        <v>39</v>
      </c>
      <c r="R31" s="187">
        <f t="shared" si="3"/>
        <v>39</v>
      </c>
      <c r="S31" s="163" t="s">
        <v>588</v>
      </c>
    </row>
    <row r="32" spans="1:19" ht="21" customHeight="1">
      <c r="A32" s="137">
        <v>21</v>
      </c>
      <c r="B32" s="146" t="s">
        <v>417</v>
      </c>
      <c r="C32" s="148">
        <v>10</v>
      </c>
      <c r="D32" s="149">
        <v>6</v>
      </c>
      <c r="E32" s="149">
        <v>8</v>
      </c>
      <c r="F32" s="149">
        <v>10</v>
      </c>
      <c r="G32" s="169">
        <v>8</v>
      </c>
      <c r="H32" s="169">
        <v>5</v>
      </c>
      <c r="I32" s="169">
        <v>8</v>
      </c>
      <c r="J32" s="169">
        <v>8</v>
      </c>
      <c r="K32" s="149">
        <f t="shared" si="4"/>
        <v>63</v>
      </c>
      <c r="L32" s="186">
        <f t="shared" si="1"/>
        <v>31.5</v>
      </c>
      <c r="M32" s="187">
        <v>32</v>
      </c>
      <c r="N32" s="149">
        <v>7</v>
      </c>
      <c r="O32" s="169">
        <v>23</v>
      </c>
      <c r="P32" s="149">
        <f t="shared" si="0"/>
        <v>30</v>
      </c>
      <c r="Q32" s="187">
        <f t="shared" si="2"/>
        <v>62</v>
      </c>
      <c r="R32" s="187">
        <f t="shared" si="3"/>
        <v>62</v>
      </c>
      <c r="S32" s="163" t="s">
        <v>583</v>
      </c>
    </row>
    <row r="33" spans="1:19" ht="21" customHeight="1">
      <c r="A33" s="137">
        <v>22</v>
      </c>
      <c r="B33" s="146" t="s">
        <v>418</v>
      </c>
      <c r="C33" s="148">
        <v>14</v>
      </c>
      <c r="D33" s="149">
        <v>8</v>
      </c>
      <c r="E33" s="149">
        <v>8</v>
      </c>
      <c r="F33" s="149">
        <v>9</v>
      </c>
      <c r="G33" s="169">
        <v>8</v>
      </c>
      <c r="H33" s="169">
        <v>6</v>
      </c>
      <c r="I33" s="169">
        <v>9</v>
      </c>
      <c r="J33" s="169">
        <v>10</v>
      </c>
      <c r="K33" s="149">
        <f t="shared" si="4"/>
        <v>72</v>
      </c>
      <c r="L33" s="186">
        <f t="shared" si="1"/>
        <v>36</v>
      </c>
      <c r="M33" s="187">
        <v>36</v>
      </c>
      <c r="N33" s="149">
        <v>7</v>
      </c>
      <c r="O33" s="169">
        <v>24</v>
      </c>
      <c r="P33" s="149">
        <f t="shared" si="0"/>
        <v>31</v>
      </c>
      <c r="Q33" s="187">
        <f t="shared" si="2"/>
        <v>67</v>
      </c>
      <c r="R33" s="187">
        <f t="shared" si="3"/>
        <v>67</v>
      </c>
      <c r="S33" s="163" t="s">
        <v>583</v>
      </c>
    </row>
    <row r="34" spans="1:19" ht="21" customHeight="1">
      <c r="A34" s="137">
        <v>23</v>
      </c>
      <c r="B34" s="146" t="s">
        <v>419</v>
      </c>
      <c r="C34" s="148">
        <v>10</v>
      </c>
      <c r="D34" s="149">
        <v>3</v>
      </c>
      <c r="E34" s="149">
        <v>5</v>
      </c>
      <c r="F34" s="149">
        <v>10</v>
      </c>
      <c r="G34" s="169">
        <v>7</v>
      </c>
      <c r="H34" s="169">
        <v>9</v>
      </c>
      <c r="I34" s="169">
        <v>8</v>
      </c>
      <c r="J34" s="169">
        <v>8</v>
      </c>
      <c r="K34" s="149">
        <f t="shared" si="4"/>
        <v>60</v>
      </c>
      <c r="L34" s="186">
        <f t="shared" si="1"/>
        <v>30</v>
      </c>
      <c r="M34" s="187">
        <v>30</v>
      </c>
      <c r="N34" s="149">
        <v>7</v>
      </c>
      <c r="O34" s="169">
        <v>16</v>
      </c>
      <c r="P34" s="149">
        <f t="shared" si="0"/>
        <v>23</v>
      </c>
      <c r="Q34" s="187">
        <f t="shared" si="2"/>
        <v>53</v>
      </c>
      <c r="R34" s="187">
        <f t="shared" si="3"/>
        <v>53</v>
      </c>
      <c r="S34" s="163" t="s">
        <v>584</v>
      </c>
    </row>
    <row r="35" spans="1:19" ht="21" customHeight="1">
      <c r="A35" s="137">
        <v>24</v>
      </c>
      <c r="B35" s="146" t="s">
        <v>420</v>
      </c>
      <c r="C35" s="148">
        <v>11</v>
      </c>
      <c r="D35" s="149">
        <v>7</v>
      </c>
      <c r="E35" s="149">
        <v>8</v>
      </c>
      <c r="F35" s="149">
        <v>10</v>
      </c>
      <c r="G35" s="169">
        <v>6</v>
      </c>
      <c r="H35" s="169">
        <v>10</v>
      </c>
      <c r="I35" s="169">
        <v>9</v>
      </c>
      <c r="J35" s="169">
        <v>9</v>
      </c>
      <c r="K35" s="149">
        <f t="shared" si="4"/>
        <v>70</v>
      </c>
      <c r="L35" s="186">
        <f t="shared" si="1"/>
        <v>35</v>
      </c>
      <c r="M35" s="187">
        <v>35</v>
      </c>
      <c r="N35" s="149">
        <v>6</v>
      </c>
      <c r="O35" s="169">
        <v>20</v>
      </c>
      <c r="P35" s="149">
        <f t="shared" si="0"/>
        <v>26</v>
      </c>
      <c r="Q35" s="187">
        <f t="shared" si="2"/>
        <v>61</v>
      </c>
      <c r="R35" s="187">
        <f t="shared" si="3"/>
        <v>61</v>
      </c>
      <c r="S35" s="163" t="s">
        <v>583</v>
      </c>
    </row>
    <row r="36" spans="1:19" ht="21" customHeight="1">
      <c r="A36" s="137">
        <v>25</v>
      </c>
      <c r="B36" s="146" t="s">
        <v>421</v>
      </c>
      <c r="C36" s="148">
        <v>5</v>
      </c>
      <c r="D36" s="149">
        <v>3</v>
      </c>
      <c r="E36" s="149">
        <v>8</v>
      </c>
      <c r="F36" s="149">
        <v>7</v>
      </c>
      <c r="G36" s="169">
        <v>7</v>
      </c>
      <c r="H36" s="169">
        <v>5</v>
      </c>
      <c r="I36" s="169">
        <v>8</v>
      </c>
      <c r="J36" s="169">
        <v>8</v>
      </c>
      <c r="K36" s="149">
        <f t="shared" si="4"/>
        <v>51</v>
      </c>
      <c r="L36" s="186">
        <f t="shared" si="1"/>
        <v>25.5</v>
      </c>
      <c r="M36" s="187">
        <v>26</v>
      </c>
      <c r="N36" s="149">
        <v>6</v>
      </c>
      <c r="O36" s="169">
        <v>9</v>
      </c>
      <c r="P36" s="149">
        <f t="shared" si="0"/>
        <v>15</v>
      </c>
      <c r="Q36" s="187">
        <f t="shared" si="2"/>
        <v>41</v>
      </c>
      <c r="R36" s="187">
        <f t="shared" si="3"/>
        <v>41</v>
      </c>
      <c r="S36" s="163" t="s">
        <v>585</v>
      </c>
    </row>
    <row r="37" spans="1:19" ht="21" customHeight="1">
      <c r="A37" s="137">
        <v>26</v>
      </c>
      <c r="B37" s="146" t="s">
        <v>422</v>
      </c>
      <c r="C37" s="148">
        <v>8</v>
      </c>
      <c r="D37" s="149">
        <v>3</v>
      </c>
      <c r="E37" s="149">
        <v>6</v>
      </c>
      <c r="F37" s="149">
        <v>9</v>
      </c>
      <c r="G37" s="169">
        <v>8</v>
      </c>
      <c r="H37" s="169">
        <v>6</v>
      </c>
      <c r="I37" s="169">
        <v>9</v>
      </c>
      <c r="J37" s="169">
        <v>8</v>
      </c>
      <c r="K37" s="149">
        <f t="shared" si="4"/>
        <v>57</v>
      </c>
      <c r="L37" s="186">
        <f t="shared" si="1"/>
        <v>28.499999999999996</v>
      </c>
      <c r="M37" s="187">
        <v>29</v>
      </c>
      <c r="N37" s="149">
        <v>7</v>
      </c>
      <c r="O37" s="169">
        <v>14</v>
      </c>
      <c r="P37" s="149">
        <f t="shared" si="0"/>
        <v>21</v>
      </c>
      <c r="Q37" s="187">
        <f t="shared" si="2"/>
        <v>50</v>
      </c>
      <c r="R37" s="187">
        <f t="shared" si="3"/>
        <v>50</v>
      </c>
      <c r="S37" s="163" t="s">
        <v>585</v>
      </c>
    </row>
    <row r="38" spans="1:19" ht="21" customHeight="1">
      <c r="A38" s="137">
        <v>27</v>
      </c>
      <c r="B38" s="146" t="s">
        <v>423</v>
      </c>
      <c r="C38" s="148">
        <v>11</v>
      </c>
      <c r="D38" s="149">
        <v>3</v>
      </c>
      <c r="E38" s="149">
        <v>8</v>
      </c>
      <c r="F38" s="149">
        <v>10</v>
      </c>
      <c r="G38" s="169">
        <v>6</v>
      </c>
      <c r="H38" s="169">
        <v>7</v>
      </c>
      <c r="I38" s="169">
        <v>8</v>
      </c>
      <c r="J38" s="169">
        <v>10</v>
      </c>
      <c r="K38" s="149">
        <f t="shared" si="4"/>
        <v>63</v>
      </c>
      <c r="L38" s="186">
        <f t="shared" si="1"/>
        <v>31.5</v>
      </c>
      <c r="M38" s="187">
        <v>32</v>
      </c>
      <c r="N38" s="149">
        <v>9</v>
      </c>
      <c r="O38" s="169">
        <v>32</v>
      </c>
      <c r="P38" s="149">
        <f t="shared" si="0"/>
        <v>41</v>
      </c>
      <c r="Q38" s="187">
        <f t="shared" si="2"/>
        <v>73</v>
      </c>
      <c r="R38" s="187">
        <f t="shared" si="3"/>
        <v>73</v>
      </c>
      <c r="S38" s="163" t="s">
        <v>586</v>
      </c>
    </row>
    <row r="39" spans="1:19" ht="21" customHeight="1">
      <c r="A39" s="137">
        <v>28</v>
      </c>
      <c r="B39" s="146" t="s">
        <v>424</v>
      </c>
      <c r="C39" s="148">
        <v>14</v>
      </c>
      <c r="D39" s="149">
        <v>3</v>
      </c>
      <c r="E39" s="149">
        <v>9</v>
      </c>
      <c r="F39" s="149">
        <v>10</v>
      </c>
      <c r="G39" s="169">
        <v>7</v>
      </c>
      <c r="H39" s="169">
        <v>8</v>
      </c>
      <c r="I39" s="169">
        <v>9</v>
      </c>
      <c r="J39" s="169">
        <v>8</v>
      </c>
      <c r="K39" s="149">
        <f t="shared" si="4"/>
        <v>68</v>
      </c>
      <c r="L39" s="186">
        <f t="shared" si="1"/>
        <v>34</v>
      </c>
      <c r="M39" s="187">
        <v>34</v>
      </c>
      <c r="N39" s="149">
        <v>8</v>
      </c>
      <c r="O39" s="169">
        <v>23</v>
      </c>
      <c r="P39" s="149">
        <f t="shared" si="0"/>
        <v>31</v>
      </c>
      <c r="Q39" s="187">
        <f t="shared" si="2"/>
        <v>65</v>
      </c>
      <c r="R39" s="187">
        <f t="shared" si="3"/>
        <v>65</v>
      </c>
      <c r="S39" s="163" t="s">
        <v>583</v>
      </c>
    </row>
    <row r="40" spans="1:19" ht="21" customHeight="1">
      <c r="A40" s="137">
        <v>29</v>
      </c>
      <c r="B40" s="146" t="s">
        <v>425</v>
      </c>
      <c r="C40" s="148">
        <v>12</v>
      </c>
      <c r="D40" s="149">
        <v>10</v>
      </c>
      <c r="E40" s="149">
        <v>7</v>
      </c>
      <c r="F40" s="149">
        <v>8</v>
      </c>
      <c r="G40" s="169">
        <v>8</v>
      </c>
      <c r="H40" s="169">
        <v>6</v>
      </c>
      <c r="I40" s="169">
        <v>8</v>
      </c>
      <c r="J40" s="169">
        <v>8</v>
      </c>
      <c r="K40" s="149">
        <f t="shared" si="4"/>
        <v>67</v>
      </c>
      <c r="L40" s="186">
        <f t="shared" si="1"/>
        <v>33.5</v>
      </c>
      <c r="M40" s="187">
        <v>34</v>
      </c>
      <c r="N40" s="149">
        <v>7</v>
      </c>
      <c r="O40" s="169">
        <v>17</v>
      </c>
      <c r="P40" s="149">
        <f t="shared" si="0"/>
        <v>24</v>
      </c>
      <c r="Q40" s="187">
        <f t="shared" si="2"/>
        <v>58</v>
      </c>
      <c r="R40" s="187">
        <f t="shared" si="3"/>
        <v>58</v>
      </c>
      <c r="S40" s="163" t="s">
        <v>584</v>
      </c>
    </row>
    <row r="41" spans="1:19" ht="21" customHeight="1">
      <c r="A41" s="137">
        <v>30</v>
      </c>
      <c r="B41" s="146" t="s">
        <v>426</v>
      </c>
      <c r="C41" s="148">
        <v>6</v>
      </c>
      <c r="D41" s="149">
        <v>9</v>
      </c>
      <c r="E41" s="149">
        <v>5</v>
      </c>
      <c r="F41" s="149">
        <v>9</v>
      </c>
      <c r="G41" s="169">
        <v>8</v>
      </c>
      <c r="H41" s="169">
        <v>7</v>
      </c>
      <c r="I41" s="169">
        <v>9</v>
      </c>
      <c r="J41" s="169">
        <v>8</v>
      </c>
      <c r="K41" s="149">
        <f t="shared" si="4"/>
        <v>61</v>
      </c>
      <c r="L41" s="186">
        <f t="shared" si="1"/>
        <v>30.5</v>
      </c>
      <c r="M41" s="187">
        <v>31</v>
      </c>
      <c r="N41" s="149">
        <v>7</v>
      </c>
      <c r="O41" s="169">
        <v>13</v>
      </c>
      <c r="P41" s="149">
        <f t="shared" si="0"/>
        <v>20</v>
      </c>
      <c r="Q41" s="187">
        <f t="shared" si="2"/>
        <v>51</v>
      </c>
      <c r="R41" s="187">
        <f t="shared" si="3"/>
        <v>51</v>
      </c>
      <c r="S41" s="163" t="s">
        <v>584</v>
      </c>
    </row>
    <row r="42" spans="1:19" ht="21" customHeight="1">
      <c r="A42" s="137">
        <v>31</v>
      </c>
      <c r="B42" s="146" t="s">
        <v>427</v>
      </c>
      <c r="C42" s="148">
        <v>7</v>
      </c>
      <c r="D42" s="149">
        <v>3</v>
      </c>
      <c r="E42" s="149">
        <v>5</v>
      </c>
      <c r="F42" s="149"/>
      <c r="G42" s="169">
        <v>7</v>
      </c>
      <c r="H42" s="169">
        <v>10</v>
      </c>
      <c r="I42" s="169">
        <v>7</v>
      </c>
      <c r="J42" s="169">
        <v>5</v>
      </c>
      <c r="K42" s="149">
        <f t="shared" si="4"/>
        <v>44</v>
      </c>
      <c r="L42" s="186">
        <f t="shared" si="1"/>
        <v>22</v>
      </c>
      <c r="M42" s="187">
        <v>22</v>
      </c>
      <c r="N42" s="149">
        <v>7</v>
      </c>
      <c r="O42" s="169">
        <v>12</v>
      </c>
      <c r="P42" s="149">
        <f t="shared" si="0"/>
        <v>19</v>
      </c>
      <c r="Q42" s="187">
        <f t="shared" si="2"/>
        <v>41</v>
      </c>
      <c r="R42" s="187">
        <f t="shared" si="3"/>
        <v>41</v>
      </c>
      <c r="S42" s="163" t="s">
        <v>585</v>
      </c>
    </row>
    <row r="43" spans="1:19" ht="21" customHeight="1">
      <c r="A43" s="137">
        <v>32</v>
      </c>
      <c r="B43" s="146" t="s">
        <v>428</v>
      </c>
      <c r="C43" s="148">
        <v>16</v>
      </c>
      <c r="D43" s="149">
        <v>9</v>
      </c>
      <c r="E43" s="149">
        <v>9</v>
      </c>
      <c r="F43" s="149">
        <v>9</v>
      </c>
      <c r="G43" s="169">
        <v>9</v>
      </c>
      <c r="H43" s="169">
        <v>10</v>
      </c>
      <c r="I43" s="169">
        <v>8</v>
      </c>
      <c r="J43" s="169">
        <v>7</v>
      </c>
      <c r="K43" s="149">
        <f t="shared" si="4"/>
        <v>77</v>
      </c>
      <c r="L43" s="186">
        <f t="shared" si="1"/>
        <v>38.5</v>
      </c>
      <c r="M43" s="187">
        <v>39</v>
      </c>
      <c r="N43" s="149">
        <v>8</v>
      </c>
      <c r="O43" s="169">
        <v>22</v>
      </c>
      <c r="P43" s="149">
        <f t="shared" si="0"/>
        <v>30</v>
      </c>
      <c r="Q43" s="187">
        <f t="shared" si="2"/>
        <v>69</v>
      </c>
      <c r="R43" s="187">
        <f t="shared" si="3"/>
        <v>69</v>
      </c>
      <c r="S43" s="163" t="s">
        <v>583</v>
      </c>
    </row>
    <row r="44" spans="1:19" ht="21" customHeight="1">
      <c r="A44" s="137">
        <v>33</v>
      </c>
      <c r="B44" s="146" t="s">
        <v>429</v>
      </c>
      <c r="C44" s="148">
        <v>5</v>
      </c>
      <c r="D44" s="149">
        <v>3</v>
      </c>
      <c r="E44" s="149">
        <v>5</v>
      </c>
      <c r="F44" s="149">
        <v>6</v>
      </c>
      <c r="G44" s="169">
        <v>8</v>
      </c>
      <c r="H44" s="169">
        <v>5</v>
      </c>
      <c r="I44" s="169">
        <v>9</v>
      </c>
      <c r="J44" s="169">
        <v>7</v>
      </c>
      <c r="K44" s="149">
        <f t="shared" si="4"/>
        <v>48</v>
      </c>
      <c r="L44" s="186">
        <f t="shared" si="1"/>
        <v>24</v>
      </c>
      <c r="M44" s="187">
        <v>24</v>
      </c>
      <c r="N44" s="149">
        <v>8</v>
      </c>
      <c r="O44" s="169">
        <v>8</v>
      </c>
      <c r="P44" s="149">
        <f t="shared" si="0"/>
        <v>16</v>
      </c>
      <c r="Q44" s="187">
        <f t="shared" si="2"/>
        <v>40</v>
      </c>
      <c r="R44" s="187">
        <f t="shared" si="3"/>
        <v>40</v>
      </c>
      <c r="S44" s="163" t="s">
        <v>588</v>
      </c>
    </row>
    <row r="45" spans="1:19" ht="21" customHeight="1">
      <c r="A45" s="137">
        <v>34</v>
      </c>
      <c r="B45" s="146" t="s">
        <v>430</v>
      </c>
      <c r="C45" s="148">
        <v>6</v>
      </c>
      <c r="D45" s="149">
        <v>6</v>
      </c>
      <c r="E45" s="149">
        <v>5</v>
      </c>
      <c r="F45" s="149">
        <v>10</v>
      </c>
      <c r="G45" s="169">
        <v>7</v>
      </c>
      <c r="H45" s="169">
        <v>7</v>
      </c>
      <c r="I45" s="169">
        <v>8</v>
      </c>
      <c r="J45" s="169">
        <v>7</v>
      </c>
      <c r="K45" s="149">
        <f t="shared" si="4"/>
        <v>56</v>
      </c>
      <c r="L45" s="186">
        <f t="shared" si="1"/>
        <v>28.000000000000004</v>
      </c>
      <c r="M45" s="187">
        <v>28</v>
      </c>
      <c r="N45" s="149">
        <v>7</v>
      </c>
      <c r="O45" s="169">
        <v>15</v>
      </c>
      <c r="P45" s="149">
        <f t="shared" si="0"/>
        <v>22</v>
      </c>
      <c r="Q45" s="187">
        <f t="shared" si="2"/>
        <v>50</v>
      </c>
      <c r="R45" s="187">
        <f t="shared" si="3"/>
        <v>50</v>
      </c>
      <c r="S45" s="163" t="s">
        <v>585</v>
      </c>
    </row>
    <row r="46" spans="1:19" ht="21" customHeight="1">
      <c r="A46" s="137">
        <v>35</v>
      </c>
      <c r="B46" s="146" t="s">
        <v>431</v>
      </c>
      <c r="C46" s="148"/>
      <c r="D46" s="149"/>
      <c r="E46" s="149">
        <v>6</v>
      </c>
      <c r="F46" s="149"/>
      <c r="G46" s="169">
        <v>8</v>
      </c>
      <c r="H46" s="169">
        <v>6</v>
      </c>
      <c r="I46" s="169">
        <v>9</v>
      </c>
      <c r="J46" s="169">
        <v>7</v>
      </c>
      <c r="K46" s="149">
        <f t="shared" si="4"/>
        <v>36</v>
      </c>
      <c r="L46" s="186">
        <f t="shared" si="1"/>
        <v>18</v>
      </c>
      <c r="M46" s="187">
        <v>18</v>
      </c>
      <c r="N46" s="149">
        <v>6</v>
      </c>
      <c r="O46" s="169">
        <v>0</v>
      </c>
      <c r="P46" s="149">
        <f t="shared" si="0"/>
        <v>6</v>
      </c>
      <c r="Q46" s="187">
        <f t="shared" si="2"/>
        <v>24</v>
      </c>
      <c r="R46" s="187">
        <f t="shared" si="3"/>
        <v>24</v>
      </c>
      <c r="S46" s="163" t="s">
        <v>587</v>
      </c>
    </row>
    <row r="47" spans="1:19" ht="21" customHeight="1">
      <c r="A47" s="137">
        <v>36</v>
      </c>
      <c r="B47" s="146" t="s">
        <v>432</v>
      </c>
      <c r="C47" s="148">
        <v>9</v>
      </c>
      <c r="D47" s="149"/>
      <c r="E47" s="149">
        <v>6</v>
      </c>
      <c r="F47" s="149">
        <v>9</v>
      </c>
      <c r="G47" s="169">
        <v>7</v>
      </c>
      <c r="H47" s="169">
        <v>7</v>
      </c>
      <c r="I47" s="169">
        <v>7</v>
      </c>
      <c r="J47" s="169">
        <v>9</v>
      </c>
      <c r="K47" s="149">
        <f t="shared" si="4"/>
        <v>54</v>
      </c>
      <c r="L47" s="186">
        <f t="shared" si="1"/>
        <v>27</v>
      </c>
      <c r="M47" s="187">
        <v>27</v>
      </c>
      <c r="N47" s="149">
        <v>8</v>
      </c>
      <c r="O47" s="169">
        <v>18</v>
      </c>
      <c r="P47" s="149">
        <f t="shared" si="0"/>
        <v>26</v>
      </c>
      <c r="Q47" s="187">
        <f t="shared" si="2"/>
        <v>53</v>
      </c>
      <c r="R47" s="187">
        <f t="shared" si="3"/>
        <v>53</v>
      </c>
      <c r="S47" s="163" t="s">
        <v>584</v>
      </c>
    </row>
    <row r="48" spans="1:19" ht="21" customHeight="1">
      <c r="A48" s="137">
        <v>37</v>
      </c>
      <c r="B48" s="146" t="s">
        <v>433</v>
      </c>
      <c r="C48" s="148">
        <v>2</v>
      </c>
      <c r="D48" s="149">
        <v>6</v>
      </c>
      <c r="E48" s="149">
        <v>4</v>
      </c>
      <c r="F48" s="149">
        <v>9</v>
      </c>
      <c r="G48" s="169">
        <v>8</v>
      </c>
      <c r="H48" s="169">
        <v>9</v>
      </c>
      <c r="I48" s="169">
        <v>8</v>
      </c>
      <c r="J48" s="169">
        <v>8</v>
      </c>
      <c r="K48" s="149">
        <f t="shared" si="4"/>
        <v>54</v>
      </c>
      <c r="L48" s="186">
        <f t="shared" si="1"/>
        <v>27</v>
      </c>
      <c r="M48" s="187">
        <v>27</v>
      </c>
      <c r="N48" s="149">
        <v>7</v>
      </c>
      <c r="O48" s="169">
        <v>26</v>
      </c>
      <c r="P48" s="149">
        <f t="shared" si="0"/>
        <v>33</v>
      </c>
      <c r="Q48" s="187">
        <f t="shared" si="2"/>
        <v>60</v>
      </c>
      <c r="R48" s="187">
        <f t="shared" si="3"/>
        <v>60</v>
      </c>
      <c r="S48" s="163" t="s">
        <v>584</v>
      </c>
    </row>
    <row r="49" spans="1:19" ht="21" customHeight="1">
      <c r="A49" s="137">
        <v>38</v>
      </c>
      <c r="B49" s="146" t="s">
        <v>434</v>
      </c>
      <c r="C49" s="148">
        <v>8</v>
      </c>
      <c r="D49" s="149">
        <v>3</v>
      </c>
      <c r="E49" s="149">
        <v>5</v>
      </c>
      <c r="F49" s="149">
        <v>6</v>
      </c>
      <c r="G49" s="169">
        <v>9</v>
      </c>
      <c r="H49" s="169">
        <v>9</v>
      </c>
      <c r="I49" s="169">
        <v>9</v>
      </c>
      <c r="J49" s="169">
        <v>8</v>
      </c>
      <c r="K49" s="149">
        <f t="shared" si="4"/>
        <v>57</v>
      </c>
      <c r="L49" s="186">
        <f t="shared" si="1"/>
        <v>28.499999999999996</v>
      </c>
      <c r="M49" s="187">
        <v>29</v>
      </c>
      <c r="N49" s="149">
        <v>8</v>
      </c>
      <c r="O49" s="169">
        <v>9</v>
      </c>
      <c r="P49" s="149">
        <f t="shared" si="0"/>
        <v>17</v>
      </c>
      <c r="Q49" s="187">
        <f t="shared" si="2"/>
        <v>46</v>
      </c>
      <c r="R49" s="187">
        <f t="shared" si="3"/>
        <v>46</v>
      </c>
      <c r="S49" s="163" t="s">
        <v>585</v>
      </c>
    </row>
    <row r="50" spans="1:19" ht="21" customHeight="1">
      <c r="A50" s="137">
        <v>39</v>
      </c>
      <c r="B50" s="146" t="s">
        <v>435</v>
      </c>
      <c r="C50" s="148">
        <v>7</v>
      </c>
      <c r="D50" s="149">
        <v>3</v>
      </c>
      <c r="E50" s="149">
        <v>6</v>
      </c>
      <c r="F50" s="149">
        <v>9</v>
      </c>
      <c r="G50" s="169">
        <v>7</v>
      </c>
      <c r="H50" s="169">
        <v>8</v>
      </c>
      <c r="I50" s="169">
        <v>8</v>
      </c>
      <c r="J50" s="169">
        <v>10</v>
      </c>
      <c r="K50" s="149">
        <f t="shared" si="4"/>
        <v>58</v>
      </c>
      <c r="L50" s="186">
        <f t="shared" si="1"/>
        <v>28.999999999999996</v>
      </c>
      <c r="M50" s="187">
        <v>29</v>
      </c>
      <c r="N50" s="149">
        <v>7</v>
      </c>
      <c r="O50" s="169">
        <v>7</v>
      </c>
      <c r="P50" s="149">
        <f t="shared" si="0"/>
        <v>14</v>
      </c>
      <c r="Q50" s="187">
        <f t="shared" si="2"/>
        <v>43</v>
      </c>
      <c r="R50" s="187">
        <f t="shared" si="3"/>
        <v>43</v>
      </c>
      <c r="S50" s="163" t="s">
        <v>585</v>
      </c>
    </row>
    <row r="51" spans="1:19" ht="21" customHeight="1">
      <c r="A51" s="137">
        <v>40</v>
      </c>
      <c r="B51" s="146" t="s">
        <v>436</v>
      </c>
      <c r="C51" s="148">
        <v>6</v>
      </c>
      <c r="D51" s="149">
        <v>7</v>
      </c>
      <c r="E51" s="149">
        <v>6</v>
      </c>
      <c r="F51" s="149">
        <v>9</v>
      </c>
      <c r="G51" s="165">
        <v>8</v>
      </c>
      <c r="H51" s="165">
        <v>5</v>
      </c>
      <c r="I51" s="165">
        <v>9</v>
      </c>
      <c r="J51" s="169">
        <v>9</v>
      </c>
      <c r="K51" s="149">
        <f t="shared" si="4"/>
        <v>59</v>
      </c>
      <c r="L51" s="186">
        <f t="shared" si="1"/>
        <v>29.5</v>
      </c>
      <c r="M51" s="187">
        <v>30</v>
      </c>
      <c r="N51" s="149">
        <v>8</v>
      </c>
      <c r="O51" s="169">
        <v>11</v>
      </c>
      <c r="P51" s="149">
        <f t="shared" si="0"/>
        <v>19</v>
      </c>
      <c r="Q51" s="187">
        <f t="shared" si="2"/>
        <v>49</v>
      </c>
      <c r="R51" s="187">
        <f t="shared" si="3"/>
        <v>49</v>
      </c>
      <c r="S51" s="163" t="s">
        <v>585</v>
      </c>
    </row>
    <row r="52" spans="1:19" ht="21" customHeight="1">
      <c r="A52" s="137">
        <v>41</v>
      </c>
      <c r="B52" s="146" t="s">
        <v>437</v>
      </c>
      <c r="C52" s="148">
        <v>8</v>
      </c>
      <c r="D52" s="149">
        <v>3</v>
      </c>
      <c r="E52" s="149">
        <v>7</v>
      </c>
      <c r="F52" s="149">
        <v>8</v>
      </c>
      <c r="G52" s="165">
        <v>8</v>
      </c>
      <c r="H52" s="165">
        <v>9</v>
      </c>
      <c r="I52" s="165">
        <v>8</v>
      </c>
      <c r="J52" s="169">
        <v>9</v>
      </c>
      <c r="K52" s="149">
        <f t="shared" si="4"/>
        <v>60</v>
      </c>
      <c r="L52" s="186">
        <f t="shared" si="1"/>
        <v>30</v>
      </c>
      <c r="M52" s="187">
        <v>30</v>
      </c>
      <c r="N52" s="149">
        <v>8</v>
      </c>
      <c r="O52" s="169">
        <v>12</v>
      </c>
      <c r="P52" s="149">
        <f t="shared" si="0"/>
        <v>20</v>
      </c>
      <c r="Q52" s="187">
        <f t="shared" si="2"/>
        <v>50</v>
      </c>
      <c r="R52" s="187">
        <f t="shared" si="3"/>
        <v>50</v>
      </c>
      <c r="S52" s="163" t="s">
        <v>585</v>
      </c>
    </row>
    <row r="53" spans="1:19" ht="22.5" customHeight="1">
      <c r="A53" s="250" t="s">
        <v>113</v>
      </c>
      <c r="B53" s="250"/>
      <c r="C53" s="190">
        <v>41</v>
      </c>
      <c r="D53" s="163">
        <v>41</v>
      </c>
      <c r="E53" s="163">
        <v>41</v>
      </c>
      <c r="F53" s="163">
        <v>41</v>
      </c>
      <c r="G53" s="163">
        <v>41</v>
      </c>
      <c r="H53" s="163">
        <v>41</v>
      </c>
      <c r="I53" s="163">
        <v>41</v>
      </c>
      <c r="J53" s="163">
        <v>41</v>
      </c>
      <c r="K53" s="163"/>
      <c r="L53" s="149"/>
      <c r="M53" s="149"/>
      <c r="N53" s="149"/>
      <c r="O53" s="149"/>
      <c r="P53" s="149"/>
      <c r="Q53" s="149"/>
      <c r="R53" s="149"/>
      <c r="S53" s="149"/>
    </row>
    <row r="54" spans="1:19" ht="22.5" customHeight="1">
      <c r="A54" s="250" t="s">
        <v>200</v>
      </c>
      <c r="B54" s="250"/>
      <c r="C54" s="163">
        <v>40</v>
      </c>
      <c r="D54" s="163">
        <v>38</v>
      </c>
      <c r="E54" s="163">
        <v>41</v>
      </c>
      <c r="F54" s="163">
        <v>36</v>
      </c>
      <c r="G54" s="163">
        <v>41</v>
      </c>
      <c r="H54" s="163">
        <v>41</v>
      </c>
      <c r="I54" s="163">
        <v>41</v>
      </c>
      <c r="J54" s="163">
        <v>41</v>
      </c>
      <c r="K54" s="149"/>
      <c r="L54" s="149"/>
      <c r="M54" s="149"/>
      <c r="N54" s="149"/>
      <c r="O54" s="149"/>
      <c r="P54" s="149"/>
      <c r="Q54" s="149"/>
      <c r="R54" s="149"/>
      <c r="S54" s="149"/>
    </row>
    <row r="55" spans="1:19" ht="22.5" customHeight="1">
      <c r="A55" s="250" t="s">
        <v>114</v>
      </c>
      <c r="B55" s="250"/>
      <c r="C55" s="163">
        <v>1</v>
      </c>
      <c r="D55" s="163">
        <v>3</v>
      </c>
      <c r="E55" s="163">
        <v>0</v>
      </c>
      <c r="F55" s="163">
        <v>5</v>
      </c>
      <c r="G55" s="163">
        <v>0</v>
      </c>
      <c r="H55" s="163">
        <v>0</v>
      </c>
      <c r="I55" s="163">
        <v>0</v>
      </c>
      <c r="J55" s="163">
        <v>0</v>
      </c>
      <c r="K55" s="149"/>
      <c r="L55" s="149"/>
      <c r="M55" s="149"/>
      <c r="N55" s="149"/>
      <c r="O55" s="149"/>
      <c r="P55" s="149"/>
      <c r="Q55" s="149"/>
      <c r="R55" s="149"/>
      <c r="S55" s="149"/>
    </row>
    <row r="56" spans="1:19" ht="22.5" customHeight="1">
      <c r="A56" s="211" t="s">
        <v>115</v>
      </c>
      <c r="B56" s="211"/>
      <c r="C56" s="281" t="s">
        <v>582</v>
      </c>
      <c r="D56" s="281" t="s">
        <v>590</v>
      </c>
      <c r="E56" s="281" t="s">
        <v>586</v>
      </c>
      <c r="F56" s="281" t="s">
        <v>583</v>
      </c>
      <c r="G56" s="281" t="s">
        <v>584</v>
      </c>
      <c r="H56" s="281" t="s">
        <v>585</v>
      </c>
      <c r="I56" s="281" t="s">
        <v>588</v>
      </c>
      <c r="J56" s="281" t="s">
        <v>587</v>
      </c>
      <c r="K56" s="281" t="s">
        <v>589</v>
      </c>
      <c r="L56" s="281" t="s">
        <v>205</v>
      </c>
      <c r="M56" s="149"/>
      <c r="N56" s="149"/>
      <c r="O56" s="149"/>
      <c r="P56" s="149"/>
      <c r="Q56" s="149"/>
      <c r="R56" s="149"/>
      <c r="S56" s="149"/>
    </row>
    <row r="57" spans="1:19" ht="22.5" customHeight="1">
      <c r="A57" s="276" t="s">
        <v>592</v>
      </c>
      <c r="B57" s="277"/>
      <c r="C57" s="61">
        <v>0</v>
      </c>
      <c r="D57" s="61">
        <v>0</v>
      </c>
      <c r="E57" s="61">
        <v>1</v>
      </c>
      <c r="F57" s="61">
        <v>5</v>
      </c>
      <c r="G57" s="61">
        <v>6</v>
      </c>
      <c r="H57" s="61">
        <v>8</v>
      </c>
      <c r="I57" s="61">
        <v>4</v>
      </c>
      <c r="J57" s="61">
        <v>1</v>
      </c>
      <c r="K57" s="61">
        <v>0</v>
      </c>
      <c r="L57" s="61">
        <f>SUM(C57:K57)</f>
        <v>25</v>
      </c>
      <c r="M57" s="191"/>
      <c r="N57" s="191"/>
      <c r="O57" s="191"/>
      <c r="P57" s="191"/>
      <c r="Q57" s="191"/>
      <c r="R57" s="191"/>
      <c r="S57" s="191"/>
    </row>
    <row r="58" spans="1:19" ht="22.5" customHeight="1">
      <c r="A58" s="276" t="s">
        <v>593</v>
      </c>
      <c r="B58" s="277"/>
      <c r="C58" s="142">
        <v>0</v>
      </c>
      <c r="D58" s="61">
        <v>1</v>
      </c>
      <c r="E58" s="61">
        <v>4</v>
      </c>
      <c r="F58" s="61">
        <v>5</v>
      </c>
      <c r="G58" s="61">
        <v>2</v>
      </c>
      <c r="H58" s="61">
        <v>4</v>
      </c>
      <c r="I58" s="61">
        <v>0</v>
      </c>
      <c r="J58" s="61">
        <v>0</v>
      </c>
      <c r="K58" s="119">
        <v>0</v>
      </c>
      <c r="L58" s="119">
        <f>SUM(C58:K58)</f>
        <v>16</v>
      </c>
      <c r="M58" s="119"/>
      <c r="N58" s="119"/>
      <c r="O58" s="119"/>
      <c r="P58" s="119"/>
      <c r="Q58" s="119"/>
      <c r="R58" s="119"/>
      <c r="S58" s="119"/>
    </row>
    <row r="59" spans="1:19" ht="22.5" customHeight="1">
      <c r="A59" s="212" t="s">
        <v>119</v>
      </c>
      <c r="B59" s="212"/>
      <c r="C59" s="147"/>
      <c r="D59" s="43"/>
      <c r="E59" s="43"/>
      <c r="F59" s="43"/>
      <c r="G59" s="43"/>
      <c r="H59" s="43"/>
      <c r="I59" s="43"/>
      <c r="J59" s="43"/>
      <c r="K59" s="4"/>
      <c r="L59" s="149">
        <v>41</v>
      </c>
      <c r="M59" s="4"/>
      <c r="N59" s="4"/>
      <c r="O59" s="4"/>
      <c r="P59" s="4"/>
      <c r="Q59" s="4"/>
      <c r="R59" s="4"/>
      <c r="S59" s="4"/>
    </row>
    <row r="65" spans="2:16">
      <c r="B65" s="118" t="s">
        <v>202</v>
      </c>
      <c r="C65" s="194" t="s">
        <v>144</v>
      </c>
      <c r="D65" s="194"/>
      <c r="E65" s="194" t="s">
        <v>161</v>
      </c>
      <c r="F65" s="194"/>
      <c r="G65" s="194" t="s">
        <v>146</v>
      </c>
      <c r="H65" s="194"/>
      <c r="I65" s="194" t="s">
        <v>148</v>
      </c>
      <c r="J65" s="194"/>
      <c r="K65" s="194" t="s">
        <v>185</v>
      </c>
      <c r="L65" s="194"/>
      <c r="M65" s="194" t="s">
        <v>204</v>
      </c>
      <c r="N65" s="194"/>
      <c r="O65" s="194" t="s">
        <v>205</v>
      </c>
      <c r="P65" s="194"/>
    </row>
    <row r="66" spans="2:16">
      <c r="B66" s="118"/>
      <c r="C66" s="118" t="s">
        <v>12</v>
      </c>
      <c r="D66" s="63" t="s">
        <v>206</v>
      </c>
      <c r="E66" s="63" t="s">
        <v>12</v>
      </c>
      <c r="F66" s="118" t="s">
        <v>206</v>
      </c>
      <c r="G66" s="118" t="s">
        <v>12</v>
      </c>
      <c r="H66" s="118" t="s">
        <v>206</v>
      </c>
      <c r="I66" s="118" t="s">
        <v>12</v>
      </c>
      <c r="J66" s="118" t="s">
        <v>206</v>
      </c>
      <c r="K66" s="118" t="s">
        <v>12</v>
      </c>
      <c r="L66" s="118" t="s">
        <v>206</v>
      </c>
      <c r="M66" s="118" t="s">
        <v>12</v>
      </c>
      <c r="N66" s="118" t="s">
        <v>206</v>
      </c>
      <c r="O66" s="118" t="s">
        <v>12</v>
      </c>
      <c r="P66" s="118" t="s">
        <v>206</v>
      </c>
    </row>
    <row r="67" spans="2:16">
      <c r="B67" s="118" t="s">
        <v>207</v>
      </c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</row>
    <row r="68" spans="2:16">
      <c r="B68" s="118" t="s">
        <v>208</v>
      </c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</row>
    <row r="69" spans="2:16">
      <c r="B69" s="118" t="s">
        <v>209</v>
      </c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</row>
    <row r="70" spans="2:16">
      <c r="B70" s="118" t="s">
        <v>210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</row>
    <row r="71" spans="2:16">
      <c r="B71" s="4" t="s">
        <v>205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</sheetData>
  <mergeCells count="28">
    <mergeCell ref="A58:B58"/>
    <mergeCell ref="A57:B57"/>
    <mergeCell ref="A56:B56"/>
    <mergeCell ref="A1:S1"/>
    <mergeCell ref="B2:S2"/>
    <mergeCell ref="B3:S3"/>
    <mergeCell ref="B4:S4"/>
    <mergeCell ref="B5:S5"/>
    <mergeCell ref="A9:A11"/>
    <mergeCell ref="B9:B11"/>
    <mergeCell ref="C9:K9"/>
    <mergeCell ref="N9:P9"/>
    <mergeCell ref="Q9:Q10"/>
    <mergeCell ref="R9:R11"/>
    <mergeCell ref="S9:S11"/>
    <mergeCell ref="A53:B53"/>
    <mergeCell ref="A54:B54"/>
    <mergeCell ref="A55:B55"/>
    <mergeCell ref="A59:B59"/>
    <mergeCell ref="C65:D65"/>
    <mergeCell ref="E65:F65"/>
    <mergeCell ref="G65:H65"/>
    <mergeCell ref="I65:J65"/>
    <mergeCell ref="I6:L6"/>
    <mergeCell ref="I7:L7"/>
    <mergeCell ref="K65:L65"/>
    <mergeCell ref="M65:N65"/>
    <mergeCell ref="O65:P65"/>
  </mergeCells>
  <pageMargins left="0.56999999999999995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0"/>
  <sheetViews>
    <sheetView workbookViewId="0">
      <selection activeCell="A10" sqref="A10:C54"/>
    </sheetView>
  </sheetViews>
  <sheetFormatPr defaultRowHeight="15"/>
  <cols>
    <col min="1" max="1" width="9" customWidth="1"/>
    <col min="2" max="2" width="9.140625" hidden="1" customWidth="1"/>
    <col min="3" max="3" width="31.5703125" customWidth="1"/>
    <col min="4" max="4" width="9.42578125" customWidth="1"/>
    <col min="5" max="5" width="7.42578125" customWidth="1"/>
    <col min="6" max="6" width="8" customWidth="1"/>
    <col min="9" max="9" width="9.42578125" customWidth="1"/>
    <col min="10" max="10" width="9.140625" hidden="1" customWidth="1"/>
    <col min="12" max="12" width="9.140625" hidden="1" customWidth="1"/>
    <col min="15" max="15" width="6" customWidth="1"/>
    <col min="24" max="24" width="13.28515625" customWidth="1"/>
  </cols>
  <sheetData>
    <row r="1" spans="1:27">
      <c r="D1" s="204" t="s">
        <v>18</v>
      </c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</row>
    <row r="2" spans="1:27" ht="19.5">
      <c r="E2" s="205" t="s">
        <v>19</v>
      </c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</row>
    <row r="3" spans="1:27">
      <c r="E3" s="206" t="s">
        <v>20</v>
      </c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</row>
    <row r="4" spans="1:27" ht="21">
      <c r="E4" s="207" t="s">
        <v>21</v>
      </c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</row>
    <row r="5" spans="1:27" ht="18.75">
      <c r="E5" s="208" t="s">
        <v>22</v>
      </c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</row>
    <row r="6" spans="1:27" ht="18.75">
      <c r="D6" s="2" t="s">
        <v>23</v>
      </c>
      <c r="G6" s="2" t="s">
        <v>24</v>
      </c>
      <c r="H6" s="2"/>
      <c r="I6" s="2" t="s">
        <v>25</v>
      </c>
      <c r="J6" s="2"/>
      <c r="K6" s="2" t="s">
        <v>26</v>
      </c>
      <c r="L6" s="2"/>
    </row>
    <row r="7" spans="1:27" ht="18.75">
      <c r="D7" s="2" t="s">
        <v>27</v>
      </c>
      <c r="E7" t="s">
        <v>120</v>
      </c>
      <c r="F7" s="2"/>
      <c r="G7" s="2"/>
      <c r="H7" s="2" t="s">
        <v>28</v>
      </c>
      <c r="I7" s="3" t="s">
        <v>29</v>
      </c>
      <c r="J7" s="3"/>
      <c r="K7" s="3"/>
      <c r="L7" s="3"/>
      <c r="Q7" s="2"/>
    </row>
    <row r="8" spans="1:27" ht="15.75" thickBot="1">
      <c r="E8" t="s">
        <v>30</v>
      </c>
      <c r="F8">
        <v>43</v>
      </c>
    </row>
    <row r="9" spans="1:27">
      <c r="F9" s="195" t="s">
        <v>31</v>
      </c>
      <c r="G9" s="196"/>
      <c r="H9" s="196"/>
      <c r="I9" s="196"/>
      <c r="J9" s="196"/>
      <c r="K9" s="196"/>
      <c r="L9" s="196"/>
      <c r="M9" s="196"/>
      <c r="N9" s="197"/>
      <c r="O9" s="197"/>
      <c r="P9" s="198"/>
      <c r="Q9" s="195" t="s">
        <v>32</v>
      </c>
      <c r="R9" s="196"/>
      <c r="S9" s="198"/>
      <c r="T9" s="199" t="s">
        <v>33</v>
      </c>
      <c r="U9" s="201" t="s">
        <v>34</v>
      </c>
      <c r="V9" s="203" t="s">
        <v>382</v>
      </c>
      <c r="W9" s="193"/>
      <c r="X9" s="77"/>
      <c r="Y9" s="88"/>
      <c r="Z9" s="77"/>
      <c r="AA9" s="77"/>
    </row>
    <row r="10" spans="1:27">
      <c r="A10" s="5" t="s">
        <v>37</v>
      </c>
      <c r="B10" s="6" t="s">
        <v>36</v>
      </c>
      <c r="C10" s="7" t="s">
        <v>38</v>
      </c>
      <c r="D10" s="8" t="s">
        <v>39</v>
      </c>
      <c r="E10" s="8" t="s">
        <v>40</v>
      </c>
      <c r="F10" s="8" t="s">
        <v>41</v>
      </c>
      <c r="G10" s="8" t="s">
        <v>42</v>
      </c>
      <c r="H10" s="8" t="s">
        <v>43</v>
      </c>
      <c r="I10" s="8" t="s">
        <v>44</v>
      </c>
      <c r="K10" s="8" t="s">
        <v>45</v>
      </c>
      <c r="L10" s="8"/>
      <c r="M10" s="8" t="s">
        <v>46</v>
      </c>
      <c r="N10" s="9" t="s">
        <v>47</v>
      </c>
      <c r="O10" s="10" t="s">
        <v>48</v>
      </c>
      <c r="Q10" s="11">
        <v>10</v>
      </c>
      <c r="R10" s="12">
        <v>40</v>
      </c>
      <c r="S10" s="13" t="s">
        <v>12</v>
      </c>
      <c r="T10" s="200"/>
      <c r="U10" s="202"/>
      <c r="V10" s="203"/>
      <c r="W10" s="193"/>
      <c r="X10" s="77"/>
      <c r="Y10" s="88"/>
      <c r="Z10" s="77"/>
      <c r="AA10" s="77"/>
    </row>
    <row r="11" spans="1:27">
      <c r="A11" s="5"/>
      <c r="B11" s="14"/>
      <c r="C11" s="15"/>
      <c r="D11" s="16" t="s">
        <v>49</v>
      </c>
      <c r="E11" s="16" t="s">
        <v>50</v>
      </c>
      <c r="F11" s="17" t="s">
        <v>51</v>
      </c>
      <c r="G11" s="16" t="s">
        <v>52</v>
      </c>
      <c r="H11" s="16" t="s">
        <v>53</v>
      </c>
      <c r="I11" s="16" t="s">
        <v>54</v>
      </c>
      <c r="K11" s="16" t="s">
        <v>55</v>
      </c>
      <c r="L11" s="16"/>
      <c r="M11" s="16" t="s">
        <v>56</v>
      </c>
      <c r="N11" s="18"/>
      <c r="O11" s="18">
        <v>50</v>
      </c>
      <c r="P11" s="4">
        <v>50</v>
      </c>
      <c r="Q11" s="44" t="s">
        <v>57</v>
      </c>
      <c r="R11" s="16" t="s">
        <v>58</v>
      </c>
      <c r="S11" s="20" t="s">
        <v>59</v>
      </c>
      <c r="T11" s="21" t="s">
        <v>60</v>
      </c>
      <c r="U11" s="202"/>
      <c r="V11" s="203"/>
      <c r="W11" s="193"/>
      <c r="X11" s="77"/>
      <c r="Y11" s="88"/>
      <c r="Z11" s="77"/>
      <c r="AA11" s="77"/>
    </row>
    <row r="12" spans="1:27">
      <c r="A12" s="5">
        <v>1</v>
      </c>
      <c r="B12" s="14" t="s">
        <v>61</v>
      </c>
      <c r="C12" s="22" t="s">
        <v>62</v>
      </c>
      <c r="D12" s="23">
        <v>19</v>
      </c>
      <c r="E12" s="23">
        <v>8</v>
      </c>
      <c r="F12" s="23">
        <v>9</v>
      </c>
      <c r="G12" s="23">
        <v>8</v>
      </c>
      <c r="H12" s="23">
        <v>8</v>
      </c>
      <c r="I12" s="23">
        <v>7</v>
      </c>
      <c r="J12" s="23">
        <v>8</v>
      </c>
      <c r="K12" s="23">
        <v>8</v>
      </c>
      <c r="L12" s="23">
        <v>8</v>
      </c>
      <c r="M12" s="23">
        <v>8</v>
      </c>
      <c r="N12" s="23">
        <f>D12+E12+F12+G12+H12+I12+K12+M12</f>
        <v>75</v>
      </c>
      <c r="O12" s="23">
        <f>N12*5/9</f>
        <v>41.666666666666664</v>
      </c>
      <c r="P12" s="24">
        <v>42</v>
      </c>
      <c r="Q12" s="4">
        <v>7</v>
      </c>
      <c r="R12" s="4">
        <v>34</v>
      </c>
      <c r="S12" s="4">
        <f>SUM(Q12:R12)</f>
        <v>41</v>
      </c>
      <c r="T12" s="25">
        <f>SUM(P12+S12)</f>
        <v>83</v>
      </c>
      <c r="U12" s="4" t="s">
        <v>13</v>
      </c>
      <c r="V12" s="5" t="s">
        <v>61</v>
      </c>
      <c r="X12" s="77"/>
      <c r="Y12" s="88"/>
      <c r="Z12" s="77"/>
      <c r="AA12" s="77"/>
    </row>
    <row r="13" spans="1:27">
      <c r="A13" s="26">
        <v>2</v>
      </c>
      <c r="B13" s="27" t="s">
        <v>63</v>
      </c>
      <c r="C13" s="22" t="s">
        <v>64</v>
      </c>
      <c r="D13" s="23">
        <v>20</v>
      </c>
      <c r="E13" s="23">
        <v>8</v>
      </c>
      <c r="F13" s="23">
        <v>9</v>
      </c>
      <c r="G13" s="23">
        <v>9</v>
      </c>
      <c r="H13" s="23">
        <v>8</v>
      </c>
      <c r="I13" s="23">
        <v>6</v>
      </c>
      <c r="J13" s="23">
        <v>7</v>
      </c>
      <c r="K13" s="23">
        <v>7</v>
      </c>
      <c r="L13" s="23">
        <v>9</v>
      </c>
      <c r="M13" s="23">
        <v>9</v>
      </c>
      <c r="N13" s="23">
        <f t="shared" ref="N13:N54" si="0">D13+E13+F13+G13+H13+I13+K13+M13</f>
        <v>76</v>
      </c>
      <c r="O13" s="23">
        <f t="shared" ref="O13:O54" si="1">N13*5/9</f>
        <v>42.222222222222221</v>
      </c>
      <c r="P13" s="24">
        <v>42</v>
      </c>
      <c r="Q13" s="4">
        <v>8</v>
      </c>
      <c r="R13" s="4">
        <v>34</v>
      </c>
      <c r="S13" s="4">
        <f t="shared" ref="S13:S54" si="2">SUM(Q13:R13)</f>
        <v>42</v>
      </c>
      <c r="T13" s="25">
        <f t="shared" ref="T13:T54" si="3">SUM(P13+S13)</f>
        <v>84</v>
      </c>
      <c r="U13" s="4" t="s">
        <v>13</v>
      </c>
      <c r="V13" s="26" t="s">
        <v>63</v>
      </c>
      <c r="X13" s="77"/>
      <c r="Y13" s="89"/>
      <c r="Z13" s="77"/>
      <c r="AA13" s="77"/>
    </row>
    <row r="14" spans="1:27">
      <c r="A14" s="5">
        <v>3</v>
      </c>
      <c r="B14" s="27" t="s">
        <v>63</v>
      </c>
      <c r="C14" s="22" t="s">
        <v>65</v>
      </c>
      <c r="D14" s="23">
        <v>18</v>
      </c>
      <c r="E14" s="23">
        <v>7</v>
      </c>
      <c r="F14" s="23">
        <v>8</v>
      </c>
      <c r="G14" s="23">
        <v>8</v>
      </c>
      <c r="H14" s="23">
        <v>7</v>
      </c>
      <c r="I14" s="23">
        <v>6</v>
      </c>
      <c r="J14" s="23">
        <v>6</v>
      </c>
      <c r="K14" s="23">
        <v>6</v>
      </c>
      <c r="L14" s="23">
        <v>8</v>
      </c>
      <c r="M14" s="23">
        <v>8</v>
      </c>
      <c r="N14" s="23">
        <f t="shared" si="0"/>
        <v>68</v>
      </c>
      <c r="O14" s="23">
        <f t="shared" si="1"/>
        <v>37.777777777777779</v>
      </c>
      <c r="P14" s="24">
        <v>38</v>
      </c>
      <c r="Q14" s="4">
        <v>8</v>
      </c>
      <c r="R14" s="4">
        <v>35</v>
      </c>
      <c r="S14" s="4">
        <f t="shared" si="2"/>
        <v>43</v>
      </c>
      <c r="T14" s="25">
        <f t="shared" si="3"/>
        <v>81</v>
      </c>
      <c r="U14" s="4" t="s">
        <v>13</v>
      </c>
      <c r="V14" s="26" t="s">
        <v>63</v>
      </c>
      <c r="X14" s="77"/>
      <c r="Y14" s="89"/>
      <c r="Z14" s="77"/>
      <c r="AA14" s="77"/>
    </row>
    <row r="15" spans="1:27">
      <c r="A15" s="26">
        <v>4</v>
      </c>
      <c r="B15" s="27" t="s">
        <v>66</v>
      </c>
      <c r="C15" s="22" t="s">
        <v>67</v>
      </c>
      <c r="D15" s="23">
        <v>19</v>
      </c>
      <c r="E15" s="23">
        <v>8</v>
      </c>
      <c r="F15" s="23">
        <v>9</v>
      </c>
      <c r="G15" s="23">
        <v>9</v>
      </c>
      <c r="H15" s="23">
        <v>8</v>
      </c>
      <c r="I15" s="23">
        <v>8</v>
      </c>
      <c r="J15" s="23">
        <v>8</v>
      </c>
      <c r="K15" s="23">
        <v>8</v>
      </c>
      <c r="L15" s="23">
        <v>9</v>
      </c>
      <c r="M15" s="23">
        <v>9</v>
      </c>
      <c r="N15" s="23">
        <f t="shared" si="0"/>
        <v>78</v>
      </c>
      <c r="O15" s="23">
        <f t="shared" si="1"/>
        <v>43.333333333333336</v>
      </c>
      <c r="P15" s="24">
        <v>43</v>
      </c>
      <c r="Q15" s="4">
        <v>9</v>
      </c>
      <c r="R15" s="4">
        <v>38</v>
      </c>
      <c r="S15" s="4">
        <f t="shared" si="2"/>
        <v>47</v>
      </c>
      <c r="T15" s="25">
        <f t="shared" si="3"/>
        <v>90</v>
      </c>
      <c r="U15" s="4" t="s">
        <v>13</v>
      </c>
      <c r="V15" s="26" t="s">
        <v>66</v>
      </c>
      <c r="X15" s="77"/>
      <c r="Y15" s="89"/>
      <c r="Z15" s="77"/>
      <c r="AA15" s="77"/>
    </row>
    <row r="16" spans="1:27">
      <c r="A16" s="5">
        <v>5</v>
      </c>
      <c r="B16" s="27" t="s">
        <v>63</v>
      </c>
      <c r="C16" s="22" t="s">
        <v>68</v>
      </c>
      <c r="D16" s="23">
        <v>15</v>
      </c>
      <c r="E16" s="23">
        <v>8</v>
      </c>
      <c r="F16" s="23">
        <v>9</v>
      </c>
      <c r="G16" s="23">
        <v>9</v>
      </c>
      <c r="H16" s="23">
        <v>9</v>
      </c>
      <c r="I16" s="23">
        <v>7</v>
      </c>
      <c r="J16" s="23">
        <v>7</v>
      </c>
      <c r="K16" s="23">
        <v>7</v>
      </c>
      <c r="L16" s="23">
        <v>8</v>
      </c>
      <c r="M16" s="23">
        <v>8</v>
      </c>
      <c r="N16" s="23">
        <f t="shared" si="0"/>
        <v>72</v>
      </c>
      <c r="O16" s="23">
        <f t="shared" si="1"/>
        <v>40</v>
      </c>
      <c r="P16" s="24">
        <v>40</v>
      </c>
      <c r="Q16" s="4">
        <v>8</v>
      </c>
      <c r="R16" s="4">
        <v>35</v>
      </c>
      <c r="S16" s="4">
        <f t="shared" si="2"/>
        <v>43</v>
      </c>
      <c r="T16" s="25">
        <f t="shared" si="3"/>
        <v>83</v>
      </c>
      <c r="U16" s="4" t="s">
        <v>13</v>
      </c>
      <c r="V16" s="26" t="s">
        <v>63</v>
      </c>
      <c r="X16" s="77"/>
      <c r="Y16" s="89"/>
      <c r="Z16" s="77"/>
      <c r="AA16" s="77"/>
    </row>
    <row r="17" spans="1:27">
      <c r="A17" s="26">
        <v>6</v>
      </c>
      <c r="B17" s="27" t="s">
        <v>63</v>
      </c>
      <c r="C17" s="22" t="s">
        <v>69</v>
      </c>
      <c r="D17" s="23">
        <v>16</v>
      </c>
      <c r="E17" s="23">
        <v>7</v>
      </c>
      <c r="F17" s="23">
        <v>9</v>
      </c>
      <c r="G17" s="23">
        <v>8</v>
      </c>
      <c r="H17" s="23">
        <v>7</v>
      </c>
      <c r="I17" s="23">
        <v>6</v>
      </c>
      <c r="J17" s="23">
        <v>6</v>
      </c>
      <c r="K17" s="23">
        <v>6</v>
      </c>
      <c r="L17" s="23">
        <v>7</v>
      </c>
      <c r="M17" s="23">
        <v>7</v>
      </c>
      <c r="N17" s="23">
        <f t="shared" si="0"/>
        <v>66</v>
      </c>
      <c r="O17" s="23">
        <f t="shared" si="1"/>
        <v>36.666666666666664</v>
      </c>
      <c r="P17" s="24">
        <v>37</v>
      </c>
      <c r="Q17" s="4">
        <v>8</v>
      </c>
      <c r="R17" s="4">
        <v>31</v>
      </c>
      <c r="S17" s="4">
        <f t="shared" si="2"/>
        <v>39</v>
      </c>
      <c r="T17" s="25">
        <f t="shared" si="3"/>
        <v>76</v>
      </c>
      <c r="U17" s="4" t="s">
        <v>70</v>
      </c>
      <c r="V17" s="26" t="s">
        <v>63</v>
      </c>
      <c r="X17" s="77"/>
      <c r="Y17" s="89"/>
      <c r="Z17" s="77"/>
      <c r="AA17" s="77"/>
    </row>
    <row r="18" spans="1:27">
      <c r="A18" s="5">
        <v>7</v>
      </c>
      <c r="B18" s="27" t="s">
        <v>66</v>
      </c>
      <c r="C18" s="22" t="s">
        <v>71</v>
      </c>
      <c r="D18" s="23">
        <v>4</v>
      </c>
      <c r="E18" s="23">
        <v>6</v>
      </c>
      <c r="F18" s="23">
        <v>6</v>
      </c>
      <c r="G18" s="23">
        <v>6</v>
      </c>
      <c r="H18" s="23">
        <v>6</v>
      </c>
      <c r="I18" s="23">
        <v>5</v>
      </c>
      <c r="J18" s="23">
        <v>6</v>
      </c>
      <c r="K18" s="23">
        <v>6</v>
      </c>
      <c r="L18" s="23">
        <v>6</v>
      </c>
      <c r="M18" s="23">
        <v>6</v>
      </c>
      <c r="N18" s="23">
        <f t="shared" si="0"/>
        <v>45</v>
      </c>
      <c r="O18" s="23">
        <f t="shared" si="1"/>
        <v>25</v>
      </c>
      <c r="P18" s="24">
        <v>25</v>
      </c>
      <c r="Q18" s="4">
        <v>6</v>
      </c>
      <c r="R18" s="4">
        <v>11</v>
      </c>
      <c r="S18" s="4">
        <f t="shared" si="2"/>
        <v>17</v>
      </c>
      <c r="T18" s="25">
        <f t="shared" si="3"/>
        <v>42</v>
      </c>
      <c r="U18" s="4" t="s">
        <v>72</v>
      </c>
      <c r="V18" s="26" t="s">
        <v>66</v>
      </c>
      <c r="X18" s="77"/>
      <c r="Y18" s="89"/>
      <c r="Z18" s="77"/>
      <c r="AA18" s="77"/>
    </row>
    <row r="19" spans="1:27">
      <c r="A19" s="26">
        <v>8</v>
      </c>
      <c r="B19" s="14" t="s">
        <v>61</v>
      </c>
      <c r="C19" s="22" t="s">
        <v>73</v>
      </c>
      <c r="D19" s="23">
        <v>11</v>
      </c>
      <c r="E19" s="23">
        <v>7</v>
      </c>
      <c r="F19" s="23">
        <v>7</v>
      </c>
      <c r="G19" s="23">
        <v>6</v>
      </c>
      <c r="H19" s="23">
        <v>5</v>
      </c>
      <c r="I19" s="23">
        <v>5</v>
      </c>
      <c r="J19" s="23">
        <v>6</v>
      </c>
      <c r="K19" s="23">
        <v>6</v>
      </c>
      <c r="L19" s="23">
        <v>7</v>
      </c>
      <c r="M19" s="23">
        <v>7</v>
      </c>
      <c r="N19" s="23">
        <f t="shared" si="0"/>
        <v>54</v>
      </c>
      <c r="O19" s="23">
        <f t="shared" si="1"/>
        <v>30</v>
      </c>
      <c r="P19" s="24">
        <v>30</v>
      </c>
      <c r="Q19" s="4">
        <v>7</v>
      </c>
      <c r="R19" s="4">
        <v>37</v>
      </c>
      <c r="S19" s="4">
        <f t="shared" si="2"/>
        <v>44</v>
      </c>
      <c r="T19" s="25">
        <f t="shared" si="3"/>
        <v>74</v>
      </c>
      <c r="U19" s="4" t="s">
        <v>70</v>
      </c>
      <c r="V19" s="5" t="s">
        <v>61</v>
      </c>
      <c r="X19" s="77"/>
      <c r="Y19" s="88"/>
      <c r="Z19" s="77"/>
      <c r="AA19" s="77"/>
    </row>
    <row r="20" spans="1:27">
      <c r="A20" s="5">
        <v>9</v>
      </c>
      <c r="B20" s="14" t="s">
        <v>61</v>
      </c>
      <c r="C20" s="22" t="s">
        <v>74</v>
      </c>
      <c r="D20" s="23">
        <v>14</v>
      </c>
      <c r="E20" s="23">
        <v>8</v>
      </c>
      <c r="F20" s="23">
        <v>9</v>
      </c>
      <c r="G20" s="23">
        <v>8</v>
      </c>
      <c r="H20" s="23">
        <v>7</v>
      </c>
      <c r="I20" s="23">
        <v>6</v>
      </c>
      <c r="J20" s="23">
        <v>7</v>
      </c>
      <c r="K20" s="23">
        <v>7</v>
      </c>
      <c r="L20" s="23">
        <v>7</v>
      </c>
      <c r="M20" s="23">
        <v>7</v>
      </c>
      <c r="N20" s="23">
        <f t="shared" si="0"/>
        <v>66</v>
      </c>
      <c r="O20" s="23">
        <f t="shared" si="1"/>
        <v>36.666666666666664</v>
      </c>
      <c r="P20" s="24">
        <v>37</v>
      </c>
      <c r="Q20" s="4">
        <v>8</v>
      </c>
      <c r="R20" s="4">
        <v>34</v>
      </c>
      <c r="S20" s="4">
        <f t="shared" si="2"/>
        <v>42</v>
      </c>
      <c r="T20" s="25">
        <f t="shared" si="3"/>
        <v>79</v>
      </c>
      <c r="U20" s="4" t="s">
        <v>70</v>
      </c>
      <c r="V20" s="5" t="s">
        <v>61</v>
      </c>
      <c r="X20" s="77"/>
      <c r="Y20" s="88"/>
      <c r="Z20" s="77"/>
      <c r="AA20" s="77"/>
    </row>
    <row r="21" spans="1:27">
      <c r="A21" s="26">
        <v>10</v>
      </c>
      <c r="B21" s="27" t="s">
        <v>75</v>
      </c>
      <c r="C21" s="22" t="s">
        <v>76</v>
      </c>
      <c r="D21" s="23">
        <v>12</v>
      </c>
      <c r="E21" s="23">
        <v>7</v>
      </c>
      <c r="F21" s="23">
        <v>7</v>
      </c>
      <c r="G21" s="23">
        <v>7</v>
      </c>
      <c r="H21" s="23">
        <v>7</v>
      </c>
      <c r="I21" s="23">
        <v>6</v>
      </c>
      <c r="J21" s="23">
        <v>6</v>
      </c>
      <c r="K21" s="23">
        <v>6</v>
      </c>
      <c r="L21" s="28">
        <v>7</v>
      </c>
      <c r="M21" s="28">
        <v>7</v>
      </c>
      <c r="N21" s="23">
        <f t="shared" si="0"/>
        <v>59</v>
      </c>
      <c r="O21" s="23">
        <f t="shared" si="1"/>
        <v>32.777777777777779</v>
      </c>
      <c r="P21" s="24">
        <v>33</v>
      </c>
      <c r="Q21" s="4">
        <v>7</v>
      </c>
      <c r="R21" s="4">
        <v>29</v>
      </c>
      <c r="S21" s="4">
        <f t="shared" si="2"/>
        <v>36</v>
      </c>
      <c r="T21" s="25">
        <f t="shared" si="3"/>
        <v>69</v>
      </c>
      <c r="U21" s="4" t="s">
        <v>12</v>
      </c>
      <c r="V21" s="26" t="s">
        <v>75</v>
      </c>
      <c r="X21" s="77"/>
      <c r="Y21" s="89"/>
      <c r="Z21" s="77"/>
      <c r="AA21" s="77"/>
    </row>
    <row r="22" spans="1:27">
      <c r="A22" s="5">
        <v>11</v>
      </c>
      <c r="B22" s="27" t="s">
        <v>63</v>
      </c>
      <c r="C22" s="22" t="s">
        <v>77</v>
      </c>
      <c r="D22" s="23">
        <v>16</v>
      </c>
      <c r="E22" s="23">
        <v>8</v>
      </c>
      <c r="F22" s="23">
        <v>9</v>
      </c>
      <c r="G22" s="23">
        <v>9</v>
      </c>
      <c r="H22" s="23">
        <v>6</v>
      </c>
      <c r="I22" s="23">
        <v>7</v>
      </c>
      <c r="J22" s="23">
        <v>7</v>
      </c>
      <c r="K22" s="23">
        <v>7</v>
      </c>
      <c r="L22" s="23">
        <v>8</v>
      </c>
      <c r="M22" s="23">
        <v>8</v>
      </c>
      <c r="N22" s="23">
        <f t="shared" si="0"/>
        <v>70</v>
      </c>
      <c r="O22" s="23">
        <f t="shared" si="1"/>
        <v>38.888888888888886</v>
      </c>
      <c r="P22" s="24">
        <v>39</v>
      </c>
      <c r="Q22" s="4">
        <v>7</v>
      </c>
      <c r="R22" s="4">
        <v>33</v>
      </c>
      <c r="S22" s="4">
        <f t="shared" si="2"/>
        <v>40</v>
      </c>
      <c r="T22" s="25">
        <f t="shared" si="3"/>
        <v>79</v>
      </c>
      <c r="U22" s="4" t="s">
        <v>70</v>
      </c>
      <c r="V22" s="26" t="s">
        <v>63</v>
      </c>
      <c r="X22" s="77"/>
      <c r="Y22" s="89"/>
      <c r="Z22" s="77"/>
      <c r="AA22" s="77"/>
    </row>
    <row r="23" spans="1:27">
      <c r="A23" s="26">
        <v>12</v>
      </c>
      <c r="B23" s="27" t="s">
        <v>63</v>
      </c>
      <c r="C23" s="22" t="s">
        <v>78</v>
      </c>
      <c r="D23" s="23">
        <v>11</v>
      </c>
      <c r="E23" s="23">
        <v>7</v>
      </c>
      <c r="F23" s="23">
        <v>8</v>
      </c>
      <c r="G23" s="23">
        <v>7</v>
      </c>
      <c r="H23" s="23">
        <v>8</v>
      </c>
      <c r="I23" s="23">
        <v>6</v>
      </c>
      <c r="J23" s="23">
        <v>6</v>
      </c>
      <c r="K23" s="23">
        <v>6</v>
      </c>
      <c r="L23" s="23">
        <v>7</v>
      </c>
      <c r="M23" s="23">
        <v>7</v>
      </c>
      <c r="N23" s="23">
        <f t="shared" si="0"/>
        <v>60</v>
      </c>
      <c r="O23" s="23">
        <f t="shared" si="1"/>
        <v>33.333333333333336</v>
      </c>
      <c r="P23" s="24">
        <v>33</v>
      </c>
      <c r="Q23" s="4">
        <v>6</v>
      </c>
      <c r="R23" s="4">
        <v>15</v>
      </c>
      <c r="S23" s="4">
        <f t="shared" si="2"/>
        <v>21</v>
      </c>
      <c r="T23" s="25">
        <f t="shared" si="3"/>
        <v>54</v>
      </c>
      <c r="U23" s="4" t="s">
        <v>79</v>
      </c>
      <c r="V23" s="26" t="s">
        <v>63</v>
      </c>
      <c r="X23" s="77"/>
      <c r="Y23" s="89"/>
      <c r="Z23" s="77"/>
      <c r="AA23" s="77"/>
    </row>
    <row r="24" spans="1:27">
      <c r="A24" s="5">
        <v>13</v>
      </c>
      <c r="B24" s="27" t="s">
        <v>63</v>
      </c>
      <c r="C24" s="22" t="s">
        <v>80</v>
      </c>
      <c r="D24" s="23">
        <v>12</v>
      </c>
      <c r="E24" s="23">
        <v>8</v>
      </c>
      <c r="F24" s="23">
        <v>9</v>
      </c>
      <c r="G24" s="23">
        <v>8</v>
      </c>
      <c r="H24" s="23">
        <v>7</v>
      </c>
      <c r="I24" s="23">
        <v>6</v>
      </c>
      <c r="J24" s="23">
        <v>6</v>
      </c>
      <c r="K24" s="23">
        <v>6</v>
      </c>
      <c r="L24" s="23">
        <v>6</v>
      </c>
      <c r="M24" s="23">
        <v>6</v>
      </c>
      <c r="N24" s="23">
        <f t="shared" si="0"/>
        <v>62</v>
      </c>
      <c r="O24" s="23">
        <f t="shared" si="1"/>
        <v>34.444444444444443</v>
      </c>
      <c r="P24" s="24">
        <v>34</v>
      </c>
      <c r="Q24" s="4">
        <v>7</v>
      </c>
      <c r="R24" s="4">
        <v>33</v>
      </c>
      <c r="S24" s="4">
        <f t="shared" si="2"/>
        <v>40</v>
      </c>
      <c r="T24" s="25">
        <f t="shared" si="3"/>
        <v>74</v>
      </c>
      <c r="U24" s="4" t="s">
        <v>70</v>
      </c>
      <c r="V24" s="26" t="s">
        <v>63</v>
      </c>
      <c r="X24" s="77"/>
      <c r="Y24" s="89"/>
      <c r="Z24" s="77"/>
      <c r="AA24" s="77"/>
    </row>
    <row r="25" spans="1:27">
      <c r="A25" s="26">
        <v>14</v>
      </c>
      <c r="B25" s="27" t="s">
        <v>63</v>
      </c>
      <c r="C25" s="22" t="s">
        <v>81</v>
      </c>
      <c r="D25" s="23">
        <v>19</v>
      </c>
      <c r="E25" s="23">
        <v>8</v>
      </c>
      <c r="F25" s="23">
        <v>8</v>
      </c>
      <c r="G25" s="23">
        <v>7</v>
      </c>
      <c r="H25" s="23">
        <v>6</v>
      </c>
      <c r="I25" s="23">
        <v>5</v>
      </c>
      <c r="J25" s="23">
        <v>6</v>
      </c>
      <c r="K25" s="23">
        <v>6</v>
      </c>
      <c r="L25" s="23">
        <v>7</v>
      </c>
      <c r="M25" s="23">
        <v>7</v>
      </c>
      <c r="N25" s="23">
        <f t="shared" si="0"/>
        <v>66</v>
      </c>
      <c r="O25" s="23">
        <f t="shared" si="1"/>
        <v>36.666666666666664</v>
      </c>
      <c r="P25" s="24">
        <v>37</v>
      </c>
      <c r="Q25" s="4">
        <v>7</v>
      </c>
      <c r="R25" s="4">
        <v>36</v>
      </c>
      <c r="S25" s="4">
        <f t="shared" si="2"/>
        <v>43</v>
      </c>
      <c r="T25" s="25">
        <f t="shared" si="3"/>
        <v>80</v>
      </c>
      <c r="U25" s="4" t="s">
        <v>70</v>
      </c>
      <c r="V25" s="26" t="s">
        <v>63</v>
      </c>
      <c r="X25" s="77"/>
      <c r="Y25" s="89"/>
      <c r="Z25" s="77"/>
      <c r="AA25" s="77"/>
    </row>
    <row r="26" spans="1:27">
      <c r="A26" s="5">
        <v>15</v>
      </c>
      <c r="B26" s="27" t="s">
        <v>63</v>
      </c>
      <c r="C26" s="22" t="s">
        <v>82</v>
      </c>
      <c r="D26" s="23">
        <v>18</v>
      </c>
      <c r="E26" s="23">
        <v>7</v>
      </c>
      <c r="F26" s="23">
        <v>9</v>
      </c>
      <c r="G26" s="23">
        <v>9</v>
      </c>
      <c r="H26" s="23">
        <v>7</v>
      </c>
      <c r="I26" s="23">
        <v>7</v>
      </c>
      <c r="J26" s="23">
        <v>6</v>
      </c>
      <c r="K26" s="23">
        <v>6</v>
      </c>
      <c r="L26" s="23">
        <v>8</v>
      </c>
      <c r="M26" s="23">
        <v>8</v>
      </c>
      <c r="N26" s="23">
        <f t="shared" si="0"/>
        <v>71</v>
      </c>
      <c r="O26" s="23">
        <f t="shared" si="1"/>
        <v>39.444444444444443</v>
      </c>
      <c r="P26" s="24">
        <v>39</v>
      </c>
      <c r="Q26" s="4">
        <v>8</v>
      </c>
      <c r="R26" s="4">
        <v>39</v>
      </c>
      <c r="S26" s="4">
        <f t="shared" si="2"/>
        <v>47</v>
      </c>
      <c r="T26" s="25">
        <f t="shared" si="3"/>
        <v>86</v>
      </c>
      <c r="U26" s="4" t="s">
        <v>13</v>
      </c>
      <c r="V26" s="26" t="s">
        <v>63</v>
      </c>
      <c r="X26" s="77"/>
      <c r="Y26" s="89"/>
      <c r="Z26" s="77"/>
      <c r="AA26" s="77"/>
    </row>
    <row r="27" spans="1:27">
      <c r="A27" s="26">
        <v>16</v>
      </c>
      <c r="B27" s="27" t="s">
        <v>63</v>
      </c>
      <c r="C27" s="22" t="s">
        <v>83</v>
      </c>
      <c r="D27" s="23">
        <v>12</v>
      </c>
      <c r="E27" s="23">
        <v>6</v>
      </c>
      <c r="F27" s="23">
        <v>8</v>
      </c>
      <c r="G27" s="23">
        <v>8</v>
      </c>
      <c r="H27" s="23">
        <v>7</v>
      </c>
      <c r="I27" s="23">
        <v>6</v>
      </c>
      <c r="J27" s="23">
        <v>7</v>
      </c>
      <c r="K27" s="23">
        <v>7</v>
      </c>
      <c r="L27" s="23">
        <v>7</v>
      </c>
      <c r="M27" s="23">
        <v>7</v>
      </c>
      <c r="N27" s="23">
        <f t="shared" si="0"/>
        <v>61</v>
      </c>
      <c r="O27" s="23">
        <f t="shared" si="1"/>
        <v>33.888888888888886</v>
      </c>
      <c r="P27" s="24">
        <v>34</v>
      </c>
      <c r="Q27" s="4">
        <v>6</v>
      </c>
      <c r="R27" s="4">
        <v>28</v>
      </c>
      <c r="S27" s="4">
        <f t="shared" si="2"/>
        <v>34</v>
      </c>
      <c r="T27" s="25">
        <f t="shared" si="3"/>
        <v>68</v>
      </c>
      <c r="U27" s="4" t="s">
        <v>12</v>
      </c>
      <c r="V27" s="26" t="s">
        <v>63</v>
      </c>
      <c r="X27" s="77"/>
      <c r="Y27" s="89"/>
      <c r="Z27" s="77"/>
      <c r="AA27" s="77"/>
    </row>
    <row r="28" spans="1:27">
      <c r="A28" s="5">
        <v>17</v>
      </c>
      <c r="B28" s="27" t="s">
        <v>63</v>
      </c>
      <c r="C28" s="22" t="s">
        <v>84</v>
      </c>
      <c r="D28" s="23">
        <v>13</v>
      </c>
      <c r="E28" s="23">
        <v>7</v>
      </c>
      <c r="F28" s="23">
        <v>8</v>
      </c>
      <c r="G28" s="23">
        <v>7</v>
      </c>
      <c r="H28" s="23">
        <v>6</v>
      </c>
      <c r="I28" s="23">
        <v>6</v>
      </c>
      <c r="J28" s="23">
        <v>7</v>
      </c>
      <c r="K28" s="23">
        <v>7</v>
      </c>
      <c r="L28" s="23">
        <v>6</v>
      </c>
      <c r="M28" s="23">
        <v>6</v>
      </c>
      <c r="N28" s="23">
        <f t="shared" si="0"/>
        <v>60</v>
      </c>
      <c r="O28" s="23">
        <f t="shared" si="1"/>
        <v>33.333333333333336</v>
      </c>
      <c r="P28" s="24">
        <v>33</v>
      </c>
      <c r="Q28" s="4">
        <v>6</v>
      </c>
      <c r="R28" s="4">
        <v>29</v>
      </c>
      <c r="S28" s="4">
        <f t="shared" si="2"/>
        <v>35</v>
      </c>
      <c r="T28" s="25">
        <f t="shared" si="3"/>
        <v>68</v>
      </c>
      <c r="U28" s="4" t="s">
        <v>12</v>
      </c>
      <c r="V28" s="26" t="s">
        <v>63</v>
      </c>
      <c r="X28" s="77"/>
      <c r="Y28" s="89"/>
      <c r="Z28" s="77"/>
      <c r="AA28" s="77"/>
    </row>
    <row r="29" spans="1:27">
      <c r="A29" s="26">
        <v>18</v>
      </c>
      <c r="B29" s="27" t="s">
        <v>63</v>
      </c>
      <c r="C29" s="22" t="s">
        <v>85</v>
      </c>
      <c r="D29" s="23">
        <v>9</v>
      </c>
      <c r="E29" s="23">
        <v>7</v>
      </c>
      <c r="F29" s="23">
        <v>8</v>
      </c>
      <c r="G29" s="23">
        <v>6</v>
      </c>
      <c r="H29" s="23">
        <v>7</v>
      </c>
      <c r="I29" s="23">
        <v>6</v>
      </c>
      <c r="J29" s="23">
        <v>7</v>
      </c>
      <c r="K29" s="23">
        <v>7</v>
      </c>
      <c r="L29" s="23">
        <v>6</v>
      </c>
      <c r="M29" s="23">
        <v>6</v>
      </c>
      <c r="N29" s="23">
        <f t="shared" si="0"/>
        <v>56</v>
      </c>
      <c r="O29" s="23">
        <f t="shared" si="1"/>
        <v>31.111111111111111</v>
      </c>
      <c r="P29" s="24">
        <v>31</v>
      </c>
      <c r="Q29" s="4">
        <v>6</v>
      </c>
      <c r="R29" s="4">
        <v>16</v>
      </c>
      <c r="S29" s="4">
        <f t="shared" si="2"/>
        <v>22</v>
      </c>
      <c r="T29" s="25">
        <f t="shared" si="3"/>
        <v>53</v>
      </c>
      <c r="U29" s="4" t="s">
        <v>79</v>
      </c>
      <c r="V29" s="26" t="s">
        <v>63</v>
      </c>
      <c r="X29" s="77"/>
      <c r="Y29" s="89"/>
      <c r="Z29" s="77"/>
      <c r="AA29" s="77"/>
    </row>
    <row r="30" spans="1:27">
      <c r="A30" s="5">
        <v>19</v>
      </c>
      <c r="B30" s="14" t="s">
        <v>86</v>
      </c>
      <c r="C30" s="22" t="s">
        <v>87</v>
      </c>
      <c r="D30" s="23">
        <v>7</v>
      </c>
      <c r="E30" s="23">
        <v>7</v>
      </c>
      <c r="F30" s="23">
        <v>8</v>
      </c>
      <c r="G30" s="23">
        <v>7</v>
      </c>
      <c r="H30" s="23">
        <v>6</v>
      </c>
      <c r="I30" s="23">
        <v>5</v>
      </c>
      <c r="J30" s="23">
        <v>6</v>
      </c>
      <c r="K30" s="23">
        <v>6</v>
      </c>
      <c r="L30" s="23">
        <v>7</v>
      </c>
      <c r="M30" s="23">
        <v>7</v>
      </c>
      <c r="N30" s="23">
        <f t="shared" si="0"/>
        <v>53</v>
      </c>
      <c r="O30" s="23">
        <f t="shared" si="1"/>
        <v>29.444444444444443</v>
      </c>
      <c r="P30" s="24">
        <v>29</v>
      </c>
      <c r="Q30" s="4">
        <v>6</v>
      </c>
      <c r="R30" s="4">
        <v>23</v>
      </c>
      <c r="S30" s="4">
        <f t="shared" si="2"/>
        <v>29</v>
      </c>
      <c r="T30" s="25">
        <f t="shared" si="3"/>
        <v>58</v>
      </c>
      <c r="U30" s="4" t="s">
        <v>79</v>
      </c>
      <c r="V30" s="5" t="s">
        <v>86</v>
      </c>
      <c r="X30" s="77"/>
      <c r="Y30" s="88"/>
      <c r="Z30" s="77"/>
      <c r="AA30" s="77"/>
    </row>
    <row r="31" spans="1:27">
      <c r="A31" s="26">
        <v>20</v>
      </c>
      <c r="B31" s="27" t="s">
        <v>75</v>
      </c>
      <c r="C31" s="22" t="s">
        <v>88</v>
      </c>
      <c r="D31" s="23">
        <v>9</v>
      </c>
      <c r="E31" s="23">
        <v>7</v>
      </c>
      <c r="F31" s="23">
        <v>7</v>
      </c>
      <c r="G31" s="23">
        <v>7</v>
      </c>
      <c r="H31" s="23">
        <v>6</v>
      </c>
      <c r="I31" s="23">
        <v>6</v>
      </c>
      <c r="J31" s="23">
        <v>7</v>
      </c>
      <c r="K31" s="23">
        <v>7</v>
      </c>
      <c r="L31" s="23">
        <v>6</v>
      </c>
      <c r="M31" s="23">
        <v>6</v>
      </c>
      <c r="N31" s="23">
        <f t="shared" si="0"/>
        <v>55</v>
      </c>
      <c r="O31" s="23">
        <f t="shared" si="1"/>
        <v>30.555555555555557</v>
      </c>
      <c r="P31" s="24">
        <v>31</v>
      </c>
      <c r="Q31" s="4">
        <v>7</v>
      </c>
      <c r="R31" s="4">
        <v>14</v>
      </c>
      <c r="S31" s="4">
        <f t="shared" si="2"/>
        <v>21</v>
      </c>
      <c r="T31" s="25">
        <f t="shared" si="3"/>
        <v>52</v>
      </c>
      <c r="U31" s="4" t="s">
        <v>79</v>
      </c>
      <c r="V31" s="26" t="s">
        <v>75</v>
      </c>
      <c r="X31" s="77"/>
      <c r="Y31" s="89"/>
      <c r="Z31" s="77"/>
      <c r="AA31" s="77"/>
    </row>
    <row r="32" spans="1:27">
      <c r="A32" s="5">
        <v>21</v>
      </c>
      <c r="B32" s="27" t="s">
        <v>63</v>
      </c>
      <c r="C32" s="22" t="s">
        <v>89</v>
      </c>
      <c r="D32" s="23">
        <v>17</v>
      </c>
      <c r="E32" s="23">
        <v>8</v>
      </c>
      <c r="F32" s="23">
        <v>8</v>
      </c>
      <c r="G32" s="23">
        <v>7</v>
      </c>
      <c r="H32" s="23">
        <v>6</v>
      </c>
      <c r="I32" s="23">
        <v>5</v>
      </c>
      <c r="J32" s="23">
        <v>6</v>
      </c>
      <c r="K32" s="23">
        <v>6</v>
      </c>
      <c r="L32" s="23">
        <v>7</v>
      </c>
      <c r="M32" s="23">
        <v>7</v>
      </c>
      <c r="N32" s="23">
        <f t="shared" si="0"/>
        <v>64</v>
      </c>
      <c r="O32" s="23">
        <f t="shared" si="1"/>
        <v>35.555555555555557</v>
      </c>
      <c r="P32" s="24">
        <v>36</v>
      </c>
      <c r="Q32" s="4">
        <v>6</v>
      </c>
      <c r="R32" s="4">
        <v>26</v>
      </c>
      <c r="S32" s="4">
        <f t="shared" si="2"/>
        <v>32</v>
      </c>
      <c r="T32" s="25">
        <f t="shared" si="3"/>
        <v>68</v>
      </c>
      <c r="U32" s="4" t="s">
        <v>72</v>
      </c>
      <c r="V32" s="26" t="s">
        <v>63</v>
      </c>
      <c r="X32" s="77"/>
      <c r="Y32" s="89"/>
      <c r="Z32" s="77"/>
      <c r="AA32" s="77"/>
    </row>
    <row r="33" spans="1:27">
      <c r="A33" s="26">
        <v>22</v>
      </c>
      <c r="B33" s="27" t="s">
        <v>63</v>
      </c>
      <c r="C33" s="22" t="s">
        <v>90</v>
      </c>
      <c r="D33" s="23">
        <v>9</v>
      </c>
      <c r="E33" s="23">
        <v>7</v>
      </c>
      <c r="F33" s="23">
        <v>7</v>
      </c>
      <c r="G33" s="23">
        <v>6</v>
      </c>
      <c r="H33" s="23">
        <v>6</v>
      </c>
      <c r="I33" s="23">
        <v>5</v>
      </c>
      <c r="J33" s="23">
        <v>7</v>
      </c>
      <c r="K33" s="23">
        <v>7</v>
      </c>
      <c r="L33" s="23">
        <v>7</v>
      </c>
      <c r="M33" s="23">
        <v>7</v>
      </c>
      <c r="N33" s="23">
        <f t="shared" si="0"/>
        <v>54</v>
      </c>
      <c r="O33" s="23">
        <f t="shared" si="1"/>
        <v>30</v>
      </c>
      <c r="P33" s="24">
        <v>30</v>
      </c>
      <c r="Q33" s="4">
        <v>6</v>
      </c>
      <c r="R33" s="4">
        <v>21</v>
      </c>
      <c r="S33" s="4">
        <f t="shared" si="2"/>
        <v>27</v>
      </c>
      <c r="T33" s="25">
        <f t="shared" si="3"/>
        <v>57</v>
      </c>
      <c r="U33" s="4" t="s">
        <v>79</v>
      </c>
      <c r="V33" s="26" t="s">
        <v>63</v>
      </c>
      <c r="X33" s="77"/>
      <c r="Y33" s="89"/>
      <c r="Z33" s="77"/>
      <c r="AA33" s="77"/>
    </row>
    <row r="34" spans="1:27">
      <c r="A34" s="5">
        <v>23</v>
      </c>
      <c r="B34" s="27" t="s">
        <v>75</v>
      </c>
      <c r="C34" s="22" t="s">
        <v>91</v>
      </c>
      <c r="D34" s="23">
        <v>2</v>
      </c>
      <c r="E34" s="23">
        <v>7</v>
      </c>
      <c r="F34" s="23">
        <v>6</v>
      </c>
      <c r="G34" s="23">
        <v>5</v>
      </c>
      <c r="H34" s="23">
        <v>6</v>
      </c>
      <c r="I34" s="23">
        <v>5</v>
      </c>
      <c r="J34" s="23">
        <v>6</v>
      </c>
      <c r="K34" s="23">
        <v>6</v>
      </c>
      <c r="L34" s="23">
        <v>7</v>
      </c>
      <c r="M34" s="23">
        <v>7</v>
      </c>
      <c r="N34" s="23">
        <f t="shared" si="0"/>
        <v>44</v>
      </c>
      <c r="O34" s="23">
        <f t="shared" si="1"/>
        <v>24.444444444444443</v>
      </c>
      <c r="P34" s="24">
        <v>24</v>
      </c>
      <c r="Q34" s="4">
        <v>6</v>
      </c>
      <c r="R34" s="4">
        <v>25</v>
      </c>
      <c r="S34" s="4">
        <f t="shared" si="2"/>
        <v>31</v>
      </c>
      <c r="T34" s="25">
        <f t="shared" si="3"/>
        <v>55</v>
      </c>
      <c r="U34" s="4" t="s">
        <v>79</v>
      </c>
      <c r="V34" s="26" t="s">
        <v>75</v>
      </c>
      <c r="X34" s="77"/>
      <c r="Y34" s="89"/>
      <c r="Z34" s="77"/>
      <c r="AA34" s="77"/>
    </row>
    <row r="35" spans="1:27">
      <c r="A35" s="26">
        <v>24</v>
      </c>
      <c r="B35" s="27" t="s">
        <v>66</v>
      </c>
      <c r="C35" s="22" t="s">
        <v>92</v>
      </c>
      <c r="D35" s="23">
        <v>15</v>
      </c>
      <c r="E35" s="23">
        <v>7</v>
      </c>
      <c r="F35" s="23">
        <v>6</v>
      </c>
      <c r="G35" s="23">
        <v>5</v>
      </c>
      <c r="H35" s="23">
        <v>6</v>
      </c>
      <c r="I35" s="23">
        <v>5</v>
      </c>
      <c r="J35" s="23">
        <v>6</v>
      </c>
      <c r="K35" s="23">
        <v>6</v>
      </c>
      <c r="L35" s="23">
        <v>7</v>
      </c>
      <c r="M35" s="23">
        <v>7</v>
      </c>
      <c r="N35" s="23">
        <f t="shared" si="0"/>
        <v>57</v>
      </c>
      <c r="O35" s="23">
        <f t="shared" si="1"/>
        <v>31.666666666666668</v>
      </c>
      <c r="P35" s="24">
        <v>32</v>
      </c>
      <c r="Q35" s="4">
        <v>7</v>
      </c>
      <c r="R35" s="4">
        <v>37</v>
      </c>
      <c r="S35" s="4">
        <f t="shared" si="2"/>
        <v>44</v>
      </c>
      <c r="T35" s="25">
        <f t="shared" si="3"/>
        <v>76</v>
      </c>
      <c r="U35" s="4" t="s">
        <v>70</v>
      </c>
      <c r="V35" s="26" t="s">
        <v>66</v>
      </c>
      <c r="X35" s="77"/>
      <c r="Y35" s="89"/>
      <c r="Z35" s="77"/>
      <c r="AA35" s="77"/>
    </row>
    <row r="36" spans="1:27">
      <c r="A36" s="5">
        <v>25</v>
      </c>
      <c r="B36" s="27" t="s">
        <v>63</v>
      </c>
      <c r="C36" s="22" t="s">
        <v>93</v>
      </c>
      <c r="D36" s="23">
        <v>7</v>
      </c>
      <c r="E36" s="23">
        <v>7</v>
      </c>
      <c r="F36" s="23">
        <v>7</v>
      </c>
      <c r="G36" s="23">
        <v>6</v>
      </c>
      <c r="H36" s="23">
        <v>5</v>
      </c>
      <c r="I36" s="23">
        <v>5</v>
      </c>
      <c r="J36" s="23">
        <v>6</v>
      </c>
      <c r="K36" s="23">
        <v>6</v>
      </c>
      <c r="L36" s="23">
        <v>7</v>
      </c>
      <c r="M36" s="23">
        <v>7</v>
      </c>
      <c r="N36" s="23">
        <f t="shared" si="0"/>
        <v>50</v>
      </c>
      <c r="O36" s="23">
        <f t="shared" si="1"/>
        <v>27.777777777777779</v>
      </c>
      <c r="P36" s="24">
        <v>28</v>
      </c>
      <c r="Q36" s="4">
        <v>7</v>
      </c>
      <c r="R36" s="4">
        <v>14</v>
      </c>
      <c r="S36" s="4">
        <f t="shared" si="2"/>
        <v>21</v>
      </c>
      <c r="T36" s="25">
        <f t="shared" si="3"/>
        <v>49</v>
      </c>
      <c r="U36" s="4" t="s">
        <v>72</v>
      </c>
      <c r="V36" s="26" t="s">
        <v>63</v>
      </c>
      <c r="X36" s="77"/>
      <c r="Y36" s="89"/>
      <c r="Z36" s="77"/>
      <c r="AA36" s="77"/>
    </row>
    <row r="37" spans="1:27">
      <c r="A37" s="26">
        <v>26</v>
      </c>
      <c r="B37" s="27" t="s">
        <v>66</v>
      </c>
      <c r="C37" s="22" t="s">
        <v>94</v>
      </c>
      <c r="D37" s="23">
        <v>7</v>
      </c>
      <c r="E37" s="23">
        <v>6</v>
      </c>
      <c r="F37" s="23">
        <v>8</v>
      </c>
      <c r="G37" s="23">
        <v>7</v>
      </c>
      <c r="H37" s="23">
        <v>6</v>
      </c>
      <c r="I37" s="23">
        <v>5</v>
      </c>
      <c r="J37" s="23">
        <v>5</v>
      </c>
      <c r="K37" s="23">
        <v>5</v>
      </c>
      <c r="L37" s="23">
        <v>7</v>
      </c>
      <c r="M37" s="23">
        <v>7</v>
      </c>
      <c r="N37" s="23">
        <f t="shared" si="0"/>
        <v>51</v>
      </c>
      <c r="O37" s="23">
        <f t="shared" si="1"/>
        <v>28.333333333333332</v>
      </c>
      <c r="P37" s="24">
        <v>28</v>
      </c>
      <c r="Q37" s="4">
        <v>7</v>
      </c>
      <c r="R37" s="4">
        <v>22</v>
      </c>
      <c r="S37" s="4">
        <f t="shared" si="2"/>
        <v>29</v>
      </c>
      <c r="T37" s="25">
        <f t="shared" si="3"/>
        <v>57</v>
      </c>
      <c r="U37" s="4" t="s">
        <v>79</v>
      </c>
      <c r="V37" s="26" t="s">
        <v>66</v>
      </c>
      <c r="X37" s="77"/>
      <c r="Y37" s="89"/>
      <c r="Z37" s="77"/>
      <c r="AA37" s="77"/>
    </row>
    <row r="38" spans="1:27">
      <c r="A38" s="5">
        <v>27</v>
      </c>
      <c r="B38" s="27" t="s">
        <v>63</v>
      </c>
      <c r="C38" s="22" t="s">
        <v>95</v>
      </c>
      <c r="D38" s="23">
        <v>7</v>
      </c>
      <c r="E38" s="23"/>
      <c r="F38" s="23"/>
      <c r="G38" s="23"/>
      <c r="H38" s="23"/>
      <c r="I38" s="23"/>
      <c r="J38" s="23"/>
      <c r="K38" s="23"/>
      <c r="L38" s="23"/>
      <c r="M38" s="23"/>
      <c r="N38" s="23">
        <f t="shared" si="0"/>
        <v>7</v>
      </c>
      <c r="O38" s="23">
        <f t="shared" si="1"/>
        <v>3.8888888888888888</v>
      </c>
      <c r="P38" s="24"/>
      <c r="Q38" s="4">
        <v>8</v>
      </c>
      <c r="R38" s="4">
        <v>0</v>
      </c>
      <c r="S38" s="4">
        <f t="shared" si="2"/>
        <v>8</v>
      </c>
      <c r="T38" s="25">
        <f t="shared" si="3"/>
        <v>8</v>
      </c>
      <c r="U38" s="4"/>
      <c r="V38" s="26" t="s">
        <v>63</v>
      </c>
      <c r="X38" s="77"/>
      <c r="Y38" s="89"/>
      <c r="Z38" s="77"/>
      <c r="AA38" s="77"/>
    </row>
    <row r="39" spans="1:27">
      <c r="A39" s="26">
        <v>28</v>
      </c>
      <c r="B39" s="14" t="s">
        <v>61</v>
      </c>
      <c r="C39" s="22" t="s">
        <v>96</v>
      </c>
      <c r="D39" s="23">
        <v>14</v>
      </c>
      <c r="E39" s="23">
        <v>8</v>
      </c>
      <c r="F39" s="23">
        <v>9</v>
      </c>
      <c r="G39" s="23">
        <v>8</v>
      </c>
      <c r="H39" s="23">
        <v>7</v>
      </c>
      <c r="I39" s="23">
        <v>8</v>
      </c>
      <c r="J39" s="23">
        <v>7</v>
      </c>
      <c r="K39" s="23">
        <v>7</v>
      </c>
      <c r="L39" s="23">
        <v>8</v>
      </c>
      <c r="M39" s="23">
        <v>8</v>
      </c>
      <c r="N39" s="23">
        <f t="shared" si="0"/>
        <v>69</v>
      </c>
      <c r="O39" s="23">
        <f t="shared" si="1"/>
        <v>38.333333333333336</v>
      </c>
      <c r="P39" s="24">
        <v>38</v>
      </c>
      <c r="Q39" s="4">
        <v>8</v>
      </c>
      <c r="R39" s="4">
        <v>24</v>
      </c>
      <c r="S39" s="4">
        <f t="shared" si="2"/>
        <v>32</v>
      </c>
      <c r="T39" s="25">
        <f t="shared" si="3"/>
        <v>70</v>
      </c>
      <c r="U39" s="4" t="s">
        <v>12</v>
      </c>
      <c r="V39" s="5" t="s">
        <v>61</v>
      </c>
      <c r="X39" s="77"/>
      <c r="Y39" s="88"/>
      <c r="Z39" s="77"/>
      <c r="AA39" s="77"/>
    </row>
    <row r="40" spans="1:27">
      <c r="A40" s="5">
        <v>29</v>
      </c>
      <c r="B40" s="14" t="s">
        <v>61</v>
      </c>
      <c r="C40" s="22" t="s">
        <v>97</v>
      </c>
      <c r="D40" s="23">
        <v>7</v>
      </c>
      <c r="E40" s="23">
        <v>7</v>
      </c>
      <c r="F40" s="23">
        <v>8</v>
      </c>
      <c r="G40" s="23">
        <v>7</v>
      </c>
      <c r="H40" s="23">
        <v>6</v>
      </c>
      <c r="I40" s="23">
        <v>6</v>
      </c>
      <c r="J40" s="23">
        <v>7</v>
      </c>
      <c r="K40" s="23">
        <v>7</v>
      </c>
      <c r="L40" s="23">
        <v>7</v>
      </c>
      <c r="M40" s="23">
        <v>7</v>
      </c>
      <c r="N40" s="23">
        <f t="shared" si="0"/>
        <v>55</v>
      </c>
      <c r="O40" s="23">
        <f t="shared" si="1"/>
        <v>30.555555555555557</v>
      </c>
      <c r="P40" s="24">
        <v>31</v>
      </c>
      <c r="Q40" s="4">
        <v>7</v>
      </c>
      <c r="R40" s="4">
        <v>17</v>
      </c>
      <c r="S40" s="4">
        <f t="shared" si="2"/>
        <v>24</v>
      </c>
      <c r="T40" s="25">
        <f t="shared" si="3"/>
        <v>55</v>
      </c>
      <c r="U40" s="4" t="s">
        <v>79</v>
      </c>
      <c r="V40" s="5" t="s">
        <v>61</v>
      </c>
      <c r="X40" s="77"/>
      <c r="Y40" s="88"/>
      <c r="Z40" s="77"/>
      <c r="AA40" s="77"/>
    </row>
    <row r="41" spans="1:27">
      <c r="A41" s="26">
        <v>30</v>
      </c>
      <c r="B41" s="14" t="s">
        <v>61</v>
      </c>
      <c r="C41" s="22" t="s">
        <v>98</v>
      </c>
      <c r="D41" s="23">
        <v>7</v>
      </c>
      <c r="E41" s="23">
        <v>7</v>
      </c>
      <c r="F41" s="23">
        <v>9</v>
      </c>
      <c r="G41" s="23">
        <v>8</v>
      </c>
      <c r="H41" s="23">
        <v>7</v>
      </c>
      <c r="I41" s="23">
        <v>6</v>
      </c>
      <c r="J41" s="23">
        <v>7</v>
      </c>
      <c r="K41" s="23">
        <v>7</v>
      </c>
      <c r="L41" s="23">
        <v>7</v>
      </c>
      <c r="M41" s="23">
        <v>7</v>
      </c>
      <c r="N41" s="23">
        <f t="shared" si="0"/>
        <v>58</v>
      </c>
      <c r="O41" s="23">
        <f t="shared" si="1"/>
        <v>32.222222222222221</v>
      </c>
      <c r="P41" s="24">
        <v>32</v>
      </c>
      <c r="Q41" s="4">
        <v>7</v>
      </c>
      <c r="R41" s="4">
        <v>16</v>
      </c>
      <c r="S41" s="4">
        <f t="shared" si="2"/>
        <v>23</v>
      </c>
      <c r="T41" s="25">
        <f t="shared" si="3"/>
        <v>55</v>
      </c>
      <c r="U41" s="4" t="s">
        <v>79</v>
      </c>
      <c r="V41" s="5" t="s">
        <v>61</v>
      </c>
      <c r="X41" s="77"/>
      <c r="Y41" s="88"/>
      <c r="Z41" s="77"/>
      <c r="AA41" s="77"/>
    </row>
    <row r="42" spans="1:27">
      <c r="A42" s="5">
        <v>31</v>
      </c>
      <c r="B42" s="14" t="s">
        <v>61</v>
      </c>
      <c r="C42" s="22" t="s">
        <v>99</v>
      </c>
      <c r="D42" s="23">
        <v>14</v>
      </c>
      <c r="E42" s="23">
        <v>8</v>
      </c>
      <c r="F42" s="23">
        <v>9</v>
      </c>
      <c r="G42" s="23">
        <v>9</v>
      </c>
      <c r="H42" s="23">
        <v>8</v>
      </c>
      <c r="I42" s="23">
        <v>7</v>
      </c>
      <c r="J42" s="23">
        <v>7</v>
      </c>
      <c r="K42" s="23">
        <v>7</v>
      </c>
      <c r="L42" s="23">
        <v>8</v>
      </c>
      <c r="M42" s="23">
        <v>8</v>
      </c>
      <c r="N42" s="23">
        <f t="shared" si="0"/>
        <v>70</v>
      </c>
      <c r="O42" s="23">
        <f t="shared" si="1"/>
        <v>38.888888888888886</v>
      </c>
      <c r="P42" s="24">
        <v>39</v>
      </c>
      <c r="Q42" s="4">
        <v>8</v>
      </c>
      <c r="R42" s="4">
        <v>29</v>
      </c>
      <c r="S42" s="4">
        <f t="shared" si="2"/>
        <v>37</v>
      </c>
      <c r="T42" s="25">
        <f t="shared" si="3"/>
        <v>76</v>
      </c>
      <c r="U42" s="4" t="s">
        <v>70</v>
      </c>
      <c r="V42" s="5" t="s">
        <v>61</v>
      </c>
      <c r="X42" s="77"/>
      <c r="Y42" s="88"/>
      <c r="Z42" s="77"/>
      <c r="AA42" s="77"/>
    </row>
    <row r="43" spans="1:27">
      <c r="A43" s="26">
        <v>32</v>
      </c>
      <c r="B43" s="27" t="s">
        <v>63</v>
      </c>
      <c r="C43" s="22" t="s">
        <v>100</v>
      </c>
      <c r="D43" s="23">
        <v>18</v>
      </c>
      <c r="E43" s="23">
        <v>9</v>
      </c>
      <c r="F43" s="23">
        <v>9</v>
      </c>
      <c r="G43" s="23">
        <v>9</v>
      </c>
      <c r="H43" s="23">
        <v>8</v>
      </c>
      <c r="I43" s="23">
        <v>8</v>
      </c>
      <c r="J43" s="23">
        <v>8</v>
      </c>
      <c r="K43" s="23">
        <v>8</v>
      </c>
      <c r="L43" s="23">
        <v>8</v>
      </c>
      <c r="M43" s="23">
        <v>8</v>
      </c>
      <c r="N43" s="23">
        <f t="shared" si="0"/>
        <v>77</v>
      </c>
      <c r="O43" s="23">
        <f t="shared" si="1"/>
        <v>42.777777777777779</v>
      </c>
      <c r="P43" s="24">
        <v>43</v>
      </c>
      <c r="Q43" s="4">
        <v>8</v>
      </c>
      <c r="R43" s="4">
        <v>39</v>
      </c>
      <c r="S43" s="4">
        <f t="shared" si="2"/>
        <v>47</v>
      </c>
      <c r="T43" s="25">
        <f t="shared" si="3"/>
        <v>90</v>
      </c>
      <c r="U43" s="4" t="s">
        <v>13</v>
      </c>
      <c r="V43" s="26" t="s">
        <v>63</v>
      </c>
      <c r="X43" s="77"/>
      <c r="Y43" s="89"/>
      <c r="Z43" s="77"/>
      <c r="AA43" s="77"/>
    </row>
    <row r="44" spans="1:27">
      <c r="A44" s="5">
        <v>33</v>
      </c>
      <c r="B44" s="27" t="s">
        <v>66</v>
      </c>
      <c r="C44" s="22" t="s">
        <v>101</v>
      </c>
      <c r="D44" s="23">
        <v>4</v>
      </c>
      <c r="E44" s="23">
        <v>6</v>
      </c>
      <c r="F44" s="23">
        <v>6</v>
      </c>
      <c r="G44" s="23">
        <v>5</v>
      </c>
      <c r="H44" s="23">
        <v>6</v>
      </c>
      <c r="I44" s="23">
        <v>5</v>
      </c>
      <c r="J44" s="23">
        <v>6</v>
      </c>
      <c r="K44" s="23">
        <v>6</v>
      </c>
      <c r="L44" s="23">
        <v>7</v>
      </c>
      <c r="M44" s="23">
        <v>7</v>
      </c>
      <c r="N44" s="23">
        <f t="shared" si="0"/>
        <v>45</v>
      </c>
      <c r="O44" s="23">
        <f t="shared" si="1"/>
        <v>25</v>
      </c>
      <c r="P44" s="24">
        <v>25</v>
      </c>
      <c r="Q44" s="4">
        <v>6</v>
      </c>
      <c r="R44" s="4">
        <v>15</v>
      </c>
      <c r="S44" s="4">
        <f t="shared" si="2"/>
        <v>21</v>
      </c>
      <c r="T44" s="25">
        <f t="shared" si="3"/>
        <v>46</v>
      </c>
      <c r="U44" s="4" t="s">
        <v>72</v>
      </c>
      <c r="V44" s="26" t="s">
        <v>66</v>
      </c>
      <c r="X44" s="77"/>
      <c r="Y44" s="89"/>
      <c r="Z44" s="77"/>
      <c r="AA44" s="77"/>
    </row>
    <row r="45" spans="1:27">
      <c r="A45" s="26">
        <v>34</v>
      </c>
      <c r="B45" s="27" t="s">
        <v>63</v>
      </c>
      <c r="C45" s="22" t="s">
        <v>102</v>
      </c>
      <c r="D45" s="23">
        <v>7</v>
      </c>
      <c r="E45" s="23">
        <v>7</v>
      </c>
      <c r="F45" s="23">
        <v>8</v>
      </c>
      <c r="G45" s="23">
        <v>8</v>
      </c>
      <c r="H45" s="23">
        <v>7</v>
      </c>
      <c r="I45" s="23">
        <v>6</v>
      </c>
      <c r="J45" s="23">
        <v>6</v>
      </c>
      <c r="K45" s="23">
        <v>6</v>
      </c>
      <c r="L45" s="23">
        <v>7</v>
      </c>
      <c r="M45" s="23">
        <v>7</v>
      </c>
      <c r="N45" s="23">
        <f t="shared" si="0"/>
        <v>56</v>
      </c>
      <c r="O45" s="23">
        <f t="shared" si="1"/>
        <v>31.111111111111111</v>
      </c>
      <c r="P45" s="24">
        <v>31</v>
      </c>
      <c r="Q45" s="4">
        <v>8</v>
      </c>
      <c r="R45" s="4">
        <v>22</v>
      </c>
      <c r="S45" s="4">
        <f t="shared" si="2"/>
        <v>30</v>
      </c>
      <c r="T45" s="25">
        <f t="shared" si="3"/>
        <v>61</v>
      </c>
      <c r="U45" s="4" t="s">
        <v>12</v>
      </c>
      <c r="V45" s="26" t="s">
        <v>63</v>
      </c>
      <c r="X45" s="77"/>
      <c r="Y45" s="89"/>
      <c r="Z45" s="77"/>
      <c r="AA45" s="77"/>
    </row>
    <row r="46" spans="1:27">
      <c r="A46" s="5">
        <v>35</v>
      </c>
      <c r="B46" s="27" t="s">
        <v>66</v>
      </c>
      <c r="C46" s="22" t="s">
        <v>103</v>
      </c>
      <c r="D46" s="23">
        <v>9</v>
      </c>
      <c r="E46" s="23">
        <v>7</v>
      </c>
      <c r="F46" s="23">
        <v>8</v>
      </c>
      <c r="G46" s="23">
        <v>7</v>
      </c>
      <c r="H46" s="23">
        <v>6</v>
      </c>
      <c r="I46" s="23">
        <v>7</v>
      </c>
      <c r="J46" s="23">
        <v>6</v>
      </c>
      <c r="K46" s="23">
        <v>6</v>
      </c>
      <c r="L46" s="23">
        <v>6</v>
      </c>
      <c r="M46" s="23">
        <v>6</v>
      </c>
      <c r="N46" s="23">
        <f t="shared" si="0"/>
        <v>56</v>
      </c>
      <c r="O46" s="23">
        <f t="shared" si="1"/>
        <v>31.111111111111111</v>
      </c>
      <c r="P46" s="24">
        <v>31</v>
      </c>
      <c r="Q46" s="4">
        <v>6</v>
      </c>
      <c r="R46" s="4">
        <v>17</v>
      </c>
      <c r="S46" s="4">
        <f t="shared" si="2"/>
        <v>23</v>
      </c>
      <c r="T46" s="25">
        <f t="shared" si="3"/>
        <v>54</v>
      </c>
      <c r="U46" s="4" t="s">
        <v>79</v>
      </c>
      <c r="V46" s="26" t="s">
        <v>66</v>
      </c>
      <c r="X46" s="77"/>
      <c r="Y46" s="89"/>
      <c r="Z46" s="77"/>
      <c r="AA46" s="77"/>
    </row>
    <row r="47" spans="1:27">
      <c r="A47" s="26">
        <v>36</v>
      </c>
      <c r="B47" s="27" t="s">
        <v>63</v>
      </c>
      <c r="C47" s="22" t="s">
        <v>104</v>
      </c>
      <c r="D47" s="23">
        <v>9</v>
      </c>
      <c r="E47" s="23">
        <v>6</v>
      </c>
      <c r="F47" s="23">
        <v>8</v>
      </c>
      <c r="G47" s="23">
        <v>7</v>
      </c>
      <c r="H47" s="23">
        <v>6</v>
      </c>
      <c r="I47" s="23">
        <v>6</v>
      </c>
      <c r="J47" s="23">
        <v>7</v>
      </c>
      <c r="K47" s="23">
        <v>7</v>
      </c>
      <c r="L47" s="23">
        <v>6</v>
      </c>
      <c r="M47" s="23">
        <v>6</v>
      </c>
      <c r="N47" s="23">
        <f t="shared" si="0"/>
        <v>55</v>
      </c>
      <c r="O47" s="23">
        <f t="shared" si="1"/>
        <v>30.555555555555557</v>
      </c>
      <c r="P47" s="24">
        <v>31</v>
      </c>
      <c r="Q47" s="4">
        <v>7</v>
      </c>
      <c r="R47" s="4">
        <v>29</v>
      </c>
      <c r="S47" s="4">
        <f t="shared" si="2"/>
        <v>36</v>
      </c>
      <c r="T47" s="25">
        <f t="shared" si="3"/>
        <v>67</v>
      </c>
      <c r="U47" s="4" t="s">
        <v>12</v>
      </c>
      <c r="V47" s="26" t="s">
        <v>63</v>
      </c>
      <c r="X47" s="77"/>
      <c r="Y47" s="89"/>
      <c r="Z47" s="77"/>
      <c r="AA47" s="77"/>
    </row>
    <row r="48" spans="1:27">
      <c r="A48" s="5">
        <v>37</v>
      </c>
      <c r="B48" s="14" t="s">
        <v>61</v>
      </c>
      <c r="C48" s="22" t="s">
        <v>105</v>
      </c>
      <c r="D48" s="23">
        <v>9</v>
      </c>
      <c r="E48" s="23">
        <v>7</v>
      </c>
      <c r="F48" s="23">
        <v>7</v>
      </c>
      <c r="G48" s="23">
        <v>8</v>
      </c>
      <c r="H48" s="23">
        <v>7</v>
      </c>
      <c r="I48" s="23">
        <v>7</v>
      </c>
      <c r="J48" s="23">
        <v>6</v>
      </c>
      <c r="K48" s="23">
        <v>6</v>
      </c>
      <c r="L48" s="23">
        <v>7</v>
      </c>
      <c r="M48" s="23">
        <v>7</v>
      </c>
      <c r="N48" s="23">
        <f t="shared" si="0"/>
        <v>58</v>
      </c>
      <c r="O48" s="23">
        <f t="shared" si="1"/>
        <v>32.222222222222221</v>
      </c>
      <c r="P48" s="24">
        <v>32</v>
      </c>
      <c r="Q48" s="4">
        <v>7</v>
      </c>
      <c r="R48" s="4">
        <v>32</v>
      </c>
      <c r="S48" s="4">
        <f t="shared" si="2"/>
        <v>39</v>
      </c>
      <c r="T48" s="25">
        <f t="shared" si="3"/>
        <v>71</v>
      </c>
      <c r="U48" s="4" t="s">
        <v>70</v>
      </c>
      <c r="V48" s="5" t="s">
        <v>61</v>
      </c>
      <c r="X48" s="77"/>
      <c r="Y48" s="88"/>
      <c r="Z48" s="77"/>
      <c r="AA48" s="77"/>
    </row>
    <row r="49" spans="1:27">
      <c r="A49" s="26">
        <v>38</v>
      </c>
      <c r="B49" s="27" t="s">
        <v>63</v>
      </c>
      <c r="C49" s="22" t="s">
        <v>106</v>
      </c>
      <c r="D49" s="23">
        <v>7</v>
      </c>
      <c r="E49" s="23">
        <v>7</v>
      </c>
      <c r="F49" s="23">
        <v>8</v>
      </c>
      <c r="G49" s="23">
        <v>7</v>
      </c>
      <c r="H49" s="23">
        <v>6</v>
      </c>
      <c r="I49" s="23">
        <v>5</v>
      </c>
      <c r="J49" s="23">
        <v>5</v>
      </c>
      <c r="K49" s="23">
        <v>5</v>
      </c>
      <c r="L49" s="23">
        <v>6</v>
      </c>
      <c r="M49" s="23">
        <v>6</v>
      </c>
      <c r="N49" s="23">
        <f t="shared" si="0"/>
        <v>51</v>
      </c>
      <c r="O49" s="23">
        <f t="shared" si="1"/>
        <v>28.333333333333332</v>
      </c>
      <c r="P49" s="24">
        <v>28</v>
      </c>
      <c r="Q49" s="4">
        <v>6</v>
      </c>
      <c r="R49" s="4">
        <v>17</v>
      </c>
      <c r="S49" s="4">
        <f t="shared" si="2"/>
        <v>23</v>
      </c>
      <c r="T49" s="25">
        <f t="shared" si="3"/>
        <v>51</v>
      </c>
      <c r="U49" s="4" t="s">
        <v>79</v>
      </c>
      <c r="V49" s="26" t="s">
        <v>63</v>
      </c>
      <c r="X49" s="77"/>
      <c r="Y49" s="89"/>
      <c r="Z49" s="77"/>
      <c r="AA49" s="77"/>
    </row>
    <row r="50" spans="1:27">
      <c r="A50" s="5">
        <v>39</v>
      </c>
      <c r="B50" s="27" t="s">
        <v>63</v>
      </c>
      <c r="C50" s="22" t="s">
        <v>107</v>
      </c>
      <c r="D50" s="23">
        <v>9</v>
      </c>
      <c r="E50" s="23">
        <v>7</v>
      </c>
      <c r="F50" s="23">
        <v>8</v>
      </c>
      <c r="G50" s="23">
        <v>7</v>
      </c>
      <c r="H50" s="23">
        <v>6</v>
      </c>
      <c r="I50" s="23">
        <v>6</v>
      </c>
      <c r="J50" s="23">
        <v>6</v>
      </c>
      <c r="K50" s="23">
        <v>6</v>
      </c>
      <c r="L50" s="23">
        <v>7</v>
      </c>
      <c r="M50" s="23">
        <v>7</v>
      </c>
      <c r="N50" s="23">
        <f t="shared" si="0"/>
        <v>56</v>
      </c>
      <c r="O50" s="23">
        <f t="shared" si="1"/>
        <v>31.111111111111111</v>
      </c>
      <c r="P50" s="24">
        <v>31</v>
      </c>
      <c r="Q50" s="4">
        <v>7</v>
      </c>
      <c r="R50" s="4">
        <v>20</v>
      </c>
      <c r="S50" s="4">
        <f t="shared" si="2"/>
        <v>27</v>
      </c>
      <c r="T50" s="25">
        <f t="shared" si="3"/>
        <v>58</v>
      </c>
      <c r="U50" s="4" t="s">
        <v>79</v>
      </c>
      <c r="V50" s="26" t="s">
        <v>63</v>
      </c>
      <c r="X50" s="77"/>
      <c r="Y50" s="89"/>
      <c r="Z50" s="77"/>
      <c r="AA50" s="77"/>
    </row>
    <row r="51" spans="1:27">
      <c r="A51" s="26">
        <v>40</v>
      </c>
      <c r="B51" s="27" t="s">
        <v>108</v>
      </c>
      <c r="C51" s="22" t="s">
        <v>109</v>
      </c>
      <c r="D51" s="23">
        <v>16</v>
      </c>
      <c r="E51" s="23">
        <v>8</v>
      </c>
      <c r="F51" s="23">
        <v>9</v>
      </c>
      <c r="G51" s="23">
        <v>9</v>
      </c>
      <c r="H51" s="23">
        <v>8</v>
      </c>
      <c r="I51" s="23">
        <v>9</v>
      </c>
      <c r="J51" s="23">
        <v>8</v>
      </c>
      <c r="K51" s="23">
        <v>8</v>
      </c>
      <c r="L51" s="23">
        <v>8</v>
      </c>
      <c r="M51" s="23">
        <v>8</v>
      </c>
      <c r="N51" s="23">
        <f t="shared" si="0"/>
        <v>75</v>
      </c>
      <c r="O51" s="23">
        <f t="shared" si="1"/>
        <v>41.666666666666664</v>
      </c>
      <c r="P51" s="24">
        <v>42</v>
      </c>
      <c r="Q51" s="4">
        <v>9</v>
      </c>
      <c r="R51" s="4">
        <v>35</v>
      </c>
      <c r="S51" s="4">
        <f t="shared" si="2"/>
        <v>44</v>
      </c>
      <c r="T51" s="25">
        <f t="shared" si="3"/>
        <v>86</v>
      </c>
      <c r="U51" s="4" t="s">
        <v>13</v>
      </c>
      <c r="V51" s="26" t="s">
        <v>108</v>
      </c>
      <c r="X51" s="77"/>
      <c r="Y51" s="89"/>
      <c r="Z51" s="77"/>
      <c r="AA51" s="77"/>
    </row>
    <row r="52" spans="1:27">
      <c r="A52" s="5">
        <v>41</v>
      </c>
      <c r="B52" s="14" t="s">
        <v>61</v>
      </c>
      <c r="C52" s="22" t="s">
        <v>110</v>
      </c>
      <c r="D52" s="23">
        <v>17</v>
      </c>
      <c r="E52" s="23">
        <v>7</v>
      </c>
      <c r="F52" s="23">
        <v>9</v>
      </c>
      <c r="G52" s="23">
        <v>9</v>
      </c>
      <c r="H52" s="23">
        <v>8</v>
      </c>
      <c r="I52" s="23">
        <v>8</v>
      </c>
      <c r="J52" s="23">
        <v>7</v>
      </c>
      <c r="K52" s="23">
        <v>7</v>
      </c>
      <c r="L52" s="23">
        <v>8</v>
      </c>
      <c r="M52" s="23">
        <v>8</v>
      </c>
      <c r="N52" s="23">
        <f t="shared" si="0"/>
        <v>73</v>
      </c>
      <c r="O52" s="23">
        <f t="shared" si="1"/>
        <v>40.555555555555557</v>
      </c>
      <c r="P52" s="24">
        <v>41</v>
      </c>
      <c r="Q52" s="4">
        <v>8</v>
      </c>
      <c r="R52" s="4">
        <v>31</v>
      </c>
      <c r="S52" s="4">
        <f t="shared" si="2"/>
        <v>39</v>
      </c>
      <c r="T52" s="25">
        <f t="shared" si="3"/>
        <v>80</v>
      </c>
      <c r="U52" s="4" t="s">
        <v>70</v>
      </c>
      <c r="V52" s="5" t="s">
        <v>61</v>
      </c>
      <c r="X52" s="77"/>
      <c r="Y52" s="88"/>
      <c r="Z52" s="77"/>
      <c r="AA52" s="77"/>
    </row>
    <row r="53" spans="1:27">
      <c r="A53" s="26">
        <v>42</v>
      </c>
      <c r="B53" s="27" t="s">
        <v>63</v>
      </c>
      <c r="C53" s="22" t="s">
        <v>111</v>
      </c>
      <c r="D53" s="23">
        <v>18</v>
      </c>
      <c r="E53" s="23">
        <v>7</v>
      </c>
      <c r="F53" s="23">
        <v>9</v>
      </c>
      <c r="G53" s="23">
        <v>9</v>
      </c>
      <c r="H53" s="23">
        <v>8</v>
      </c>
      <c r="I53" s="23">
        <v>8</v>
      </c>
      <c r="J53" s="23">
        <v>8</v>
      </c>
      <c r="K53" s="23">
        <v>8</v>
      </c>
      <c r="L53" s="23">
        <v>7</v>
      </c>
      <c r="M53" s="23">
        <v>7</v>
      </c>
      <c r="N53" s="23">
        <f t="shared" si="0"/>
        <v>74</v>
      </c>
      <c r="O53" s="23">
        <f t="shared" si="1"/>
        <v>41.111111111111114</v>
      </c>
      <c r="P53" s="24">
        <v>41</v>
      </c>
      <c r="Q53" s="4">
        <v>8</v>
      </c>
      <c r="R53" s="4">
        <v>26</v>
      </c>
      <c r="S53" s="4">
        <f t="shared" si="2"/>
        <v>34</v>
      </c>
      <c r="T53" s="25">
        <f t="shared" si="3"/>
        <v>75</v>
      </c>
      <c r="U53" s="4" t="s">
        <v>70</v>
      </c>
      <c r="V53" s="26" t="s">
        <v>63</v>
      </c>
      <c r="X53" s="77"/>
      <c r="Y53" s="89"/>
      <c r="Z53" s="77"/>
      <c r="AA53" s="77"/>
    </row>
    <row r="54" spans="1:27">
      <c r="A54" s="5">
        <v>43</v>
      </c>
      <c r="B54" s="27" t="s">
        <v>63</v>
      </c>
      <c r="C54" s="22" t="s">
        <v>112</v>
      </c>
      <c r="D54" s="23">
        <v>7</v>
      </c>
      <c r="E54" s="23">
        <v>7</v>
      </c>
      <c r="F54" s="23">
        <v>9</v>
      </c>
      <c r="G54" s="23">
        <v>9</v>
      </c>
      <c r="H54" s="23">
        <v>7</v>
      </c>
      <c r="I54" s="23">
        <v>8</v>
      </c>
      <c r="J54" s="23">
        <v>8</v>
      </c>
      <c r="K54" s="23">
        <v>8</v>
      </c>
      <c r="L54" s="23">
        <v>8</v>
      </c>
      <c r="M54" s="23">
        <v>8</v>
      </c>
      <c r="N54" s="23">
        <f t="shared" si="0"/>
        <v>63</v>
      </c>
      <c r="O54" s="23">
        <f t="shared" si="1"/>
        <v>35</v>
      </c>
      <c r="P54" s="24">
        <v>35</v>
      </c>
      <c r="Q54" s="4">
        <v>7</v>
      </c>
      <c r="R54" s="4">
        <v>14</v>
      </c>
      <c r="S54" s="4">
        <f t="shared" si="2"/>
        <v>21</v>
      </c>
      <c r="T54" s="25">
        <f t="shared" si="3"/>
        <v>56</v>
      </c>
      <c r="U54" s="4" t="s">
        <v>79</v>
      </c>
      <c r="V54" s="26" t="s">
        <v>63</v>
      </c>
      <c r="X54" s="77"/>
      <c r="Y54" s="89"/>
      <c r="Z54" s="77"/>
      <c r="AA54" s="77"/>
    </row>
    <row r="55" spans="1:27" ht="18">
      <c r="A55" s="26"/>
      <c r="B55" s="27"/>
      <c r="C55" s="29" t="s">
        <v>113</v>
      </c>
      <c r="D55" s="30"/>
      <c r="E55" s="31"/>
      <c r="F55" s="32"/>
      <c r="G55" s="32"/>
      <c r="H55" s="33"/>
      <c r="I55" s="33"/>
      <c r="J55" s="33"/>
      <c r="L55" s="33"/>
      <c r="M55" s="33"/>
      <c r="N55" s="33"/>
      <c r="O55" s="4"/>
      <c r="P55" s="4"/>
      <c r="Q55" s="4"/>
      <c r="R55" s="4"/>
      <c r="S55" s="4"/>
      <c r="T55" s="4"/>
      <c r="U55" s="4"/>
      <c r="V55" s="4"/>
      <c r="X55" s="77"/>
      <c r="Y55" s="77"/>
      <c r="Z55" s="77"/>
      <c r="AA55" s="77"/>
    </row>
    <row r="56" spans="1:27" ht="18">
      <c r="A56" s="4"/>
      <c r="B56" s="4"/>
      <c r="C56" s="34" t="s">
        <v>114</v>
      </c>
      <c r="D56" s="35"/>
      <c r="E56" s="4"/>
      <c r="F56" s="4"/>
      <c r="G56" s="2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X56" s="77"/>
      <c r="Y56" s="77"/>
      <c r="Z56" s="77"/>
      <c r="AA56" s="77"/>
    </row>
    <row r="57" spans="1:27">
      <c r="A57" s="4"/>
      <c r="B57" s="4"/>
      <c r="C57" s="36" t="s">
        <v>115</v>
      </c>
      <c r="D57" s="3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X57" s="77"/>
      <c r="Y57" s="77"/>
      <c r="Z57" s="77"/>
      <c r="AA57" s="77"/>
    </row>
    <row r="58" spans="1:27" ht="17.25">
      <c r="A58" s="4"/>
      <c r="B58" s="4"/>
      <c r="C58" s="38"/>
      <c r="D58" s="39"/>
      <c r="E58" s="4"/>
      <c r="F58" s="40" t="s">
        <v>116</v>
      </c>
      <c r="G58" s="40" t="s">
        <v>13</v>
      </c>
      <c r="H58" s="40" t="s">
        <v>70</v>
      </c>
      <c r="I58" s="40" t="s">
        <v>12</v>
      </c>
      <c r="J58" s="40" t="s">
        <v>117</v>
      </c>
      <c r="K58" s="40" t="s">
        <v>118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X58" s="77"/>
      <c r="Y58" s="77"/>
      <c r="Z58" s="77"/>
      <c r="AA58" s="77"/>
    </row>
    <row r="59" spans="1:27" ht="17.25">
      <c r="A59" s="4"/>
      <c r="B59" s="4"/>
      <c r="C59" s="41" t="s">
        <v>119</v>
      </c>
      <c r="D59" s="42"/>
      <c r="F59" s="43"/>
      <c r="G59" s="43"/>
      <c r="H59" s="43"/>
      <c r="I59" s="43"/>
      <c r="J59" s="43"/>
      <c r="K59" s="4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X59" s="77"/>
      <c r="Y59" s="77"/>
      <c r="Z59" s="77"/>
      <c r="AA59" s="77"/>
    </row>
    <row r="60" spans="1:27" ht="17.25">
      <c r="A60" s="4"/>
      <c r="B60" s="4"/>
      <c r="C60" s="4"/>
      <c r="D60" s="4"/>
      <c r="E60" s="4"/>
      <c r="F60" s="43"/>
      <c r="G60" s="43"/>
      <c r="H60" s="43"/>
      <c r="I60" s="43"/>
      <c r="J60" s="43"/>
      <c r="K60" s="4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X60" s="77"/>
      <c r="Y60" s="77"/>
      <c r="Z60" s="77"/>
      <c r="AA60" s="77"/>
    </row>
    <row r="64" spans="1:27">
      <c r="C64" s="62" t="s">
        <v>202</v>
      </c>
      <c r="D64" s="192" t="s">
        <v>144</v>
      </c>
      <c r="E64" s="192"/>
      <c r="F64" s="192" t="s">
        <v>161</v>
      </c>
      <c r="G64" s="192"/>
      <c r="H64" s="192" t="s">
        <v>146</v>
      </c>
      <c r="I64" s="192"/>
      <c r="J64" s="194" t="s">
        <v>148</v>
      </c>
      <c r="K64" s="192"/>
      <c r="M64" s="48"/>
      <c r="N64" s="192" t="s">
        <v>185</v>
      </c>
      <c r="O64" s="192"/>
      <c r="P64" s="192" t="s">
        <v>204</v>
      </c>
      <c r="Q64" s="192"/>
      <c r="R64" s="192" t="s">
        <v>203</v>
      </c>
      <c r="S64" s="192"/>
      <c r="T64" s="192" t="s">
        <v>205</v>
      </c>
      <c r="U64" s="192"/>
    </row>
    <row r="65" spans="3:21">
      <c r="C65" s="62"/>
      <c r="D65" s="85" t="s">
        <v>12</v>
      </c>
      <c r="E65" s="85" t="s">
        <v>206</v>
      </c>
      <c r="F65" s="85" t="s">
        <v>12</v>
      </c>
      <c r="G65" s="85" t="s">
        <v>206</v>
      </c>
      <c r="H65" s="85" t="s">
        <v>12</v>
      </c>
      <c r="I65" s="85" t="s">
        <v>206</v>
      </c>
      <c r="J65" s="62" t="s">
        <v>12</v>
      </c>
      <c r="K65" s="86" t="s">
        <v>12</v>
      </c>
      <c r="M65" s="85" t="s">
        <v>206</v>
      </c>
      <c r="N65" s="85" t="s">
        <v>12</v>
      </c>
      <c r="O65" s="85" t="s">
        <v>206</v>
      </c>
      <c r="P65" s="85" t="s">
        <v>12</v>
      </c>
      <c r="Q65" s="85" t="s">
        <v>206</v>
      </c>
      <c r="R65" s="85" t="s">
        <v>12</v>
      </c>
      <c r="S65" s="85" t="s">
        <v>206</v>
      </c>
      <c r="T65" s="85" t="s">
        <v>12</v>
      </c>
      <c r="U65" s="85" t="s">
        <v>206</v>
      </c>
    </row>
    <row r="66" spans="3:21">
      <c r="C66" s="62" t="s">
        <v>207</v>
      </c>
      <c r="D66" s="85">
        <v>1</v>
      </c>
      <c r="E66" s="85">
        <v>0</v>
      </c>
      <c r="F66" s="85">
        <v>0</v>
      </c>
      <c r="G66" s="85">
        <v>0</v>
      </c>
      <c r="H66" s="85">
        <v>0</v>
      </c>
      <c r="I66" s="85">
        <v>0</v>
      </c>
      <c r="J66" s="62"/>
      <c r="K66" s="48">
        <v>0</v>
      </c>
      <c r="M66" s="85">
        <v>0</v>
      </c>
      <c r="N66" s="85">
        <v>0</v>
      </c>
      <c r="O66" s="85">
        <v>0</v>
      </c>
      <c r="P66" s="85">
        <v>0</v>
      </c>
      <c r="Q66" s="85">
        <v>0</v>
      </c>
      <c r="R66" s="85">
        <v>0</v>
      </c>
      <c r="S66" s="85">
        <v>0</v>
      </c>
      <c r="T66" s="85">
        <v>1</v>
      </c>
      <c r="U66" s="85">
        <v>0</v>
      </c>
    </row>
    <row r="67" spans="3:21">
      <c r="C67" s="62" t="s">
        <v>208</v>
      </c>
      <c r="D67" s="85">
        <v>7</v>
      </c>
      <c r="E67" s="85">
        <v>1</v>
      </c>
      <c r="F67" s="85">
        <v>2</v>
      </c>
      <c r="G67" s="85">
        <v>0</v>
      </c>
      <c r="H67" s="85">
        <v>1</v>
      </c>
      <c r="I67" s="85">
        <v>0</v>
      </c>
      <c r="J67" s="62"/>
      <c r="K67" s="48">
        <v>3</v>
      </c>
      <c r="M67" s="85">
        <v>1</v>
      </c>
      <c r="N67" s="85">
        <v>2</v>
      </c>
      <c r="O67" s="85">
        <v>0</v>
      </c>
      <c r="P67" s="85">
        <v>0</v>
      </c>
      <c r="Q67" s="85">
        <v>0</v>
      </c>
      <c r="R67" s="85">
        <v>0</v>
      </c>
      <c r="S67" s="85">
        <v>0</v>
      </c>
      <c r="T67" s="85">
        <v>15</v>
      </c>
      <c r="U67" s="85">
        <v>2</v>
      </c>
    </row>
    <row r="68" spans="3:21">
      <c r="C68" s="62" t="s">
        <v>209</v>
      </c>
      <c r="D68" s="85">
        <v>4</v>
      </c>
      <c r="E68" s="85">
        <v>5</v>
      </c>
      <c r="F68" s="85">
        <v>4</v>
      </c>
      <c r="G68" s="85">
        <v>2</v>
      </c>
      <c r="H68" s="85">
        <v>0</v>
      </c>
      <c r="I68" s="85">
        <v>0</v>
      </c>
      <c r="J68" s="62"/>
      <c r="K68" s="48">
        <v>1</v>
      </c>
      <c r="M68" s="85">
        <v>0</v>
      </c>
      <c r="N68" s="85">
        <v>0</v>
      </c>
      <c r="O68" s="85">
        <v>1</v>
      </c>
      <c r="P68" s="85">
        <v>0</v>
      </c>
      <c r="Q68" s="85">
        <v>0</v>
      </c>
      <c r="R68" s="85">
        <v>0</v>
      </c>
      <c r="S68" s="85">
        <v>0</v>
      </c>
      <c r="T68" s="85">
        <v>9</v>
      </c>
      <c r="U68" s="85">
        <v>8</v>
      </c>
    </row>
    <row r="69" spans="3:21">
      <c r="C69" s="62" t="s">
        <v>210</v>
      </c>
      <c r="D69" s="85">
        <v>1</v>
      </c>
      <c r="E69" s="85">
        <v>4</v>
      </c>
      <c r="F69" s="85">
        <v>0</v>
      </c>
      <c r="G69" s="85">
        <v>1</v>
      </c>
      <c r="H69" s="85">
        <v>0</v>
      </c>
      <c r="I69" s="85">
        <v>0</v>
      </c>
      <c r="J69" s="62"/>
      <c r="K69" s="48">
        <v>0</v>
      </c>
      <c r="M69" s="85">
        <v>1</v>
      </c>
      <c r="N69" s="85">
        <v>0</v>
      </c>
      <c r="O69" s="85">
        <v>0</v>
      </c>
      <c r="P69" s="85">
        <v>0</v>
      </c>
      <c r="Q69" s="85">
        <v>0</v>
      </c>
      <c r="R69" s="85">
        <v>1</v>
      </c>
      <c r="S69" s="85">
        <v>0</v>
      </c>
      <c r="T69" s="85">
        <v>2</v>
      </c>
      <c r="U69" s="85">
        <v>6</v>
      </c>
    </row>
    <row r="70" spans="3:21">
      <c r="C70" s="4" t="s">
        <v>205</v>
      </c>
      <c r="D70" s="48">
        <v>13</v>
      </c>
      <c r="E70" s="48">
        <v>10</v>
      </c>
      <c r="F70" s="48">
        <v>6</v>
      </c>
      <c r="G70" s="48">
        <v>3</v>
      </c>
      <c r="H70" s="48">
        <v>1</v>
      </c>
      <c r="I70" s="48">
        <v>0</v>
      </c>
      <c r="J70" s="4"/>
      <c r="K70" s="48">
        <v>4</v>
      </c>
      <c r="M70" s="48">
        <v>2</v>
      </c>
      <c r="N70" s="48">
        <v>2</v>
      </c>
      <c r="O70" s="48">
        <v>1</v>
      </c>
      <c r="P70" s="48">
        <v>0</v>
      </c>
      <c r="Q70" s="48">
        <v>0</v>
      </c>
      <c r="R70" s="48">
        <v>1</v>
      </c>
      <c r="S70" s="48">
        <v>0</v>
      </c>
      <c r="T70" s="87">
        <v>27</v>
      </c>
      <c r="U70" s="87">
        <v>16</v>
      </c>
    </row>
  </sheetData>
  <mergeCells count="19">
    <mergeCell ref="D1:V1"/>
    <mergeCell ref="E2:V2"/>
    <mergeCell ref="E3:V3"/>
    <mergeCell ref="E4:V4"/>
    <mergeCell ref="E5:V5"/>
    <mergeCell ref="N64:O64"/>
    <mergeCell ref="P64:Q64"/>
    <mergeCell ref="T64:U64"/>
    <mergeCell ref="W9:W11"/>
    <mergeCell ref="D64:E64"/>
    <mergeCell ref="F64:G64"/>
    <mergeCell ref="H64:I64"/>
    <mergeCell ref="J64:K64"/>
    <mergeCell ref="R64:S64"/>
    <mergeCell ref="F9:P9"/>
    <mergeCell ref="Q9:S9"/>
    <mergeCell ref="T9:T10"/>
    <mergeCell ref="U9:U11"/>
    <mergeCell ref="V9:V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V73"/>
  <sheetViews>
    <sheetView workbookViewId="0">
      <selection activeCell="B13" sqref="B13:B58"/>
    </sheetView>
  </sheetViews>
  <sheetFormatPr defaultRowHeight="15"/>
  <cols>
    <col min="2" max="2" width="33.140625" customWidth="1"/>
  </cols>
  <sheetData>
    <row r="2" spans="1:22">
      <c r="A2" s="204" t="s">
        <v>18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</row>
    <row r="3" spans="1:22" ht="19.5">
      <c r="B3" s="205" t="s">
        <v>19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</row>
    <row r="4" spans="1:22">
      <c r="B4" s="206" t="s">
        <v>20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</row>
    <row r="5" spans="1:22" ht="21">
      <c r="B5" s="207" t="s">
        <v>21</v>
      </c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</row>
    <row r="6" spans="1:22" ht="18.75">
      <c r="B6" s="208" t="s">
        <v>22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</row>
    <row r="7" spans="1:22" ht="18.75">
      <c r="B7" s="2" t="s">
        <v>121</v>
      </c>
      <c r="D7" s="2" t="s">
        <v>122</v>
      </c>
      <c r="E7" s="2" t="s">
        <v>13</v>
      </c>
      <c r="F7" s="2" t="s">
        <v>25</v>
      </c>
      <c r="G7" s="2"/>
      <c r="H7" s="2"/>
      <c r="I7" s="2" t="s">
        <v>123</v>
      </c>
      <c r="J7" s="2" t="s">
        <v>124</v>
      </c>
      <c r="K7" s="2"/>
    </row>
    <row r="8" spans="1:22" ht="18.75">
      <c r="B8" s="2" t="s">
        <v>125</v>
      </c>
      <c r="C8" s="2" t="s">
        <v>211</v>
      </c>
      <c r="D8" s="2"/>
      <c r="E8" s="2"/>
      <c r="F8" s="2"/>
      <c r="G8" s="2"/>
      <c r="H8" s="2"/>
      <c r="I8" s="2"/>
      <c r="J8" s="2" t="s">
        <v>126</v>
      </c>
      <c r="M8" s="45" t="s">
        <v>127</v>
      </c>
      <c r="N8" s="45" t="s">
        <v>212</v>
      </c>
      <c r="O8" s="45"/>
      <c r="P8" s="2"/>
      <c r="Q8" s="45"/>
    </row>
    <row r="9" spans="1:22" ht="15.75" thickBot="1">
      <c r="B9" t="s">
        <v>30</v>
      </c>
    </row>
    <row r="10" spans="1:22">
      <c r="A10" s="213" t="s">
        <v>128</v>
      </c>
      <c r="B10" s="216" t="s">
        <v>129</v>
      </c>
      <c r="C10" s="195" t="s">
        <v>31</v>
      </c>
      <c r="D10" s="196"/>
      <c r="E10" s="196"/>
      <c r="F10" s="196"/>
      <c r="G10" s="196"/>
      <c r="H10" s="196"/>
      <c r="I10" s="196"/>
      <c r="J10" s="196"/>
      <c r="K10" s="196"/>
      <c r="L10" s="196"/>
      <c r="M10" s="198"/>
      <c r="N10" s="46"/>
      <c r="O10" s="46"/>
      <c r="P10" s="195" t="s">
        <v>32</v>
      </c>
      <c r="Q10" s="196"/>
      <c r="R10" s="198"/>
      <c r="S10" s="219" t="s">
        <v>33</v>
      </c>
      <c r="T10" s="201" t="s">
        <v>34</v>
      </c>
      <c r="U10" s="221" t="s">
        <v>35</v>
      </c>
      <c r="V10" s="209" t="s">
        <v>130</v>
      </c>
    </row>
    <row r="11" spans="1:22">
      <c r="A11" s="214"/>
      <c r="B11" s="217"/>
      <c r="C11" s="49" t="s">
        <v>39</v>
      </c>
      <c r="D11" s="50" t="s">
        <v>40</v>
      </c>
      <c r="E11" s="50" t="s">
        <v>41</v>
      </c>
      <c r="F11" s="50" t="s">
        <v>131</v>
      </c>
      <c r="G11" s="50" t="s">
        <v>43</v>
      </c>
      <c r="H11" s="50" t="s">
        <v>44</v>
      </c>
      <c r="I11" s="50" t="s">
        <v>45</v>
      </c>
      <c r="J11" s="50" t="s">
        <v>46</v>
      </c>
      <c r="K11" s="50" t="s">
        <v>132</v>
      </c>
      <c r="L11" s="50" t="s">
        <v>133</v>
      </c>
      <c r="M11" s="10">
        <v>65</v>
      </c>
      <c r="N11" s="51" t="s">
        <v>13</v>
      </c>
      <c r="O11" s="51" t="s">
        <v>13</v>
      </c>
      <c r="P11" s="11"/>
      <c r="Q11" s="12">
        <v>50</v>
      </c>
      <c r="R11" s="13" t="s">
        <v>12</v>
      </c>
      <c r="S11" s="220"/>
      <c r="T11" s="202"/>
      <c r="U11" s="222"/>
      <c r="V11" s="209"/>
    </row>
    <row r="12" spans="1:22">
      <c r="A12" s="215"/>
      <c r="B12" s="218"/>
      <c r="C12" s="19" t="s">
        <v>134</v>
      </c>
      <c r="D12" s="16" t="s">
        <v>135</v>
      </c>
      <c r="E12" s="16" t="s">
        <v>51</v>
      </c>
      <c r="F12" s="16" t="s">
        <v>52</v>
      </c>
      <c r="G12" s="16" t="s">
        <v>136</v>
      </c>
      <c r="H12" s="16" t="s">
        <v>137</v>
      </c>
      <c r="I12" s="16" t="s">
        <v>138</v>
      </c>
      <c r="J12" s="16" t="s">
        <v>139</v>
      </c>
      <c r="K12" s="16" t="s">
        <v>140</v>
      </c>
      <c r="L12" s="16" t="s">
        <v>56</v>
      </c>
      <c r="M12" s="20" t="s">
        <v>141</v>
      </c>
      <c r="N12" s="52" t="s">
        <v>142</v>
      </c>
      <c r="O12" s="52" t="s">
        <v>142</v>
      </c>
      <c r="P12" s="19" t="s">
        <v>57</v>
      </c>
      <c r="Q12" s="16" t="s">
        <v>58</v>
      </c>
      <c r="R12" s="20" t="s">
        <v>59</v>
      </c>
      <c r="S12" s="21" t="s">
        <v>60</v>
      </c>
      <c r="T12" s="202"/>
      <c r="U12" s="222"/>
      <c r="V12" s="209"/>
    </row>
    <row r="13" spans="1:22">
      <c r="A13" s="53">
        <v>1</v>
      </c>
      <c r="B13" s="54" t="s">
        <v>143</v>
      </c>
      <c r="C13" s="23"/>
      <c r="D13" s="23">
        <v>8</v>
      </c>
      <c r="E13" s="23">
        <v>9</v>
      </c>
      <c r="F13" s="23">
        <v>9</v>
      </c>
      <c r="G13" s="23">
        <v>8</v>
      </c>
      <c r="H13" s="23">
        <v>7</v>
      </c>
      <c r="I13" s="23"/>
      <c r="J13" s="23">
        <v>7</v>
      </c>
      <c r="K13" s="23">
        <v>9</v>
      </c>
      <c r="L13" s="23">
        <v>7</v>
      </c>
      <c r="M13" s="23"/>
      <c r="N13" s="55"/>
      <c r="O13" s="24"/>
      <c r="P13" s="23">
        <v>8</v>
      </c>
      <c r="Q13" s="23">
        <v>44</v>
      </c>
      <c r="R13" s="23">
        <f>SUM(P13:Q13)</f>
        <v>52</v>
      </c>
      <c r="S13" s="24">
        <f>SUM(O13,R13)</f>
        <v>52</v>
      </c>
      <c r="T13" s="23"/>
      <c r="U13" s="56"/>
      <c r="V13" s="4" t="s">
        <v>144</v>
      </c>
    </row>
    <row r="14" spans="1:22">
      <c r="A14" s="53">
        <v>2</v>
      </c>
      <c r="B14" s="57" t="s">
        <v>145</v>
      </c>
      <c r="C14" s="23"/>
      <c r="D14" s="23">
        <v>8</v>
      </c>
      <c r="E14" s="23">
        <v>9</v>
      </c>
      <c r="F14" s="23">
        <v>9</v>
      </c>
      <c r="G14" s="23">
        <v>7</v>
      </c>
      <c r="H14" s="23">
        <v>7</v>
      </c>
      <c r="I14" s="23"/>
      <c r="J14" s="23">
        <v>7</v>
      </c>
      <c r="K14" s="23">
        <v>9</v>
      </c>
      <c r="L14" s="23">
        <v>7</v>
      </c>
      <c r="M14" s="23"/>
      <c r="N14" s="55"/>
      <c r="O14" s="24"/>
      <c r="P14" s="23">
        <v>7</v>
      </c>
      <c r="Q14" s="23">
        <v>39</v>
      </c>
      <c r="R14" s="23">
        <f t="shared" ref="R14:R58" si="0">SUM(P14:Q14)</f>
        <v>46</v>
      </c>
      <c r="S14" s="24">
        <f t="shared" ref="S14:S58" si="1">SUM(O14,R14)</f>
        <v>46</v>
      </c>
      <c r="T14" s="23"/>
      <c r="U14" s="56"/>
      <c r="V14" s="4" t="s">
        <v>146</v>
      </c>
    </row>
    <row r="15" spans="1:22">
      <c r="A15" s="53">
        <v>3</v>
      </c>
      <c r="B15" s="54" t="s">
        <v>147</v>
      </c>
      <c r="C15" s="23"/>
      <c r="D15" s="23">
        <v>8</v>
      </c>
      <c r="E15" s="23">
        <v>9</v>
      </c>
      <c r="F15" s="23">
        <v>9</v>
      </c>
      <c r="G15" s="23">
        <v>9</v>
      </c>
      <c r="H15" s="23">
        <v>8</v>
      </c>
      <c r="I15" s="23"/>
      <c r="J15" s="23">
        <v>8</v>
      </c>
      <c r="K15" s="23">
        <v>9</v>
      </c>
      <c r="L15" s="23">
        <v>8</v>
      </c>
      <c r="M15" s="23"/>
      <c r="N15" s="55"/>
      <c r="O15" s="24"/>
      <c r="P15" s="23">
        <v>9</v>
      </c>
      <c r="Q15" s="23">
        <v>49</v>
      </c>
      <c r="R15" s="23">
        <f t="shared" si="0"/>
        <v>58</v>
      </c>
      <c r="S15" s="24">
        <f t="shared" si="1"/>
        <v>58</v>
      </c>
      <c r="T15" s="23"/>
      <c r="U15" s="56"/>
      <c r="V15" s="4" t="s">
        <v>148</v>
      </c>
    </row>
    <row r="16" spans="1:22">
      <c r="A16" s="53">
        <v>4</v>
      </c>
      <c r="B16" s="57" t="s">
        <v>149</v>
      </c>
      <c r="C16" s="23"/>
      <c r="D16" s="23">
        <v>7</v>
      </c>
      <c r="E16" s="23">
        <v>9</v>
      </c>
      <c r="F16" s="23">
        <v>9</v>
      </c>
      <c r="G16" s="23">
        <v>8</v>
      </c>
      <c r="H16" s="23">
        <v>6</v>
      </c>
      <c r="I16" s="23"/>
      <c r="J16" s="23">
        <v>7</v>
      </c>
      <c r="K16" s="23">
        <v>8</v>
      </c>
      <c r="L16" s="23">
        <v>7</v>
      </c>
      <c r="M16" s="23"/>
      <c r="N16" s="55"/>
      <c r="O16" s="24"/>
      <c r="P16" s="23">
        <v>8</v>
      </c>
      <c r="Q16" s="23">
        <v>24</v>
      </c>
      <c r="R16" s="23">
        <f t="shared" si="0"/>
        <v>32</v>
      </c>
      <c r="S16" s="24">
        <f t="shared" si="1"/>
        <v>32</v>
      </c>
      <c r="T16" s="23"/>
      <c r="U16" s="56"/>
      <c r="V16" s="4" t="s">
        <v>144</v>
      </c>
    </row>
    <row r="17" spans="1:22">
      <c r="A17" s="53">
        <v>5</v>
      </c>
      <c r="B17" s="57" t="s">
        <v>150</v>
      </c>
      <c r="C17" s="23"/>
      <c r="D17" s="23">
        <v>7</v>
      </c>
      <c r="E17" s="23">
        <v>9</v>
      </c>
      <c r="F17" s="23">
        <v>9</v>
      </c>
      <c r="G17" s="23">
        <v>8</v>
      </c>
      <c r="H17" s="23">
        <v>6</v>
      </c>
      <c r="I17" s="23"/>
      <c r="J17" s="23">
        <v>7</v>
      </c>
      <c r="K17" s="23">
        <v>8</v>
      </c>
      <c r="L17" s="23">
        <v>7</v>
      </c>
      <c r="M17" s="23"/>
      <c r="N17" s="55"/>
      <c r="O17" s="24"/>
      <c r="P17" s="23">
        <v>8</v>
      </c>
      <c r="Q17" s="23">
        <v>28</v>
      </c>
      <c r="R17" s="23">
        <f t="shared" si="0"/>
        <v>36</v>
      </c>
      <c r="S17" s="24">
        <f t="shared" si="1"/>
        <v>36</v>
      </c>
      <c r="T17" s="23"/>
      <c r="U17" s="56"/>
      <c r="V17" s="4" t="s">
        <v>148</v>
      </c>
    </row>
    <row r="18" spans="1:22">
      <c r="A18" s="53">
        <v>6</v>
      </c>
      <c r="B18" s="54" t="s">
        <v>151</v>
      </c>
      <c r="C18" s="23"/>
      <c r="D18" s="23">
        <v>6</v>
      </c>
      <c r="E18" s="23">
        <v>9</v>
      </c>
      <c r="F18" s="23">
        <v>9</v>
      </c>
      <c r="G18" s="23">
        <v>8</v>
      </c>
      <c r="H18" s="23">
        <v>6</v>
      </c>
      <c r="I18" s="23"/>
      <c r="J18" s="23">
        <v>7</v>
      </c>
      <c r="K18" s="23">
        <v>7</v>
      </c>
      <c r="L18" s="23">
        <v>7</v>
      </c>
      <c r="M18" s="23"/>
      <c r="N18" s="55"/>
      <c r="O18" s="24"/>
      <c r="P18" s="23">
        <v>8</v>
      </c>
      <c r="Q18" s="23">
        <v>28</v>
      </c>
      <c r="R18" s="23">
        <f t="shared" si="0"/>
        <v>36</v>
      </c>
      <c r="S18" s="24">
        <f t="shared" si="1"/>
        <v>36</v>
      </c>
      <c r="T18" s="23"/>
      <c r="U18" s="56"/>
      <c r="V18" s="4" t="s">
        <v>146</v>
      </c>
    </row>
    <row r="19" spans="1:22">
      <c r="A19" s="53">
        <v>7</v>
      </c>
      <c r="B19" s="54" t="s">
        <v>152</v>
      </c>
      <c r="C19" s="23"/>
      <c r="D19" s="23">
        <v>7</v>
      </c>
      <c r="E19" s="23">
        <v>9</v>
      </c>
      <c r="F19" s="23">
        <v>9</v>
      </c>
      <c r="G19" s="23">
        <v>8</v>
      </c>
      <c r="H19" s="23">
        <v>7</v>
      </c>
      <c r="I19" s="23"/>
      <c r="J19" s="23">
        <v>7</v>
      </c>
      <c r="K19" s="23">
        <v>9</v>
      </c>
      <c r="L19" s="23">
        <v>7</v>
      </c>
      <c r="M19" s="23"/>
      <c r="N19" s="55"/>
      <c r="O19" s="24"/>
      <c r="P19" s="23">
        <v>8</v>
      </c>
      <c r="Q19" s="23">
        <v>29</v>
      </c>
      <c r="R19" s="23">
        <f t="shared" si="0"/>
        <v>37</v>
      </c>
      <c r="S19" s="24">
        <f t="shared" si="1"/>
        <v>37</v>
      </c>
      <c r="T19" s="23"/>
      <c r="U19" s="56"/>
      <c r="V19" s="4" t="s">
        <v>144</v>
      </c>
    </row>
    <row r="20" spans="1:22">
      <c r="A20" s="53">
        <v>8</v>
      </c>
      <c r="B20" s="54" t="s">
        <v>153</v>
      </c>
      <c r="C20" s="23"/>
      <c r="D20" s="23">
        <v>7</v>
      </c>
      <c r="E20" s="23">
        <v>9</v>
      </c>
      <c r="F20" s="23">
        <v>9</v>
      </c>
      <c r="G20" s="23">
        <v>8</v>
      </c>
      <c r="H20" s="23">
        <v>7</v>
      </c>
      <c r="I20" s="23"/>
      <c r="J20" s="23">
        <v>7</v>
      </c>
      <c r="K20" s="23">
        <v>8</v>
      </c>
      <c r="L20" s="23">
        <v>7</v>
      </c>
      <c r="M20" s="23"/>
      <c r="N20" s="55"/>
      <c r="O20" s="24"/>
      <c r="P20" s="23">
        <v>7</v>
      </c>
      <c r="Q20" s="23">
        <v>29</v>
      </c>
      <c r="R20" s="23">
        <f t="shared" si="0"/>
        <v>36</v>
      </c>
      <c r="S20" s="24">
        <f t="shared" si="1"/>
        <v>36</v>
      </c>
      <c r="T20" s="23"/>
      <c r="U20" s="56"/>
      <c r="V20" s="4" t="s">
        <v>154</v>
      </c>
    </row>
    <row r="21" spans="1:22">
      <c r="A21" s="53">
        <v>9</v>
      </c>
      <c r="B21" s="54" t="s">
        <v>155</v>
      </c>
      <c r="C21" s="23"/>
      <c r="D21" s="23">
        <v>8</v>
      </c>
      <c r="E21" s="23">
        <v>9</v>
      </c>
      <c r="F21" s="23">
        <v>9</v>
      </c>
      <c r="G21" s="23">
        <v>9</v>
      </c>
      <c r="H21" s="23">
        <v>9</v>
      </c>
      <c r="I21" s="23"/>
      <c r="J21" s="23">
        <v>8</v>
      </c>
      <c r="K21" s="23">
        <v>9</v>
      </c>
      <c r="L21" s="23">
        <v>8</v>
      </c>
      <c r="M21" s="23"/>
      <c r="N21" s="55"/>
      <c r="O21" s="24"/>
      <c r="P21" s="23">
        <v>9</v>
      </c>
      <c r="Q21" s="23">
        <v>50</v>
      </c>
      <c r="R21" s="23">
        <f t="shared" si="0"/>
        <v>59</v>
      </c>
      <c r="S21" s="24">
        <f t="shared" si="1"/>
        <v>59</v>
      </c>
      <c r="T21" s="23"/>
      <c r="U21" s="56"/>
      <c r="V21" s="4" t="s">
        <v>144</v>
      </c>
    </row>
    <row r="22" spans="1:22">
      <c r="A22" s="53">
        <v>10</v>
      </c>
      <c r="B22" s="57" t="s">
        <v>156</v>
      </c>
      <c r="C22" s="23"/>
      <c r="D22" s="23">
        <v>8</v>
      </c>
      <c r="E22" s="23">
        <v>9</v>
      </c>
      <c r="F22" s="23">
        <v>9</v>
      </c>
      <c r="G22" s="23">
        <v>9</v>
      </c>
      <c r="H22" s="23">
        <v>8</v>
      </c>
      <c r="I22" s="23"/>
      <c r="J22" s="23">
        <v>8</v>
      </c>
      <c r="K22" s="23">
        <v>9</v>
      </c>
      <c r="L22" s="23">
        <v>8</v>
      </c>
      <c r="M22" s="23"/>
      <c r="N22" s="55"/>
      <c r="O22" s="24"/>
      <c r="P22" s="23">
        <v>9</v>
      </c>
      <c r="Q22" s="23">
        <v>47</v>
      </c>
      <c r="R22" s="23">
        <f t="shared" si="0"/>
        <v>56</v>
      </c>
      <c r="S22" s="24">
        <f t="shared" si="1"/>
        <v>56</v>
      </c>
      <c r="T22" s="23"/>
      <c r="U22" s="56"/>
      <c r="V22" s="4" t="s">
        <v>148</v>
      </c>
    </row>
    <row r="23" spans="1:22">
      <c r="A23" s="53">
        <v>11</v>
      </c>
      <c r="B23" s="39" t="s">
        <v>157</v>
      </c>
      <c r="C23" s="23"/>
      <c r="D23" s="23">
        <v>7</v>
      </c>
      <c r="E23" s="23">
        <v>9</v>
      </c>
      <c r="F23" s="23">
        <v>8</v>
      </c>
      <c r="G23" s="23">
        <v>8</v>
      </c>
      <c r="H23" s="23">
        <v>8</v>
      </c>
      <c r="I23" s="23"/>
      <c r="J23" s="23">
        <v>7</v>
      </c>
      <c r="K23" s="23">
        <v>8</v>
      </c>
      <c r="L23" s="23">
        <v>7</v>
      </c>
      <c r="M23" s="23"/>
      <c r="N23" s="55"/>
      <c r="O23" s="24"/>
      <c r="P23" s="23">
        <v>8</v>
      </c>
      <c r="Q23" s="23">
        <v>27</v>
      </c>
      <c r="R23" s="23">
        <f t="shared" si="0"/>
        <v>35</v>
      </c>
      <c r="S23" s="24">
        <f t="shared" si="1"/>
        <v>35</v>
      </c>
      <c r="T23" s="23"/>
      <c r="U23" s="56"/>
      <c r="V23" s="4" t="s">
        <v>144</v>
      </c>
    </row>
    <row r="24" spans="1:22">
      <c r="A24" s="53">
        <v>12</v>
      </c>
      <c r="B24" s="54" t="s">
        <v>158</v>
      </c>
      <c r="C24" s="23"/>
      <c r="D24" s="23">
        <v>7</v>
      </c>
      <c r="E24" s="23">
        <v>9</v>
      </c>
      <c r="F24" s="23">
        <v>8</v>
      </c>
      <c r="G24" s="23">
        <v>8</v>
      </c>
      <c r="H24" s="23">
        <v>7</v>
      </c>
      <c r="I24" s="23"/>
      <c r="J24" s="23">
        <v>7</v>
      </c>
      <c r="K24" s="23">
        <v>8</v>
      </c>
      <c r="L24" s="23">
        <v>7</v>
      </c>
      <c r="M24" s="23"/>
      <c r="N24" s="55"/>
      <c r="O24" s="24"/>
      <c r="P24" s="23">
        <v>8</v>
      </c>
      <c r="Q24" s="23">
        <v>25</v>
      </c>
      <c r="R24" s="23">
        <f t="shared" si="0"/>
        <v>33</v>
      </c>
      <c r="S24" s="24">
        <f t="shared" si="1"/>
        <v>33</v>
      </c>
      <c r="T24" s="23"/>
      <c r="U24" s="56"/>
      <c r="V24" s="4" t="s">
        <v>159</v>
      </c>
    </row>
    <row r="25" spans="1:22">
      <c r="A25" s="53">
        <v>13</v>
      </c>
      <c r="B25" s="57" t="s">
        <v>160</v>
      </c>
      <c r="C25" s="23"/>
      <c r="D25" s="23">
        <v>6</v>
      </c>
      <c r="E25" s="23">
        <v>9</v>
      </c>
      <c r="F25" s="23">
        <v>8</v>
      </c>
      <c r="G25" s="23">
        <v>8</v>
      </c>
      <c r="H25" s="23">
        <v>6</v>
      </c>
      <c r="I25" s="23"/>
      <c r="J25" s="23">
        <v>7</v>
      </c>
      <c r="K25" s="23">
        <v>9</v>
      </c>
      <c r="L25" s="23">
        <v>7</v>
      </c>
      <c r="M25" s="23"/>
      <c r="N25" s="55"/>
      <c r="O25" s="24"/>
      <c r="P25" s="23">
        <v>8</v>
      </c>
      <c r="Q25" s="23">
        <v>34</v>
      </c>
      <c r="R25" s="23">
        <f t="shared" si="0"/>
        <v>42</v>
      </c>
      <c r="S25" s="24">
        <f t="shared" si="1"/>
        <v>42</v>
      </c>
      <c r="T25" s="23"/>
      <c r="U25" s="56"/>
      <c r="V25" s="4" t="s">
        <v>161</v>
      </c>
    </row>
    <row r="26" spans="1:22">
      <c r="A26" s="53">
        <v>14</v>
      </c>
      <c r="B26" s="57" t="s">
        <v>162</v>
      </c>
      <c r="C26" s="23"/>
      <c r="D26" s="23">
        <v>6</v>
      </c>
      <c r="E26" s="23">
        <v>7</v>
      </c>
      <c r="F26" s="23">
        <v>7</v>
      </c>
      <c r="G26" s="23">
        <v>7</v>
      </c>
      <c r="H26" s="23">
        <v>6</v>
      </c>
      <c r="I26" s="23"/>
      <c r="J26" s="23">
        <v>7</v>
      </c>
      <c r="K26" s="23">
        <v>8</v>
      </c>
      <c r="L26" s="23">
        <v>6</v>
      </c>
      <c r="M26" s="23"/>
      <c r="N26" s="55"/>
      <c r="O26" s="24"/>
      <c r="P26" s="23">
        <v>7</v>
      </c>
      <c r="Q26" s="23">
        <v>20</v>
      </c>
      <c r="R26" s="23">
        <f t="shared" si="0"/>
        <v>27</v>
      </c>
      <c r="S26" s="24">
        <f t="shared" si="1"/>
        <v>27</v>
      </c>
      <c r="T26" s="23"/>
      <c r="U26" s="56"/>
      <c r="V26" s="4" t="s">
        <v>161</v>
      </c>
    </row>
    <row r="27" spans="1:22">
      <c r="A27" s="53">
        <v>15</v>
      </c>
      <c r="B27" s="57" t="s">
        <v>163</v>
      </c>
      <c r="C27" s="23"/>
      <c r="D27" s="23">
        <v>5</v>
      </c>
      <c r="E27" s="23">
        <v>6</v>
      </c>
      <c r="F27" s="23">
        <v>6</v>
      </c>
      <c r="G27" s="23">
        <v>6</v>
      </c>
      <c r="H27" s="23">
        <v>5</v>
      </c>
      <c r="I27" s="23"/>
      <c r="J27" s="23">
        <v>6</v>
      </c>
      <c r="K27" s="23">
        <v>9</v>
      </c>
      <c r="L27" s="23">
        <v>6</v>
      </c>
      <c r="M27" s="23"/>
      <c r="N27" s="55"/>
      <c r="O27" s="24"/>
      <c r="P27" s="23">
        <v>6</v>
      </c>
      <c r="Q27" s="23">
        <v>17</v>
      </c>
      <c r="R27" s="23">
        <f t="shared" si="0"/>
        <v>23</v>
      </c>
      <c r="S27" s="24">
        <f t="shared" si="1"/>
        <v>23</v>
      </c>
      <c r="T27" s="23"/>
      <c r="U27" s="56"/>
      <c r="V27" s="4" t="s">
        <v>161</v>
      </c>
    </row>
    <row r="28" spans="1:22">
      <c r="A28" s="53">
        <v>16</v>
      </c>
      <c r="B28" s="57" t="s">
        <v>164</v>
      </c>
      <c r="C28" s="23"/>
      <c r="D28" s="23">
        <v>6</v>
      </c>
      <c r="E28" s="23">
        <v>9</v>
      </c>
      <c r="F28" s="23">
        <v>8</v>
      </c>
      <c r="G28" s="23">
        <v>8</v>
      </c>
      <c r="H28" s="23">
        <v>8</v>
      </c>
      <c r="I28" s="23"/>
      <c r="J28" s="23">
        <v>8</v>
      </c>
      <c r="K28" s="23">
        <v>9</v>
      </c>
      <c r="L28" s="23">
        <v>8</v>
      </c>
      <c r="M28" s="23"/>
      <c r="N28" s="55"/>
      <c r="O28" s="24"/>
      <c r="P28" s="23">
        <v>8</v>
      </c>
      <c r="Q28" s="23">
        <v>46</v>
      </c>
      <c r="R28" s="23">
        <f t="shared" si="0"/>
        <v>54</v>
      </c>
      <c r="S28" s="24">
        <f t="shared" si="1"/>
        <v>54</v>
      </c>
      <c r="T28" s="23"/>
      <c r="U28" s="56"/>
      <c r="V28" s="4" t="s">
        <v>161</v>
      </c>
    </row>
    <row r="29" spans="1:22">
      <c r="A29" s="53">
        <v>17</v>
      </c>
      <c r="B29" s="54" t="s">
        <v>165</v>
      </c>
      <c r="C29" s="23"/>
      <c r="D29" s="23">
        <v>7</v>
      </c>
      <c r="E29" s="23">
        <v>9</v>
      </c>
      <c r="F29" s="23">
        <v>8</v>
      </c>
      <c r="G29" s="23">
        <v>8</v>
      </c>
      <c r="H29" s="23">
        <v>7</v>
      </c>
      <c r="I29" s="23"/>
      <c r="J29" s="23">
        <v>7</v>
      </c>
      <c r="K29" s="23">
        <v>9</v>
      </c>
      <c r="L29" s="23">
        <v>8</v>
      </c>
      <c r="M29" s="23"/>
      <c r="N29" s="55"/>
      <c r="O29" s="24"/>
      <c r="P29" s="23">
        <v>8</v>
      </c>
      <c r="Q29" s="23">
        <v>41</v>
      </c>
      <c r="R29" s="23">
        <f t="shared" si="0"/>
        <v>49</v>
      </c>
      <c r="S29" s="24">
        <f t="shared" si="1"/>
        <v>49</v>
      </c>
      <c r="T29" s="23"/>
      <c r="U29" s="56"/>
      <c r="V29" s="4" t="s">
        <v>148</v>
      </c>
    </row>
    <row r="30" spans="1:22">
      <c r="A30" s="53">
        <v>18</v>
      </c>
      <c r="B30" s="57" t="s">
        <v>166</v>
      </c>
      <c r="C30" s="23"/>
      <c r="D30" s="23">
        <v>7</v>
      </c>
      <c r="E30" s="23">
        <v>9</v>
      </c>
      <c r="F30" s="23">
        <v>8</v>
      </c>
      <c r="G30" s="23">
        <v>8</v>
      </c>
      <c r="H30" s="23">
        <v>6</v>
      </c>
      <c r="I30" s="23"/>
      <c r="J30" s="23">
        <v>7</v>
      </c>
      <c r="K30" s="23">
        <v>9</v>
      </c>
      <c r="L30" s="23">
        <v>8</v>
      </c>
      <c r="M30" s="23"/>
      <c r="N30" s="55"/>
      <c r="O30" s="24"/>
      <c r="P30" s="23">
        <v>8</v>
      </c>
      <c r="Q30" s="23">
        <v>28</v>
      </c>
      <c r="R30" s="23">
        <f t="shared" si="0"/>
        <v>36</v>
      </c>
      <c r="S30" s="24">
        <f t="shared" si="1"/>
        <v>36</v>
      </c>
      <c r="T30" s="23"/>
      <c r="U30" s="56"/>
      <c r="V30" s="4" t="s">
        <v>144</v>
      </c>
    </row>
    <row r="31" spans="1:22">
      <c r="A31" s="53">
        <v>19</v>
      </c>
      <c r="B31" s="54" t="s">
        <v>167</v>
      </c>
      <c r="C31" s="23"/>
      <c r="D31" s="23">
        <v>8</v>
      </c>
      <c r="E31" s="23">
        <v>9</v>
      </c>
      <c r="F31" s="23">
        <v>8</v>
      </c>
      <c r="G31" s="23">
        <v>8</v>
      </c>
      <c r="H31" s="23">
        <v>7</v>
      </c>
      <c r="I31" s="23"/>
      <c r="J31" s="23">
        <v>8</v>
      </c>
      <c r="K31" s="23">
        <v>9</v>
      </c>
      <c r="L31" s="23">
        <v>8</v>
      </c>
      <c r="M31" s="23"/>
      <c r="N31" s="55"/>
      <c r="O31" s="24"/>
      <c r="P31" s="23">
        <v>9</v>
      </c>
      <c r="Q31" s="23">
        <v>34</v>
      </c>
      <c r="R31" s="23">
        <f t="shared" si="0"/>
        <v>43</v>
      </c>
      <c r="S31" s="24">
        <f t="shared" si="1"/>
        <v>43</v>
      </c>
      <c r="T31" s="23"/>
      <c r="U31" s="56"/>
      <c r="V31" s="4" t="s">
        <v>168</v>
      </c>
    </row>
    <row r="32" spans="1:22">
      <c r="A32" s="53">
        <v>20</v>
      </c>
      <c r="B32" s="57" t="s">
        <v>169</v>
      </c>
      <c r="C32" s="23"/>
      <c r="D32" s="23">
        <v>8</v>
      </c>
      <c r="E32" s="23">
        <v>9</v>
      </c>
      <c r="F32" s="23">
        <v>8</v>
      </c>
      <c r="G32" s="23">
        <v>8</v>
      </c>
      <c r="H32" s="23">
        <v>7</v>
      </c>
      <c r="I32" s="23"/>
      <c r="J32" s="23">
        <v>8</v>
      </c>
      <c r="K32" s="23">
        <v>8</v>
      </c>
      <c r="L32" s="23">
        <v>8</v>
      </c>
      <c r="M32" s="23"/>
      <c r="N32" s="55"/>
      <c r="O32" s="24"/>
      <c r="P32" s="23">
        <v>9</v>
      </c>
      <c r="Q32" s="23">
        <v>34</v>
      </c>
      <c r="R32" s="23">
        <f t="shared" si="0"/>
        <v>43</v>
      </c>
      <c r="S32" s="24">
        <f t="shared" si="1"/>
        <v>43</v>
      </c>
      <c r="T32" s="23"/>
      <c r="U32" s="56"/>
      <c r="V32" s="4" t="s">
        <v>148</v>
      </c>
    </row>
    <row r="33" spans="1:22">
      <c r="A33" s="53">
        <v>21</v>
      </c>
      <c r="B33" s="57" t="s">
        <v>170</v>
      </c>
      <c r="C33" s="23"/>
      <c r="D33" s="23">
        <v>7</v>
      </c>
      <c r="E33" s="23">
        <v>9</v>
      </c>
      <c r="F33" s="23">
        <v>7</v>
      </c>
      <c r="G33" s="23">
        <v>7</v>
      </c>
      <c r="H33" s="23">
        <v>6</v>
      </c>
      <c r="I33" s="23"/>
      <c r="J33" s="23">
        <v>7</v>
      </c>
      <c r="K33" s="23">
        <v>8</v>
      </c>
      <c r="L33" s="23">
        <v>8</v>
      </c>
      <c r="M33" s="23"/>
      <c r="N33" s="55"/>
      <c r="O33" s="24"/>
      <c r="P33" s="23">
        <v>7</v>
      </c>
      <c r="Q33" s="23">
        <v>26</v>
      </c>
      <c r="R33" s="23">
        <f t="shared" si="0"/>
        <v>33</v>
      </c>
      <c r="S33" s="24">
        <f t="shared" si="1"/>
        <v>33</v>
      </c>
      <c r="T33" s="23"/>
      <c r="U33" s="56"/>
      <c r="V33" s="4" t="s">
        <v>171</v>
      </c>
    </row>
    <row r="34" spans="1:22">
      <c r="A34" s="53">
        <v>22</v>
      </c>
      <c r="B34" s="57" t="s">
        <v>172</v>
      </c>
      <c r="C34" s="23"/>
      <c r="D34" s="23">
        <v>6</v>
      </c>
      <c r="E34" s="23">
        <v>9</v>
      </c>
      <c r="F34" s="23">
        <v>7</v>
      </c>
      <c r="G34" s="23">
        <v>7</v>
      </c>
      <c r="H34" s="23">
        <v>6</v>
      </c>
      <c r="I34" s="23"/>
      <c r="J34" s="23">
        <v>8</v>
      </c>
      <c r="K34" s="23">
        <v>8</v>
      </c>
      <c r="L34" s="23">
        <v>8</v>
      </c>
      <c r="M34" s="23"/>
      <c r="N34" s="55"/>
      <c r="O34" s="24"/>
      <c r="P34" s="23">
        <v>7</v>
      </c>
      <c r="Q34" s="23">
        <v>21</v>
      </c>
      <c r="R34" s="23">
        <f t="shared" si="0"/>
        <v>28</v>
      </c>
      <c r="S34" s="24">
        <f t="shared" si="1"/>
        <v>28</v>
      </c>
      <c r="T34" s="23"/>
      <c r="U34" s="56"/>
      <c r="V34" s="4" t="s">
        <v>161</v>
      </c>
    </row>
    <row r="35" spans="1:22">
      <c r="A35" s="53">
        <v>23</v>
      </c>
      <c r="B35" s="57" t="s">
        <v>173</v>
      </c>
      <c r="C35" s="23"/>
      <c r="D35" s="23">
        <v>6</v>
      </c>
      <c r="E35" s="23">
        <v>9</v>
      </c>
      <c r="F35" s="23">
        <v>9</v>
      </c>
      <c r="G35" s="23">
        <v>8</v>
      </c>
      <c r="H35" s="23">
        <v>7</v>
      </c>
      <c r="I35" s="23"/>
      <c r="J35" s="23">
        <v>7</v>
      </c>
      <c r="K35" s="23">
        <v>9</v>
      </c>
      <c r="L35" s="23">
        <v>7</v>
      </c>
      <c r="M35" s="23"/>
      <c r="N35" s="55"/>
      <c r="O35" s="24"/>
      <c r="P35" s="23">
        <v>7</v>
      </c>
      <c r="Q35" s="23">
        <v>19</v>
      </c>
      <c r="R35" s="23">
        <f t="shared" si="0"/>
        <v>26</v>
      </c>
      <c r="S35" s="24">
        <f t="shared" si="1"/>
        <v>26</v>
      </c>
      <c r="T35" s="23"/>
      <c r="U35" s="56"/>
      <c r="V35" s="4" t="s">
        <v>161</v>
      </c>
    </row>
    <row r="36" spans="1:22">
      <c r="A36" s="53">
        <v>24</v>
      </c>
      <c r="B36" s="57" t="s">
        <v>174</v>
      </c>
      <c r="C36" s="23"/>
      <c r="D36" s="23">
        <v>5</v>
      </c>
      <c r="E36" s="23">
        <v>9</v>
      </c>
      <c r="F36" s="23">
        <v>8</v>
      </c>
      <c r="G36" s="23">
        <v>7</v>
      </c>
      <c r="H36" s="23">
        <v>6</v>
      </c>
      <c r="I36" s="23"/>
      <c r="J36" s="23">
        <v>6</v>
      </c>
      <c r="K36" s="23">
        <v>6</v>
      </c>
      <c r="L36" s="23">
        <v>6</v>
      </c>
      <c r="M36" s="23"/>
      <c r="N36" s="55"/>
      <c r="O36" s="24"/>
      <c r="P36" s="23">
        <v>7</v>
      </c>
      <c r="Q36" s="23">
        <v>20</v>
      </c>
      <c r="R36" s="23">
        <f t="shared" si="0"/>
        <v>27</v>
      </c>
      <c r="S36" s="24">
        <f t="shared" si="1"/>
        <v>27</v>
      </c>
      <c r="T36" s="23"/>
      <c r="U36" s="56"/>
      <c r="V36" s="4" t="s">
        <v>148</v>
      </c>
    </row>
    <row r="37" spans="1:22">
      <c r="A37" s="53">
        <v>25</v>
      </c>
      <c r="B37" s="57" t="s">
        <v>175</v>
      </c>
      <c r="C37" s="23"/>
      <c r="D37" s="23">
        <v>8</v>
      </c>
      <c r="E37" s="23">
        <v>9</v>
      </c>
      <c r="F37" s="23">
        <v>9</v>
      </c>
      <c r="G37" s="23">
        <v>9</v>
      </c>
      <c r="H37" s="23">
        <v>8</v>
      </c>
      <c r="I37" s="23"/>
      <c r="J37" s="23">
        <v>7</v>
      </c>
      <c r="K37" s="23">
        <v>9</v>
      </c>
      <c r="L37" s="23">
        <v>8</v>
      </c>
      <c r="M37" s="23"/>
      <c r="N37" s="55"/>
      <c r="O37" s="24"/>
      <c r="P37" s="23">
        <v>9</v>
      </c>
      <c r="Q37" s="23">
        <v>49</v>
      </c>
      <c r="R37" s="23">
        <f t="shared" si="0"/>
        <v>58</v>
      </c>
      <c r="S37" s="24">
        <f t="shared" si="1"/>
        <v>58</v>
      </c>
      <c r="T37" s="23"/>
      <c r="U37" s="56"/>
      <c r="V37" s="4" t="s">
        <v>144</v>
      </c>
    </row>
    <row r="38" spans="1:22">
      <c r="A38" s="53">
        <v>26</v>
      </c>
      <c r="B38" s="57" t="s">
        <v>176</v>
      </c>
      <c r="C38" s="23"/>
      <c r="D38" s="23">
        <v>5</v>
      </c>
      <c r="E38" s="23">
        <v>8</v>
      </c>
      <c r="F38" s="23">
        <v>8</v>
      </c>
      <c r="G38" s="23">
        <v>7</v>
      </c>
      <c r="H38" s="23">
        <v>7</v>
      </c>
      <c r="I38" s="23"/>
      <c r="J38" s="23">
        <v>7</v>
      </c>
      <c r="K38" s="23">
        <v>7</v>
      </c>
      <c r="L38" s="23">
        <v>6</v>
      </c>
      <c r="M38" s="23"/>
      <c r="N38" s="55"/>
      <c r="O38" s="24"/>
      <c r="P38" s="23">
        <v>6</v>
      </c>
      <c r="Q38" s="23">
        <v>19</v>
      </c>
      <c r="R38" s="23">
        <f t="shared" si="0"/>
        <v>25</v>
      </c>
      <c r="S38" s="24">
        <f t="shared" si="1"/>
        <v>25</v>
      </c>
      <c r="T38" s="23"/>
      <c r="U38" s="56"/>
      <c r="V38" s="4" t="s">
        <v>161</v>
      </c>
    </row>
    <row r="39" spans="1:22">
      <c r="A39" s="53">
        <v>27</v>
      </c>
      <c r="B39" s="57" t="s">
        <v>177</v>
      </c>
      <c r="C39" s="23"/>
      <c r="D39" s="23">
        <v>8</v>
      </c>
      <c r="E39" s="23">
        <v>9</v>
      </c>
      <c r="F39" s="23">
        <v>9</v>
      </c>
      <c r="G39" s="23">
        <v>9</v>
      </c>
      <c r="H39" s="23">
        <v>8</v>
      </c>
      <c r="I39" s="23"/>
      <c r="J39" s="23">
        <v>7</v>
      </c>
      <c r="K39" s="23">
        <v>8</v>
      </c>
      <c r="L39" s="23">
        <v>6</v>
      </c>
      <c r="M39" s="23"/>
      <c r="N39" s="55"/>
      <c r="O39" s="24"/>
      <c r="P39" s="23">
        <v>7</v>
      </c>
      <c r="Q39" s="23">
        <v>33</v>
      </c>
      <c r="R39" s="23">
        <f t="shared" si="0"/>
        <v>40</v>
      </c>
      <c r="S39" s="24">
        <f t="shared" si="1"/>
        <v>40</v>
      </c>
      <c r="T39" s="23"/>
      <c r="U39" s="56"/>
      <c r="V39" s="4" t="s">
        <v>144</v>
      </c>
    </row>
    <row r="40" spans="1:22">
      <c r="A40" s="53">
        <v>28</v>
      </c>
      <c r="B40" s="57" t="s">
        <v>178</v>
      </c>
      <c r="C40" s="23"/>
      <c r="D40" s="23">
        <v>6</v>
      </c>
      <c r="E40" s="23">
        <v>8</v>
      </c>
      <c r="F40" s="23">
        <v>8</v>
      </c>
      <c r="G40" s="23">
        <v>7</v>
      </c>
      <c r="H40" s="23">
        <v>7</v>
      </c>
      <c r="I40" s="23"/>
      <c r="J40" s="23">
        <v>6</v>
      </c>
      <c r="K40" s="23">
        <v>7</v>
      </c>
      <c r="L40" s="23">
        <v>7</v>
      </c>
      <c r="M40" s="23"/>
      <c r="N40" s="55"/>
      <c r="O40" s="24"/>
      <c r="P40" s="23">
        <v>7</v>
      </c>
      <c r="Q40" s="23" t="s">
        <v>179</v>
      </c>
      <c r="R40" s="23">
        <f t="shared" si="0"/>
        <v>7</v>
      </c>
      <c r="S40" s="24">
        <f t="shared" si="1"/>
        <v>7</v>
      </c>
      <c r="T40" s="23"/>
      <c r="U40" s="56"/>
      <c r="V40" s="4" t="s">
        <v>161</v>
      </c>
    </row>
    <row r="41" spans="1:22">
      <c r="A41" s="53">
        <v>29</v>
      </c>
      <c r="B41" s="58" t="s">
        <v>180</v>
      </c>
      <c r="C41" s="23"/>
      <c r="D41" s="23">
        <v>6</v>
      </c>
      <c r="E41" s="23">
        <v>8</v>
      </c>
      <c r="F41" s="23">
        <v>7</v>
      </c>
      <c r="G41" s="23">
        <v>6</v>
      </c>
      <c r="H41" s="23">
        <v>7</v>
      </c>
      <c r="I41" s="23"/>
      <c r="J41" s="23">
        <v>7</v>
      </c>
      <c r="K41" s="23">
        <v>6</v>
      </c>
      <c r="L41" s="23">
        <v>7</v>
      </c>
      <c r="M41" s="23"/>
      <c r="N41" s="55"/>
      <c r="O41" s="24"/>
      <c r="P41" s="23">
        <v>6</v>
      </c>
      <c r="Q41" s="23">
        <v>14</v>
      </c>
      <c r="R41" s="23">
        <f t="shared" si="0"/>
        <v>20</v>
      </c>
      <c r="S41" s="24">
        <f t="shared" si="1"/>
        <v>20</v>
      </c>
      <c r="T41" s="23"/>
      <c r="U41" s="56"/>
      <c r="V41" s="4" t="s">
        <v>161</v>
      </c>
    </row>
    <row r="42" spans="1:22">
      <c r="A42" s="53">
        <v>30</v>
      </c>
      <c r="B42" s="58" t="s">
        <v>181</v>
      </c>
      <c r="C42" s="23"/>
      <c r="D42" s="23">
        <v>6</v>
      </c>
      <c r="E42" s="23">
        <v>8</v>
      </c>
      <c r="F42" s="23">
        <v>7</v>
      </c>
      <c r="G42" s="23">
        <v>6</v>
      </c>
      <c r="H42" s="23">
        <v>7</v>
      </c>
      <c r="I42" s="23"/>
      <c r="J42" s="23">
        <v>7</v>
      </c>
      <c r="K42" s="23" t="s">
        <v>179</v>
      </c>
      <c r="L42" s="23">
        <v>7</v>
      </c>
      <c r="M42" s="23"/>
      <c r="N42" s="55"/>
      <c r="O42" s="24"/>
      <c r="P42" s="23">
        <v>6</v>
      </c>
      <c r="Q42" s="23">
        <v>19</v>
      </c>
      <c r="R42" s="23">
        <f t="shared" si="0"/>
        <v>25</v>
      </c>
      <c r="S42" s="24">
        <f t="shared" si="1"/>
        <v>25</v>
      </c>
      <c r="T42" s="23"/>
      <c r="U42" s="56"/>
      <c r="V42" s="4" t="s">
        <v>144</v>
      </c>
    </row>
    <row r="43" spans="1:22">
      <c r="A43" s="53">
        <v>31</v>
      </c>
      <c r="B43" s="58" t="s">
        <v>182</v>
      </c>
      <c r="C43" s="23"/>
      <c r="D43" s="23">
        <v>8</v>
      </c>
      <c r="E43" s="23">
        <v>9</v>
      </c>
      <c r="F43" s="23">
        <v>9</v>
      </c>
      <c r="G43" s="23">
        <v>9</v>
      </c>
      <c r="H43" s="23">
        <v>8</v>
      </c>
      <c r="I43" s="23"/>
      <c r="J43" s="23">
        <v>7</v>
      </c>
      <c r="K43" s="23">
        <v>9</v>
      </c>
      <c r="L43" s="23">
        <v>8</v>
      </c>
      <c r="M43" s="23"/>
      <c r="N43" s="55"/>
      <c r="O43" s="24"/>
      <c r="P43" s="23">
        <v>8</v>
      </c>
      <c r="Q43" s="23">
        <v>49</v>
      </c>
      <c r="R43" s="23">
        <f t="shared" si="0"/>
        <v>57</v>
      </c>
      <c r="S43" s="24">
        <f t="shared" si="1"/>
        <v>57</v>
      </c>
      <c r="T43" s="23"/>
      <c r="U43" s="56"/>
      <c r="V43" s="4" t="s">
        <v>144</v>
      </c>
    </row>
    <row r="44" spans="1:22">
      <c r="A44" s="53">
        <v>32</v>
      </c>
      <c r="B44" s="58" t="s">
        <v>183</v>
      </c>
      <c r="C44" s="23"/>
      <c r="D44" s="23">
        <v>7</v>
      </c>
      <c r="E44" s="23">
        <v>9</v>
      </c>
      <c r="F44" s="23">
        <v>8</v>
      </c>
      <c r="G44" s="23">
        <v>7</v>
      </c>
      <c r="H44" s="23">
        <v>6</v>
      </c>
      <c r="I44" s="23"/>
      <c r="J44" s="23">
        <v>6</v>
      </c>
      <c r="K44" s="23">
        <v>7</v>
      </c>
      <c r="L44" s="23">
        <v>6</v>
      </c>
      <c r="M44" s="23"/>
      <c r="N44" s="55"/>
      <c r="O44" s="24"/>
      <c r="P44" s="23">
        <v>6</v>
      </c>
      <c r="Q44" s="23">
        <v>22</v>
      </c>
      <c r="R44" s="23">
        <f t="shared" si="0"/>
        <v>28</v>
      </c>
      <c r="S44" s="24">
        <f t="shared" si="1"/>
        <v>28</v>
      </c>
      <c r="T44" s="23"/>
      <c r="U44" s="56"/>
      <c r="V44" s="4" t="s">
        <v>144</v>
      </c>
    </row>
    <row r="45" spans="1:22">
      <c r="A45" s="53">
        <v>33</v>
      </c>
      <c r="B45" s="59" t="s">
        <v>184</v>
      </c>
      <c r="C45" s="23"/>
      <c r="D45" s="23">
        <v>6</v>
      </c>
      <c r="E45" s="23">
        <v>9</v>
      </c>
      <c r="F45" s="23">
        <v>9</v>
      </c>
      <c r="G45" s="23">
        <v>6</v>
      </c>
      <c r="H45" s="23">
        <v>7</v>
      </c>
      <c r="I45" s="23"/>
      <c r="J45" s="23">
        <v>7</v>
      </c>
      <c r="K45" s="23">
        <v>7</v>
      </c>
      <c r="L45" s="23">
        <v>7</v>
      </c>
      <c r="M45" s="23"/>
      <c r="N45" s="55"/>
      <c r="O45" s="24"/>
      <c r="P45" s="23">
        <v>7</v>
      </c>
      <c r="Q45" s="23">
        <v>24</v>
      </c>
      <c r="R45" s="23">
        <f t="shared" si="0"/>
        <v>31</v>
      </c>
      <c r="S45" s="24">
        <f t="shared" si="1"/>
        <v>31</v>
      </c>
      <c r="T45" s="23"/>
      <c r="U45" s="56"/>
      <c r="V45" s="4" t="s">
        <v>185</v>
      </c>
    </row>
    <row r="46" spans="1:22">
      <c r="A46" s="53">
        <v>34</v>
      </c>
      <c r="B46" s="58" t="s">
        <v>186</v>
      </c>
      <c r="C46" s="23"/>
      <c r="D46" s="23">
        <v>6</v>
      </c>
      <c r="E46" s="23">
        <v>9</v>
      </c>
      <c r="F46" s="23">
        <v>9</v>
      </c>
      <c r="G46" s="23">
        <v>9</v>
      </c>
      <c r="H46" s="23">
        <v>7</v>
      </c>
      <c r="I46" s="23"/>
      <c r="J46" s="23">
        <v>6</v>
      </c>
      <c r="K46" s="23">
        <v>8</v>
      </c>
      <c r="L46" s="23">
        <v>7</v>
      </c>
      <c r="M46" s="23"/>
      <c r="N46" s="55"/>
      <c r="O46" s="24"/>
      <c r="P46" s="23">
        <v>8</v>
      </c>
      <c r="Q46" s="23">
        <v>22</v>
      </c>
      <c r="R46" s="23">
        <f t="shared" si="0"/>
        <v>30</v>
      </c>
      <c r="S46" s="24">
        <f t="shared" si="1"/>
        <v>30</v>
      </c>
      <c r="T46" s="23"/>
      <c r="U46" s="56"/>
      <c r="V46" s="4" t="s">
        <v>144</v>
      </c>
    </row>
    <row r="47" spans="1:22">
      <c r="A47" s="53">
        <v>35</v>
      </c>
      <c r="B47" s="58" t="s">
        <v>187</v>
      </c>
      <c r="C47" s="23"/>
      <c r="D47" s="23">
        <v>6</v>
      </c>
      <c r="E47" s="23">
        <v>9</v>
      </c>
      <c r="F47" s="23">
        <v>9</v>
      </c>
      <c r="G47" s="23">
        <v>7</v>
      </c>
      <c r="H47" s="23">
        <v>8</v>
      </c>
      <c r="I47" s="23"/>
      <c r="J47" s="23">
        <v>6</v>
      </c>
      <c r="K47" s="23">
        <v>9</v>
      </c>
      <c r="L47" s="23">
        <v>7</v>
      </c>
      <c r="M47" s="23"/>
      <c r="N47" s="55"/>
      <c r="O47" s="24"/>
      <c r="P47" s="23">
        <v>7</v>
      </c>
      <c r="Q47" s="23">
        <v>21</v>
      </c>
      <c r="R47" s="23">
        <f t="shared" si="0"/>
        <v>28</v>
      </c>
      <c r="S47" s="24">
        <f t="shared" si="1"/>
        <v>28</v>
      </c>
      <c r="T47" s="23"/>
      <c r="U47" s="56"/>
      <c r="V47" s="4" t="s">
        <v>148</v>
      </c>
    </row>
    <row r="48" spans="1:22">
      <c r="A48" s="53">
        <v>36</v>
      </c>
      <c r="B48" s="59" t="s">
        <v>188</v>
      </c>
      <c r="C48" s="23"/>
      <c r="D48" s="23">
        <v>8</v>
      </c>
      <c r="E48" s="23">
        <v>9</v>
      </c>
      <c r="F48" s="23">
        <v>9</v>
      </c>
      <c r="G48" s="23">
        <v>8</v>
      </c>
      <c r="H48" s="23">
        <v>7</v>
      </c>
      <c r="I48" s="23"/>
      <c r="J48" s="23">
        <v>6</v>
      </c>
      <c r="K48" s="23">
        <v>9</v>
      </c>
      <c r="L48" s="23">
        <v>6</v>
      </c>
      <c r="M48" s="23"/>
      <c r="N48" s="55"/>
      <c r="O48" s="24"/>
      <c r="P48" s="23">
        <v>8</v>
      </c>
      <c r="Q48" s="23">
        <v>47</v>
      </c>
      <c r="R48" s="23">
        <f t="shared" si="0"/>
        <v>55</v>
      </c>
      <c r="S48" s="24">
        <f t="shared" si="1"/>
        <v>55</v>
      </c>
      <c r="T48" s="23"/>
      <c r="U48" s="56"/>
      <c r="V48" s="4" t="s">
        <v>148</v>
      </c>
    </row>
    <row r="49" spans="1:22">
      <c r="A49" s="53">
        <v>37</v>
      </c>
      <c r="B49" s="58" t="s">
        <v>189</v>
      </c>
      <c r="C49" s="23"/>
      <c r="D49" s="23">
        <v>6</v>
      </c>
      <c r="E49" s="23">
        <v>9</v>
      </c>
      <c r="F49" s="23">
        <v>9</v>
      </c>
      <c r="G49" s="23">
        <v>7</v>
      </c>
      <c r="H49" s="23">
        <v>6</v>
      </c>
      <c r="I49" s="23"/>
      <c r="J49" s="23">
        <v>6</v>
      </c>
      <c r="K49" s="23">
        <v>8</v>
      </c>
      <c r="L49" s="23">
        <v>7</v>
      </c>
      <c r="M49" s="23"/>
      <c r="N49" s="55"/>
      <c r="O49" s="24"/>
      <c r="P49" s="23">
        <v>7</v>
      </c>
      <c r="Q49" s="23">
        <v>23</v>
      </c>
      <c r="R49" s="23">
        <f t="shared" si="0"/>
        <v>30</v>
      </c>
      <c r="S49" s="24">
        <f t="shared" si="1"/>
        <v>30</v>
      </c>
      <c r="T49" s="23"/>
      <c r="U49" s="56"/>
      <c r="V49" s="4" t="s">
        <v>144</v>
      </c>
    </row>
    <row r="50" spans="1:22">
      <c r="A50" s="53">
        <v>38</v>
      </c>
      <c r="B50" s="58" t="s">
        <v>190</v>
      </c>
      <c r="C50" s="23"/>
      <c r="D50" s="23">
        <v>6</v>
      </c>
      <c r="E50" s="23">
        <v>9</v>
      </c>
      <c r="F50" s="23">
        <v>9</v>
      </c>
      <c r="G50" s="23">
        <v>6</v>
      </c>
      <c r="H50" s="23">
        <v>7</v>
      </c>
      <c r="I50" s="23"/>
      <c r="J50" s="23">
        <v>7</v>
      </c>
      <c r="K50" s="23">
        <v>6</v>
      </c>
      <c r="L50" s="23">
        <v>7</v>
      </c>
      <c r="M50" s="23"/>
      <c r="N50" s="55"/>
      <c r="O50" s="24"/>
      <c r="P50" s="23">
        <v>6</v>
      </c>
      <c r="Q50" s="23">
        <v>31</v>
      </c>
      <c r="R50" s="23">
        <f t="shared" si="0"/>
        <v>37</v>
      </c>
      <c r="S50" s="24">
        <f t="shared" si="1"/>
        <v>37</v>
      </c>
      <c r="T50" s="23"/>
      <c r="U50" s="56"/>
      <c r="V50" s="4" t="s">
        <v>144</v>
      </c>
    </row>
    <row r="51" spans="1:22">
      <c r="A51" s="53">
        <v>39</v>
      </c>
      <c r="B51" s="58" t="s">
        <v>191</v>
      </c>
      <c r="C51" s="23"/>
      <c r="D51" s="23">
        <v>6</v>
      </c>
      <c r="E51" s="23">
        <v>9</v>
      </c>
      <c r="F51" s="23">
        <v>9</v>
      </c>
      <c r="G51" s="23">
        <v>7</v>
      </c>
      <c r="H51" s="23">
        <v>6</v>
      </c>
      <c r="I51" s="23"/>
      <c r="J51" s="23">
        <v>6</v>
      </c>
      <c r="K51" s="23">
        <v>7</v>
      </c>
      <c r="L51" s="23">
        <v>6</v>
      </c>
      <c r="M51" s="23"/>
      <c r="N51" s="55"/>
      <c r="O51" s="24"/>
      <c r="P51" s="23">
        <v>6</v>
      </c>
      <c r="Q51" s="23">
        <v>27</v>
      </c>
      <c r="R51" s="23">
        <f t="shared" si="0"/>
        <v>33</v>
      </c>
      <c r="S51" s="24">
        <f t="shared" si="1"/>
        <v>33</v>
      </c>
      <c r="T51" s="23"/>
      <c r="U51" s="56"/>
      <c r="V51" s="4" t="s">
        <v>185</v>
      </c>
    </row>
    <row r="52" spans="1:22">
      <c r="A52" s="53">
        <v>40</v>
      </c>
      <c r="B52" s="58" t="s">
        <v>192</v>
      </c>
      <c r="C52" s="23"/>
      <c r="D52" s="23">
        <v>5</v>
      </c>
      <c r="E52" s="23">
        <v>9</v>
      </c>
      <c r="F52" s="23">
        <v>8</v>
      </c>
      <c r="G52" s="23">
        <v>7</v>
      </c>
      <c r="H52" s="23">
        <v>6</v>
      </c>
      <c r="I52" s="23"/>
      <c r="J52" s="23">
        <v>5</v>
      </c>
      <c r="K52" s="23">
        <v>7</v>
      </c>
      <c r="L52" s="23">
        <v>6</v>
      </c>
      <c r="M52" s="23"/>
      <c r="N52" s="55"/>
      <c r="O52" s="24"/>
      <c r="P52" s="23">
        <v>6</v>
      </c>
      <c r="Q52" s="23">
        <v>26</v>
      </c>
      <c r="R52" s="23">
        <f t="shared" si="0"/>
        <v>32</v>
      </c>
      <c r="S52" s="24">
        <f t="shared" si="1"/>
        <v>32</v>
      </c>
      <c r="T52" s="23"/>
      <c r="U52" s="56"/>
      <c r="V52" s="4" t="s">
        <v>148</v>
      </c>
    </row>
    <row r="53" spans="1:22">
      <c r="A53" s="53">
        <v>41</v>
      </c>
      <c r="B53" s="59" t="s">
        <v>193</v>
      </c>
      <c r="C53" s="23"/>
      <c r="D53" s="23" t="s">
        <v>194</v>
      </c>
      <c r="E53" s="23">
        <v>6</v>
      </c>
      <c r="F53" s="23">
        <v>5</v>
      </c>
      <c r="G53" s="23">
        <v>5</v>
      </c>
      <c r="H53" s="23">
        <v>6</v>
      </c>
      <c r="I53" s="23"/>
      <c r="J53" s="23">
        <v>5</v>
      </c>
      <c r="K53" s="23" t="s">
        <v>179</v>
      </c>
      <c r="L53" s="23">
        <v>6</v>
      </c>
      <c r="M53" s="23"/>
      <c r="N53" s="55"/>
      <c r="O53" s="24"/>
      <c r="P53" s="23">
        <v>6</v>
      </c>
      <c r="Q53" s="23">
        <v>3</v>
      </c>
      <c r="R53" s="23">
        <f t="shared" si="0"/>
        <v>9</v>
      </c>
      <c r="S53" s="24">
        <f t="shared" si="1"/>
        <v>9</v>
      </c>
      <c r="T53" s="23"/>
      <c r="U53" s="56"/>
      <c r="V53" s="4" t="s">
        <v>144</v>
      </c>
    </row>
    <row r="54" spans="1:22">
      <c r="A54" s="53">
        <v>42</v>
      </c>
      <c r="B54" s="59" t="s">
        <v>195</v>
      </c>
      <c r="C54" s="23"/>
      <c r="D54" s="23">
        <v>7</v>
      </c>
      <c r="E54" s="23">
        <v>9</v>
      </c>
      <c r="F54" s="23">
        <v>9</v>
      </c>
      <c r="G54" s="23">
        <v>8</v>
      </c>
      <c r="H54" s="23">
        <v>7</v>
      </c>
      <c r="I54" s="23"/>
      <c r="J54" s="23">
        <v>8</v>
      </c>
      <c r="K54" s="23">
        <v>8</v>
      </c>
      <c r="L54" s="23">
        <v>7</v>
      </c>
      <c r="M54" s="23"/>
      <c r="N54" s="55"/>
      <c r="O54" s="24"/>
      <c r="P54" s="23">
        <v>7</v>
      </c>
      <c r="Q54" s="23">
        <v>34</v>
      </c>
      <c r="R54" s="23">
        <f t="shared" si="0"/>
        <v>41</v>
      </c>
      <c r="S54" s="24">
        <f t="shared" si="1"/>
        <v>41</v>
      </c>
      <c r="T54" s="23"/>
      <c r="U54" s="56"/>
      <c r="V54" s="4" t="s">
        <v>185</v>
      </c>
    </row>
    <row r="55" spans="1:22">
      <c r="A55" s="53">
        <v>43</v>
      </c>
      <c r="B55" s="58" t="s">
        <v>196</v>
      </c>
      <c r="C55" s="23"/>
      <c r="D55" s="23">
        <v>6</v>
      </c>
      <c r="E55" s="23">
        <v>9</v>
      </c>
      <c r="F55" s="23">
        <v>9</v>
      </c>
      <c r="G55" s="23">
        <v>7</v>
      </c>
      <c r="H55" s="23">
        <v>7</v>
      </c>
      <c r="I55" s="23"/>
      <c r="J55" s="23">
        <v>7</v>
      </c>
      <c r="K55" s="23">
        <v>6</v>
      </c>
      <c r="L55" s="23">
        <v>6</v>
      </c>
      <c r="M55" s="23"/>
      <c r="N55" s="55"/>
      <c r="O55" s="24"/>
      <c r="P55" s="23">
        <v>6</v>
      </c>
      <c r="Q55" s="23">
        <v>21</v>
      </c>
      <c r="R55" s="23">
        <f t="shared" si="0"/>
        <v>27</v>
      </c>
      <c r="S55" s="24">
        <f t="shared" si="1"/>
        <v>27</v>
      </c>
      <c r="T55" s="23"/>
      <c r="U55" s="56"/>
      <c r="V55" s="4" t="s">
        <v>144</v>
      </c>
    </row>
    <row r="56" spans="1:22">
      <c r="A56" s="53">
        <v>44</v>
      </c>
      <c r="B56" s="58" t="s">
        <v>197</v>
      </c>
      <c r="C56" s="23"/>
      <c r="D56" s="23">
        <v>6</v>
      </c>
      <c r="E56" s="23">
        <v>9</v>
      </c>
      <c r="F56" s="23">
        <v>9</v>
      </c>
      <c r="G56" s="23">
        <v>7</v>
      </c>
      <c r="H56" s="23">
        <v>8</v>
      </c>
      <c r="I56" s="23"/>
      <c r="J56" s="23">
        <v>7</v>
      </c>
      <c r="K56" s="23">
        <v>7</v>
      </c>
      <c r="L56" s="23">
        <v>6</v>
      </c>
      <c r="M56" s="23"/>
      <c r="N56" s="55"/>
      <c r="O56" s="24"/>
      <c r="P56" s="23">
        <v>6</v>
      </c>
      <c r="Q56" s="23">
        <v>21</v>
      </c>
      <c r="R56" s="23">
        <f t="shared" si="0"/>
        <v>27</v>
      </c>
      <c r="S56" s="24">
        <f t="shared" si="1"/>
        <v>27</v>
      </c>
      <c r="T56" s="23"/>
      <c r="U56" s="56"/>
      <c r="V56" s="4" t="s">
        <v>161</v>
      </c>
    </row>
    <row r="57" spans="1:22">
      <c r="A57" s="53">
        <v>45</v>
      </c>
      <c r="B57" s="59" t="s">
        <v>198</v>
      </c>
      <c r="C57" s="23"/>
      <c r="D57" s="23">
        <v>7</v>
      </c>
      <c r="E57" s="23">
        <v>9</v>
      </c>
      <c r="F57" s="23">
        <v>9</v>
      </c>
      <c r="G57" s="23">
        <v>9</v>
      </c>
      <c r="H57" s="23">
        <v>8</v>
      </c>
      <c r="I57" s="23"/>
      <c r="J57" s="23">
        <v>8</v>
      </c>
      <c r="K57" s="23">
        <v>9</v>
      </c>
      <c r="L57" s="23">
        <v>8</v>
      </c>
      <c r="M57" s="23"/>
      <c r="N57" s="55"/>
      <c r="O57" s="24"/>
      <c r="P57" s="23">
        <v>7</v>
      </c>
      <c r="Q57" s="23">
        <v>43</v>
      </c>
      <c r="R57" s="23">
        <f t="shared" si="0"/>
        <v>50</v>
      </c>
      <c r="S57" s="24">
        <f t="shared" si="1"/>
        <v>50</v>
      </c>
      <c r="T57" s="23"/>
      <c r="U57" s="56"/>
      <c r="V57" s="4" t="s">
        <v>144</v>
      </c>
    </row>
    <row r="58" spans="1:22">
      <c r="A58" s="53">
        <v>46</v>
      </c>
      <c r="B58" s="58" t="s">
        <v>199</v>
      </c>
      <c r="C58" s="23"/>
      <c r="D58" s="23">
        <v>6</v>
      </c>
      <c r="E58" s="23">
        <v>8</v>
      </c>
      <c r="F58" s="23">
        <v>9</v>
      </c>
      <c r="G58" s="23">
        <v>7</v>
      </c>
      <c r="H58" s="23">
        <v>6</v>
      </c>
      <c r="I58" s="23"/>
      <c r="J58" s="23">
        <v>5</v>
      </c>
      <c r="K58" s="23">
        <v>7</v>
      </c>
      <c r="L58" s="23">
        <v>7</v>
      </c>
      <c r="M58" s="23"/>
      <c r="N58" s="55"/>
      <c r="O58" s="24"/>
      <c r="P58" s="23">
        <v>6</v>
      </c>
      <c r="Q58" s="23">
        <v>23</v>
      </c>
      <c r="R58" s="23">
        <f t="shared" si="0"/>
        <v>29</v>
      </c>
      <c r="S58" s="24">
        <f t="shared" si="1"/>
        <v>29</v>
      </c>
      <c r="T58" s="23"/>
      <c r="U58" s="56"/>
      <c r="V58" s="4" t="s">
        <v>144</v>
      </c>
    </row>
    <row r="59" spans="1:22" ht="18">
      <c r="A59" s="210" t="s">
        <v>113</v>
      </c>
      <c r="B59" s="210"/>
      <c r="C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2" ht="18">
      <c r="A60" s="210" t="s">
        <v>200</v>
      </c>
      <c r="B60" s="210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2" ht="18">
      <c r="A61" s="210" t="s">
        <v>114</v>
      </c>
      <c r="B61" s="210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2" ht="17.25">
      <c r="A62" s="211" t="s">
        <v>115</v>
      </c>
      <c r="B62" s="211"/>
      <c r="C62" s="60" t="s">
        <v>116</v>
      </c>
      <c r="D62" s="60" t="s">
        <v>13</v>
      </c>
      <c r="E62" s="60" t="s">
        <v>70</v>
      </c>
      <c r="F62" s="60" t="s">
        <v>12</v>
      </c>
      <c r="G62" s="60" t="s">
        <v>117</v>
      </c>
      <c r="H62" s="60" t="s">
        <v>72</v>
      </c>
      <c r="I62" s="60" t="s">
        <v>118</v>
      </c>
      <c r="J62" s="60" t="s">
        <v>201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2" ht="17.25">
      <c r="A63" s="38"/>
      <c r="B63" s="38"/>
      <c r="C63" s="61">
        <v>2</v>
      </c>
      <c r="D63" s="61">
        <v>15</v>
      </c>
      <c r="E63" s="61">
        <v>10</v>
      </c>
      <c r="F63" s="61">
        <v>12</v>
      </c>
      <c r="G63" s="61">
        <v>6</v>
      </c>
      <c r="H63" s="61">
        <v>1</v>
      </c>
      <c r="I63" s="61"/>
      <c r="J63" s="61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2" ht="17.25">
      <c r="A64" s="212" t="s">
        <v>119</v>
      </c>
      <c r="B64" s="212"/>
      <c r="C64" s="61"/>
      <c r="D64" s="61"/>
      <c r="E64" s="61"/>
      <c r="F64" s="61"/>
      <c r="G64" s="61"/>
      <c r="H64" s="61"/>
      <c r="I64" s="61"/>
      <c r="J64" s="61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7" spans="2:18">
      <c r="B67" s="62" t="s">
        <v>202</v>
      </c>
      <c r="C67" s="194" t="s">
        <v>144</v>
      </c>
      <c r="D67" s="194"/>
      <c r="E67" s="194" t="s">
        <v>161</v>
      </c>
      <c r="F67" s="194"/>
      <c r="G67" s="194" t="s">
        <v>146</v>
      </c>
      <c r="H67" s="194"/>
      <c r="I67" s="194" t="s">
        <v>148</v>
      </c>
      <c r="J67" s="194"/>
      <c r="K67" s="194" t="s">
        <v>203</v>
      </c>
      <c r="L67" s="194"/>
      <c r="M67" s="194" t="s">
        <v>185</v>
      </c>
      <c r="N67" s="194"/>
      <c r="O67" s="194" t="s">
        <v>204</v>
      </c>
      <c r="P67" s="194"/>
      <c r="Q67" s="194" t="s">
        <v>205</v>
      </c>
      <c r="R67" s="194"/>
    </row>
    <row r="68" spans="2:18">
      <c r="B68" s="62"/>
      <c r="C68" s="62" t="s">
        <v>12</v>
      </c>
      <c r="D68" s="63" t="s">
        <v>206</v>
      </c>
      <c r="E68" s="63" t="s">
        <v>12</v>
      </c>
      <c r="F68" s="62" t="s">
        <v>206</v>
      </c>
      <c r="G68" s="62" t="s">
        <v>12</v>
      </c>
      <c r="H68" s="62" t="s">
        <v>206</v>
      </c>
      <c r="I68" s="62" t="s">
        <v>12</v>
      </c>
      <c r="J68" s="62" t="s">
        <v>206</v>
      </c>
      <c r="K68" s="62" t="s">
        <v>12</v>
      </c>
      <c r="L68" s="62" t="s">
        <v>206</v>
      </c>
      <c r="M68" s="62" t="s">
        <v>12</v>
      </c>
      <c r="N68" s="62" t="s">
        <v>206</v>
      </c>
      <c r="O68" s="62" t="s">
        <v>12</v>
      </c>
      <c r="P68" s="62" t="s">
        <v>206</v>
      </c>
      <c r="Q68" s="62" t="s">
        <v>12</v>
      </c>
      <c r="R68" s="62" t="s">
        <v>206</v>
      </c>
    </row>
    <row r="69" spans="2:18">
      <c r="B69" s="62" t="s">
        <v>207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2:18">
      <c r="B70" s="62" t="s">
        <v>208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2:18">
      <c r="B71" s="62" t="s">
        <v>209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2:18">
      <c r="B72" s="62" t="s">
        <v>210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2:18">
      <c r="B73" s="4" t="s">
        <v>205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</sheetData>
  <mergeCells count="26">
    <mergeCell ref="C10:M10"/>
    <mergeCell ref="P10:R10"/>
    <mergeCell ref="S10:S11"/>
    <mergeCell ref="T10:T12"/>
    <mergeCell ref="U10:U12"/>
    <mergeCell ref="A2:U2"/>
    <mergeCell ref="B3:U3"/>
    <mergeCell ref="B4:U4"/>
    <mergeCell ref="B5:U5"/>
    <mergeCell ref="B6:U6"/>
    <mergeCell ref="V10:V12"/>
    <mergeCell ref="A59:B59"/>
    <mergeCell ref="A60:B60"/>
    <mergeCell ref="K67:L67"/>
    <mergeCell ref="M67:N67"/>
    <mergeCell ref="O67:P67"/>
    <mergeCell ref="Q67:R67"/>
    <mergeCell ref="A62:B62"/>
    <mergeCell ref="A64:B64"/>
    <mergeCell ref="C67:D67"/>
    <mergeCell ref="E67:F67"/>
    <mergeCell ref="G67:H67"/>
    <mergeCell ref="I67:J67"/>
    <mergeCell ref="A61:B61"/>
    <mergeCell ref="A10:A12"/>
    <mergeCell ref="B10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73"/>
  <sheetViews>
    <sheetView topLeftCell="A7" zoomScale="80" zoomScaleNormal="80" workbookViewId="0">
      <selection activeCell="C72" sqref="C72"/>
    </sheetView>
  </sheetViews>
  <sheetFormatPr defaultRowHeight="15"/>
  <cols>
    <col min="2" max="2" width="31.85546875" customWidth="1"/>
    <col min="19" max="19" width="9" customWidth="1"/>
    <col min="20" max="20" width="9.140625" hidden="1" customWidth="1"/>
  </cols>
  <sheetData>
    <row r="1" spans="1:22">
      <c r="A1" s="204" t="s">
        <v>18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22" ht="19.5">
      <c r="B2" s="205" t="s">
        <v>19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 spans="1:22">
      <c r="B3" s="206" t="s">
        <v>20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</row>
    <row r="4" spans="1:22" ht="21">
      <c r="B4" s="207" t="s">
        <v>21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</row>
    <row r="5" spans="1:22" ht="18.75">
      <c r="B5" s="208" t="s">
        <v>22</v>
      </c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</row>
    <row r="6" spans="1:22" ht="18.75">
      <c r="B6" s="2" t="s">
        <v>213</v>
      </c>
      <c r="D6" s="2" t="s">
        <v>122</v>
      </c>
      <c r="E6" s="2" t="s">
        <v>72</v>
      </c>
      <c r="F6" s="2" t="s">
        <v>25</v>
      </c>
      <c r="G6" s="2"/>
      <c r="H6" s="2"/>
      <c r="I6" s="2" t="s">
        <v>262</v>
      </c>
      <c r="J6" s="2" t="s">
        <v>214</v>
      </c>
      <c r="K6" s="2"/>
    </row>
    <row r="7" spans="1:22" ht="18.75">
      <c r="B7" s="2" t="s">
        <v>320</v>
      </c>
      <c r="C7" s="2" t="s">
        <v>120</v>
      </c>
      <c r="D7" s="2"/>
      <c r="E7" s="2"/>
      <c r="F7" s="2"/>
      <c r="G7" s="2"/>
      <c r="H7" s="2"/>
      <c r="I7" s="2"/>
      <c r="J7" s="2" t="s">
        <v>126</v>
      </c>
      <c r="M7" s="45" t="s">
        <v>261</v>
      </c>
      <c r="N7" s="45"/>
      <c r="O7" s="45"/>
      <c r="P7" s="2"/>
      <c r="Q7" s="45"/>
    </row>
    <row r="8" spans="1:22" ht="15.75" thickBot="1">
      <c r="B8" t="s">
        <v>30</v>
      </c>
    </row>
    <row r="9" spans="1:22">
      <c r="A9" s="213" t="s">
        <v>128</v>
      </c>
      <c r="B9" s="216" t="s">
        <v>129</v>
      </c>
      <c r="C9" s="195" t="s">
        <v>31</v>
      </c>
      <c r="D9" s="196"/>
      <c r="E9" s="196"/>
      <c r="F9" s="196"/>
      <c r="G9" s="196"/>
      <c r="H9" s="196"/>
      <c r="I9" s="196"/>
      <c r="J9" s="196"/>
      <c r="K9" s="196"/>
      <c r="L9" s="196"/>
      <c r="M9" s="198"/>
      <c r="N9" s="46"/>
      <c r="O9" s="46"/>
      <c r="P9" s="195" t="s">
        <v>32</v>
      </c>
      <c r="Q9" s="196"/>
      <c r="R9" s="198"/>
      <c r="S9" s="219" t="s">
        <v>33</v>
      </c>
      <c r="T9" s="201" t="s">
        <v>34</v>
      </c>
      <c r="U9" s="221" t="s">
        <v>35</v>
      </c>
      <c r="V9" s="221" t="s">
        <v>382</v>
      </c>
    </row>
    <row r="10" spans="1:22">
      <c r="A10" s="214"/>
      <c r="B10" s="217"/>
      <c r="C10" s="49" t="s">
        <v>39</v>
      </c>
      <c r="D10" s="50" t="s">
        <v>40</v>
      </c>
      <c r="E10" s="50" t="s">
        <v>41</v>
      </c>
      <c r="F10" s="50" t="s">
        <v>131</v>
      </c>
      <c r="G10" s="50" t="s">
        <v>43</v>
      </c>
      <c r="H10" s="50" t="s">
        <v>44</v>
      </c>
      <c r="I10" s="50" t="s">
        <v>45</v>
      </c>
      <c r="J10" s="50" t="s">
        <v>46</v>
      </c>
      <c r="K10" s="50" t="s">
        <v>132</v>
      </c>
      <c r="L10" s="50" t="s">
        <v>133</v>
      </c>
      <c r="M10" s="10">
        <v>80</v>
      </c>
      <c r="N10" s="51" t="s">
        <v>13</v>
      </c>
      <c r="O10" s="51" t="s">
        <v>13</v>
      </c>
      <c r="P10" s="11"/>
      <c r="Q10" s="12">
        <v>60</v>
      </c>
      <c r="R10" s="13" t="s">
        <v>12</v>
      </c>
      <c r="S10" s="220"/>
      <c r="T10" s="202"/>
      <c r="U10" s="222"/>
      <c r="V10" s="222"/>
    </row>
    <row r="11" spans="1:22">
      <c r="A11" s="215"/>
      <c r="B11" s="218"/>
      <c r="C11" s="19" t="s">
        <v>134</v>
      </c>
      <c r="D11" s="16" t="s">
        <v>135</v>
      </c>
      <c r="E11" s="16" t="s">
        <v>51</v>
      </c>
      <c r="F11" s="16" t="s">
        <v>52</v>
      </c>
      <c r="G11" s="16" t="s">
        <v>136</v>
      </c>
      <c r="H11" s="16" t="s">
        <v>137</v>
      </c>
      <c r="I11" s="16" t="s">
        <v>138</v>
      </c>
      <c r="J11" s="16" t="s">
        <v>139</v>
      </c>
      <c r="K11" s="16" t="s">
        <v>140</v>
      </c>
      <c r="L11" s="16" t="s">
        <v>56</v>
      </c>
      <c r="M11" s="20" t="s">
        <v>141</v>
      </c>
      <c r="N11" s="52" t="s">
        <v>142</v>
      </c>
      <c r="O11" s="52" t="s">
        <v>142</v>
      </c>
      <c r="P11" s="19" t="s">
        <v>57</v>
      </c>
      <c r="Q11" s="16" t="s">
        <v>58</v>
      </c>
      <c r="R11" s="20" t="s">
        <v>59</v>
      </c>
      <c r="S11" s="21" t="s">
        <v>60</v>
      </c>
      <c r="T11" s="202"/>
      <c r="U11" s="222"/>
      <c r="V11" s="222"/>
    </row>
    <row r="12" spans="1:22">
      <c r="A12" s="53">
        <v>1</v>
      </c>
      <c r="B12" s="39" t="s">
        <v>215</v>
      </c>
      <c r="C12" s="23">
        <v>9</v>
      </c>
      <c r="D12" s="23">
        <v>8</v>
      </c>
      <c r="E12" s="23">
        <v>9</v>
      </c>
      <c r="F12" s="23">
        <v>9</v>
      </c>
      <c r="G12" s="23">
        <v>9</v>
      </c>
      <c r="H12" s="23">
        <v>8</v>
      </c>
      <c r="I12" s="23"/>
      <c r="J12" s="23">
        <v>8</v>
      </c>
      <c r="K12" s="23"/>
      <c r="L12" s="23">
        <v>8</v>
      </c>
      <c r="M12" s="23">
        <f>SUM(C12:L12)</f>
        <v>68</v>
      </c>
      <c r="N12" s="23">
        <f>M12/2</f>
        <v>34</v>
      </c>
      <c r="O12" s="24">
        <v>34</v>
      </c>
      <c r="P12" s="4">
        <v>7</v>
      </c>
      <c r="Q12" s="23">
        <v>48</v>
      </c>
      <c r="R12" s="23">
        <f>SUM(P12:Q12)</f>
        <v>55</v>
      </c>
      <c r="S12" s="24">
        <f>SUM(O12,R12)</f>
        <v>89</v>
      </c>
      <c r="T12" s="23"/>
      <c r="U12" s="56" t="s">
        <v>13</v>
      </c>
      <c r="V12" s="4" t="s">
        <v>144</v>
      </c>
    </row>
    <row r="13" spans="1:22">
      <c r="A13" s="53">
        <v>2</v>
      </c>
      <c r="B13" s="4" t="s">
        <v>216</v>
      </c>
      <c r="C13" s="23">
        <v>9</v>
      </c>
      <c r="D13" s="23">
        <v>7</v>
      </c>
      <c r="E13" s="23">
        <v>9</v>
      </c>
      <c r="F13" s="23">
        <v>9</v>
      </c>
      <c r="G13" s="23">
        <v>9</v>
      </c>
      <c r="H13" s="23">
        <v>8</v>
      </c>
      <c r="I13" s="23"/>
      <c r="J13" s="23">
        <v>9</v>
      </c>
      <c r="K13" s="23"/>
      <c r="L13" s="23">
        <v>8</v>
      </c>
      <c r="M13" s="23">
        <f t="shared" ref="M13:M57" si="0">SUM(C13:L13)</f>
        <v>68</v>
      </c>
      <c r="N13" s="23">
        <f t="shared" ref="N13:N28" si="1">M13/2</f>
        <v>34</v>
      </c>
      <c r="O13" s="24">
        <v>34</v>
      </c>
      <c r="P13" s="4">
        <v>7</v>
      </c>
      <c r="Q13" s="23">
        <v>45</v>
      </c>
      <c r="R13" s="23">
        <f t="shared" ref="R13:R57" si="2">SUM(P13:Q13)</f>
        <v>52</v>
      </c>
      <c r="S13" s="24">
        <f t="shared" ref="S13:S57" si="3">SUM(O13,R13)</f>
        <v>86</v>
      </c>
      <c r="T13" s="23"/>
      <c r="U13" s="56" t="s">
        <v>13</v>
      </c>
      <c r="V13" s="4" t="s">
        <v>148</v>
      </c>
    </row>
    <row r="14" spans="1:22">
      <c r="A14" s="53">
        <v>3</v>
      </c>
      <c r="B14" s="39" t="s">
        <v>217</v>
      </c>
      <c r="C14" s="23">
        <v>7</v>
      </c>
      <c r="D14" s="23">
        <v>6</v>
      </c>
      <c r="E14" s="23">
        <v>9</v>
      </c>
      <c r="F14" s="23">
        <v>9</v>
      </c>
      <c r="G14" s="23">
        <v>9</v>
      </c>
      <c r="H14" s="23">
        <v>7</v>
      </c>
      <c r="I14" s="23"/>
      <c r="J14" s="23">
        <v>7</v>
      </c>
      <c r="K14" s="23"/>
      <c r="L14" s="23">
        <v>7</v>
      </c>
      <c r="M14" s="23">
        <f t="shared" si="0"/>
        <v>61</v>
      </c>
      <c r="N14" s="23">
        <f t="shared" si="1"/>
        <v>30.5</v>
      </c>
      <c r="O14" s="24">
        <v>31</v>
      </c>
      <c r="P14" s="4">
        <v>7</v>
      </c>
      <c r="Q14" s="23">
        <v>36</v>
      </c>
      <c r="R14" s="23">
        <f t="shared" si="2"/>
        <v>43</v>
      </c>
      <c r="S14" s="24">
        <f t="shared" si="3"/>
        <v>74</v>
      </c>
      <c r="T14" s="23"/>
      <c r="U14" s="56" t="s">
        <v>70</v>
      </c>
      <c r="V14" s="4" t="s">
        <v>161</v>
      </c>
    </row>
    <row r="15" spans="1:22">
      <c r="A15" s="53">
        <v>4</v>
      </c>
      <c r="B15" s="39" t="s">
        <v>218</v>
      </c>
      <c r="C15" s="23">
        <v>6</v>
      </c>
      <c r="D15" s="23">
        <v>6</v>
      </c>
      <c r="E15" s="23">
        <v>7</v>
      </c>
      <c r="F15" s="23">
        <v>7</v>
      </c>
      <c r="G15" s="23">
        <v>6</v>
      </c>
      <c r="H15" s="23">
        <v>6</v>
      </c>
      <c r="I15" s="23"/>
      <c r="J15" s="23">
        <v>7</v>
      </c>
      <c r="K15" s="23"/>
      <c r="L15" s="23">
        <v>6</v>
      </c>
      <c r="M15" s="23">
        <f t="shared" si="0"/>
        <v>51</v>
      </c>
      <c r="N15" s="23">
        <f t="shared" si="1"/>
        <v>25.5</v>
      </c>
      <c r="O15" s="24">
        <v>26</v>
      </c>
      <c r="P15" s="4">
        <v>6</v>
      </c>
      <c r="Q15" s="23">
        <v>27</v>
      </c>
      <c r="R15" s="23">
        <f t="shared" si="2"/>
        <v>33</v>
      </c>
      <c r="S15" s="24">
        <f t="shared" si="3"/>
        <v>59</v>
      </c>
      <c r="T15" s="23"/>
      <c r="U15" s="56" t="s">
        <v>79</v>
      </c>
      <c r="V15" s="4" t="s">
        <v>144</v>
      </c>
    </row>
    <row r="16" spans="1:22">
      <c r="A16" s="53">
        <v>5</v>
      </c>
      <c r="B16" s="64" t="s">
        <v>219</v>
      </c>
      <c r="C16" s="23">
        <v>9</v>
      </c>
      <c r="D16" s="23">
        <v>9</v>
      </c>
      <c r="E16" s="23">
        <v>9</v>
      </c>
      <c r="F16" s="23">
        <v>9</v>
      </c>
      <c r="G16" s="23">
        <v>9</v>
      </c>
      <c r="H16" s="23">
        <v>9</v>
      </c>
      <c r="I16" s="23"/>
      <c r="J16" s="23">
        <v>9</v>
      </c>
      <c r="K16" s="23"/>
      <c r="L16" s="23">
        <v>9</v>
      </c>
      <c r="M16" s="23">
        <v>72</v>
      </c>
      <c r="N16" s="23">
        <f t="shared" si="1"/>
        <v>36</v>
      </c>
      <c r="O16" s="24">
        <v>36</v>
      </c>
      <c r="P16" s="4">
        <v>9</v>
      </c>
      <c r="Q16" s="23">
        <v>50</v>
      </c>
      <c r="R16" s="23">
        <v>59</v>
      </c>
      <c r="S16" s="24">
        <f t="shared" si="3"/>
        <v>95</v>
      </c>
      <c r="T16" s="23"/>
      <c r="U16" s="56" t="s">
        <v>116</v>
      </c>
      <c r="V16" s="4" t="s">
        <v>144</v>
      </c>
    </row>
    <row r="17" spans="1:22">
      <c r="A17" s="53">
        <v>6</v>
      </c>
      <c r="B17" s="39" t="s">
        <v>220</v>
      </c>
      <c r="C17" s="23">
        <v>8</v>
      </c>
      <c r="D17" s="23">
        <v>7</v>
      </c>
      <c r="E17" s="23">
        <v>9</v>
      </c>
      <c r="F17" s="23">
        <v>9</v>
      </c>
      <c r="G17" s="23">
        <v>8</v>
      </c>
      <c r="H17" s="23">
        <v>7</v>
      </c>
      <c r="I17" s="23"/>
      <c r="J17" s="23">
        <v>7</v>
      </c>
      <c r="K17" s="23"/>
      <c r="L17" s="23">
        <v>7</v>
      </c>
      <c r="M17" s="23">
        <f t="shared" si="0"/>
        <v>62</v>
      </c>
      <c r="N17" s="23">
        <f t="shared" si="1"/>
        <v>31</v>
      </c>
      <c r="O17" s="24">
        <v>31</v>
      </c>
      <c r="P17" s="4">
        <v>6</v>
      </c>
      <c r="Q17" s="23">
        <v>42</v>
      </c>
      <c r="R17" s="23">
        <f t="shared" si="2"/>
        <v>48</v>
      </c>
      <c r="S17" s="24">
        <f t="shared" si="3"/>
        <v>79</v>
      </c>
      <c r="T17" s="23"/>
      <c r="U17" s="56" t="s">
        <v>70</v>
      </c>
      <c r="V17" s="4" t="s">
        <v>161</v>
      </c>
    </row>
    <row r="18" spans="1:22">
      <c r="A18" s="53">
        <v>7</v>
      </c>
      <c r="B18" s="39" t="s">
        <v>221</v>
      </c>
      <c r="C18" s="23">
        <v>8</v>
      </c>
      <c r="D18" s="23">
        <v>6</v>
      </c>
      <c r="E18" s="23">
        <v>9</v>
      </c>
      <c r="F18" s="23">
        <v>9</v>
      </c>
      <c r="G18" s="23">
        <v>8</v>
      </c>
      <c r="H18" s="23">
        <v>7</v>
      </c>
      <c r="I18" s="23"/>
      <c r="J18" s="23">
        <v>7</v>
      </c>
      <c r="K18" s="23"/>
      <c r="L18" s="23">
        <v>7</v>
      </c>
      <c r="M18" s="23">
        <f t="shared" si="0"/>
        <v>61</v>
      </c>
      <c r="N18" s="23">
        <f t="shared" si="1"/>
        <v>30.5</v>
      </c>
      <c r="O18" s="24">
        <v>31</v>
      </c>
      <c r="P18" s="4">
        <v>6</v>
      </c>
      <c r="Q18" s="23">
        <v>36</v>
      </c>
      <c r="R18" s="23">
        <f t="shared" si="2"/>
        <v>42</v>
      </c>
      <c r="S18" s="24">
        <f t="shared" si="3"/>
        <v>73</v>
      </c>
      <c r="T18" s="23"/>
      <c r="U18" s="56" t="s">
        <v>70</v>
      </c>
      <c r="V18" s="4" t="s">
        <v>161</v>
      </c>
    </row>
    <row r="19" spans="1:22">
      <c r="A19" s="53">
        <v>8</v>
      </c>
      <c r="B19" s="39" t="s">
        <v>222</v>
      </c>
      <c r="C19" s="23">
        <v>9</v>
      </c>
      <c r="D19" s="23">
        <v>7</v>
      </c>
      <c r="E19" s="23">
        <v>9</v>
      </c>
      <c r="F19" s="23">
        <v>9</v>
      </c>
      <c r="G19" s="23">
        <v>8</v>
      </c>
      <c r="H19" s="23">
        <v>8</v>
      </c>
      <c r="I19" s="23"/>
      <c r="J19" s="23">
        <v>7</v>
      </c>
      <c r="K19" s="23"/>
      <c r="L19" s="23">
        <v>7</v>
      </c>
      <c r="M19" s="23">
        <f t="shared" si="0"/>
        <v>64</v>
      </c>
      <c r="N19" s="23">
        <f t="shared" si="1"/>
        <v>32</v>
      </c>
      <c r="O19" s="24">
        <v>32</v>
      </c>
      <c r="P19" s="4">
        <v>8</v>
      </c>
      <c r="Q19" s="23">
        <v>45</v>
      </c>
      <c r="R19" s="23">
        <f t="shared" si="2"/>
        <v>53</v>
      </c>
      <c r="S19" s="24">
        <f t="shared" si="3"/>
        <v>85</v>
      </c>
      <c r="T19" s="23"/>
      <c r="U19" s="56" t="s">
        <v>13</v>
      </c>
      <c r="V19" s="4" t="s">
        <v>144</v>
      </c>
    </row>
    <row r="20" spans="1:22">
      <c r="A20" s="53">
        <v>9</v>
      </c>
      <c r="B20" s="39" t="s">
        <v>223</v>
      </c>
      <c r="C20" s="23">
        <v>9</v>
      </c>
      <c r="D20" s="23">
        <v>7</v>
      </c>
      <c r="E20" s="23">
        <v>9</v>
      </c>
      <c r="F20" s="23">
        <v>9</v>
      </c>
      <c r="G20" s="23">
        <v>9</v>
      </c>
      <c r="H20" s="23">
        <v>8</v>
      </c>
      <c r="I20" s="23"/>
      <c r="J20" s="23">
        <v>7</v>
      </c>
      <c r="K20" s="23"/>
      <c r="L20" s="23">
        <v>7</v>
      </c>
      <c r="M20" s="23">
        <f t="shared" si="0"/>
        <v>65</v>
      </c>
      <c r="N20" s="23">
        <f t="shared" si="1"/>
        <v>32.5</v>
      </c>
      <c r="O20" s="24">
        <v>33</v>
      </c>
      <c r="P20" s="4">
        <v>7</v>
      </c>
      <c r="Q20" s="23">
        <v>44</v>
      </c>
      <c r="R20" s="23">
        <f t="shared" si="2"/>
        <v>51</v>
      </c>
      <c r="S20" s="24">
        <f t="shared" si="3"/>
        <v>84</v>
      </c>
      <c r="T20" s="23"/>
      <c r="U20" s="56" t="s">
        <v>13</v>
      </c>
      <c r="V20" s="4" t="s">
        <v>144</v>
      </c>
    </row>
    <row r="21" spans="1:22">
      <c r="A21" s="53">
        <v>10</v>
      </c>
      <c r="B21" s="64" t="s">
        <v>224</v>
      </c>
      <c r="C21" s="23">
        <v>9</v>
      </c>
      <c r="D21" s="23">
        <v>7</v>
      </c>
      <c r="E21" s="23">
        <v>9</v>
      </c>
      <c r="F21" s="23">
        <v>9</v>
      </c>
      <c r="G21" s="23">
        <v>9</v>
      </c>
      <c r="H21" s="23">
        <v>8</v>
      </c>
      <c r="I21" s="23"/>
      <c r="J21" s="23">
        <v>7</v>
      </c>
      <c r="K21" s="23"/>
      <c r="L21" s="23">
        <v>8</v>
      </c>
      <c r="M21" s="23">
        <f t="shared" si="0"/>
        <v>66</v>
      </c>
      <c r="N21" s="23">
        <f t="shared" si="1"/>
        <v>33</v>
      </c>
      <c r="O21" s="24">
        <v>33</v>
      </c>
      <c r="P21" s="4">
        <v>7</v>
      </c>
      <c r="Q21" s="23">
        <v>37</v>
      </c>
      <c r="R21" s="23">
        <f t="shared" si="2"/>
        <v>44</v>
      </c>
      <c r="S21" s="24">
        <f t="shared" si="3"/>
        <v>77</v>
      </c>
      <c r="T21" s="23"/>
      <c r="U21" s="56" t="s">
        <v>70</v>
      </c>
      <c r="V21" s="4" t="s">
        <v>144</v>
      </c>
    </row>
    <row r="22" spans="1:22">
      <c r="A22" s="53">
        <v>11</v>
      </c>
      <c r="B22" s="39" t="s">
        <v>225</v>
      </c>
      <c r="C22" s="23">
        <v>1</v>
      </c>
      <c r="D22" s="23">
        <v>2</v>
      </c>
      <c r="E22" s="23">
        <v>5</v>
      </c>
      <c r="F22" s="23">
        <v>5</v>
      </c>
      <c r="G22" s="23">
        <v>6</v>
      </c>
      <c r="H22" s="23">
        <v>6</v>
      </c>
      <c r="I22" s="23"/>
      <c r="J22" s="23">
        <v>7</v>
      </c>
      <c r="K22" s="23"/>
      <c r="L22" s="23">
        <v>5</v>
      </c>
      <c r="M22" s="23">
        <f t="shared" si="0"/>
        <v>37</v>
      </c>
      <c r="N22" s="23">
        <f t="shared" si="1"/>
        <v>18.5</v>
      </c>
      <c r="O22" s="24">
        <v>19</v>
      </c>
      <c r="P22" s="4">
        <v>7</v>
      </c>
      <c r="Q22" s="23">
        <v>0</v>
      </c>
      <c r="R22" s="23">
        <f t="shared" si="2"/>
        <v>7</v>
      </c>
      <c r="S22" s="24">
        <f t="shared" si="3"/>
        <v>26</v>
      </c>
      <c r="T22" s="23"/>
      <c r="U22" s="56" t="s">
        <v>201</v>
      </c>
      <c r="V22" s="4" t="s">
        <v>144</v>
      </c>
    </row>
    <row r="23" spans="1:22">
      <c r="A23" s="53">
        <v>12</v>
      </c>
      <c r="B23" s="39" t="s">
        <v>226</v>
      </c>
      <c r="C23" s="23">
        <v>8</v>
      </c>
      <c r="D23" s="23">
        <v>7</v>
      </c>
      <c r="E23" s="23">
        <v>9</v>
      </c>
      <c r="F23" s="23">
        <v>9</v>
      </c>
      <c r="G23" s="23">
        <v>9</v>
      </c>
      <c r="H23" s="23">
        <v>8</v>
      </c>
      <c r="I23" s="23"/>
      <c r="J23" s="23">
        <v>7</v>
      </c>
      <c r="K23" s="23"/>
      <c r="L23" s="23">
        <v>7</v>
      </c>
      <c r="M23" s="23">
        <f t="shared" si="0"/>
        <v>64</v>
      </c>
      <c r="N23" s="23">
        <f t="shared" si="1"/>
        <v>32</v>
      </c>
      <c r="O23" s="24">
        <v>32</v>
      </c>
      <c r="P23" s="4">
        <v>7</v>
      </c>
      <c r="Q23" s="23">
        <v>45</v>
      </c>
      <c r="R23" s="23">
        <f t="shared" si="2"/>
        <v>52</v>
      </c>
      <c r="S23" s="24">
        <f t="shared" si="3"/>
        <v>84</v>
      </c>
      <c r="T23" s="23"/>
      <c r="U23" s="56" t="s">
        <v>13</v>
      </c>
      <c r="V23" s="4" t="s">
        <v>148</v>
      </c>
    </row>
    <row r="24" spans="1:22">
      <c r="A24" s="53">
        <v>13</v>
      </c>
      <c r="B24" s="64" t="s">
        <v>227</v>
      </c>
      <c r="C24" s="23">
        <v>9</v>
      </c>
      <c r="D24" s="23">
        <v>8</v>
      </c>
      <c r="E24" s="23">
        <v>9</v>
      </c>
      <c r="F24" s="23">
        <v>9</v>
      </c>
      <c r="G24" s="23">
        <v>9</v>
      </c>
      <c r="H24" s="23">
        <v>9</v>
      </c>
      <c r="I24" s="23"/>
      <c r="J24" s="23">
        <v>9</v>
      </c>
      <c r="K24" s="23"/>
      <c r="L24" s="23">
        <v>8</v>
      </c>
      <c r="M24" s="23">
        <f t="shared" si="0"/>
        <v>70</v>
      </c>
      <c r="N24" s="23">
        <f t="shared" si="1"/>
        <v>35</v>
      </c>
      <c r="O24" s="24">
        <v>35</v>
      </c>
      <c r="P24" s="4">
        <v>8</v>
      </c>
      <c r="Q24" s="23">
        <v>47</v>
      </c>
      <c r="R24" s="23">
        <f t="shared" si="2"/>
        <v>55</v>
      </c>
      <c r="S24" s="24">
        <f t="shared" si="3"/>
        <v>90</v>
      </c>
      <c r="T24" s="23"/>
      <c r="U24" s="56" t="s">
        <v>13</v>
      </c>
      <c r="V24" s="4" t="s">
        <v>144</v>
      </c>
    </row>
    <row r="25" spans="1:22">
      <c r="A25" s="53">
        <v>14</v>
      </c>
      <c r="B25" s="39" t="s">
        <v>228</v>
      </c>
      <c r="C25" s="23">
        <v>9</v>
      </c>
      <c r="D25" s="23">
        <v>6</v>
      </c>
      <c r="E25" s="23">
        <v>9</v>
      </c>
      <c r="F25" s="23">
        <v>9</v>
      </c>
      <c r="G25" s="23">
        <v>8</v>
      </c>
      <c r="H25" s="23">
        <v>7</v>
      </c>
      <c r="I25" s="23"/>
      <c r="J25" s="23">
        <v>7</v>
      </c>
      <c r="K25" s="23"/>
      <c r="L25" s="23">
        <v>7</v>
      </c>
      <c r="M25" s="23">
        <f t="shared" si="0"/>
        <v>62</v>
      </c>
      <c r="N25" s="23">
        <f t="shared" si="1"/>
        <v>31</v>
      </c>
      <c r="O25" s="24">
        <v>31</v>
      </c>
      <c r="P25" s="4">
        <v>7</v>
      </c>
      <c r="Q25" s="23">
        <v>41</v>
      </c>
      <c r="R25" s="23">
        <f t="shared" si="2"/>
        <v>48</v>
      </c>
      <c r="S25" s="24">
        <f t="shared" si="3"/>
        <v>79</v>
      </c>
      <c r="T25" s="23"/>
      <c r="U25" s="56" t="s">
        <v>70</v>
      </c>
      <c r="V25" s="4" t="s">
        <v>144</v>
      </c>
    </row>
    <row r="26" spans="1:22">
      <c r="A26" s="53">
        <v>15</v>
      </c>
      <c r="B26" s="4" t="s">
        <v>229</v>
      </c>
      <c r="C26" s="23">
        <v>8</v>
      </c>
      <c r="D26" s="23">
        <v>6</v>
      </c>
      <c r="E26" s="23">
        <v>9</v>
      </c>
      <c r="F26" s="23">
        <v>8</v>
      </c>
      <c r="G26" s="23">
        <v>8</v>
      </c>
      <c r="H26" s="23">
        <v>7</v>
      </c>
      <c r="I26" s="23"/>
      <c r="J26" s="23">
        <v>7</v>
      </c>
      <c r="K26" s="23"/>
      <c r="L26" s="23">
        <v>7</v>
      </c>
      <c r="M26" s="23">
        <f t="shared" si="0"/>
        <v>60</v>
      </c>
      <c r="N26" s="23">
        <f t="shared" si="1"/>
        <v>30</v>
      </c>
      <c r="O26" s="24">
        <v>30</v>
      </c>
      <c r="P26" s="4">
        <v>7</v>
      </c>
      <c r="Q26" s="23">
        <v>45</v>
      </c>
      <c r="R26" s="23">
        <f t="shared" si="2"/>
        <v>52</v>
      </c>
      <c r="S26" s="24">
        <f t="shared" si="3"/>
        <v>82</v>
      </c>
      <c r="T26" s="23"/>
      <c r="U26" s="56" t="s">
        <v>13</v>
      </c>
      <c r="V26" s="4" t="s">
        <v>144</v>
      </c>
    </row>
    <row r="27" spans="1:22">
      <c r="A27" s="53">
        <v>16</v>
      </c>
      <c r="B27" s="64" t="s">
        <v>230</v>
      </c>
      <c r="C27" s="23">
        <v>7</v>
      </c>
      <c r="D27" s="23">
        <v>6</v>
      </c>
      <c r="E27" s="23">
        <v>9</v>
      </c>
      <c r="F27" s="23">
        <v>8</v>
      </c>
      <c r="G27" s="23">
        <v>6</v>
      </c>
      <c r="H27" s="23">
        <v>7</v>
      </c>
      <c r="I27" s="23"/>
      <c r="J27" s="23">
        <v>7</v>
      </c>
      <c r="K27" s="23"/>
      <c r="L27" s="23">
        <v>7</v>
      </c>
      <c r="M27" s="23">
        <f t="shared" si="0"/>
        <v>57</v>
      </c>
      <c r="N27" s="23">
        <f t="shared" si="1"/>
        <v>28.5</v>
      </c>
      <c r="O27" s="24">
        <v>29</v>
      </c>
      <c r="P27" s="4">
        <v>7</v>
      </c>
      <c r="Q27" s="23">
        <v>29</v>
      </c>
      <c r="R27" s="23">
        <f t="shared" si="2"/>
        <v>36</v>
      </c>
      <c r="S27" s="24">
        <f t="shared" si="3"/>
        <v>65</v>
      </c>
      <c r="T27" s="23"/>
      <c r="U27" s="56" t="s">
        <v>12</v>
      </c>
      <c r="V27" s="4" t="s">
        <v>144</v>
      </c>
    </row>
    <row r="28" spans="1:22">
      <c r="A28" s="53">
        <v>17</v>
      </c>
      <c r="B28" s="39" t="s">
        <v>231</v>
      </c>
      <c r="C28" s="23">
        <v>4</v>
      </c>
      <c r="D28" s="23">
        <v>6</v>
      </c>
      <c r="E28" s="23">
        <v>7</v>
      </c>
      <c r="F28" s="23">
        <v>6</v>
      </c>
      <c r="G28" s="23">
        <v>9</v>
      </c>
      <c r="H28" s="23">
        <v>6</v>
      </c>
      <c r="I28" s="23"/>
      <c r="J28" s="23">
        <v>7</v>
      </c>
      <c r="K28" s="23"/>
      <c r="L28" s="23">
        <v>6</v>
      </c>
      <c r="M28" s="23">
        <f t="shared" si="0"/>
        <v>51</v>
      </c>
      <c r="N28" s="23">
        <f t="shared" si="1"/>
        <v>25.5</v>
      </c>
      <c r="O28" s="24">
        <v>26</v>
      </c>
      <c r="P28" s="4">
        <v>6</v>
      </c>
      <c r="Q28" s="23">
        <v>17</v>
      </c>
      <c r="R28" s="23">
        <f t="shared" si="2"/>
        <v>23</v>
      </c>
      <c r="S28" s="24">
        <f t="shared" si="3"/>
        <v>49</v>
      </c>
      <c r="T28" s="23"/>
      <c r="U28" s="56" t="s">
        <v>72</v>
      </c>
      <c r="V28" s="4" t="s">
        <v>144</v>
      </c>
    </row>
    <row r="29" spans="1:22">
      <c r="A29" s="53">
        <v>18</v>
      </c>
      <c r="B29" s="64" t="s">
        <v>232</v>
      </c>
      <c r="C29" s="23">
        <v>5</v>
      </c>
      <c r="D29" s="23">
        <v>6</v>
      </c>
      <c r="E29" s="23">
        <v>9</v>
      </c>
      <c r="F29" s="23">
        <v>8</v>
      </c>
      <c r="G29" s="23">
        <v>7</v>
      </c>
      <c r="H29" s="23">
        <v>6</v>
      </c>
      <c r="I29" s="23"/>
      <c r="J29" s="23">
        <v>7</v>
      </c>
      <c r="K29" s="23"/>
      <c r="L29" s="23">
        <v>7</v>
      </c>
      <c r="M29" s="23">
        <f t="shared" si="0"/>
        <v>55</v>
      </c>
      <c r="N29" s="23">
        <f t="shared" ref="N29:N44" si="4">M29/2</f>
        <v>27.5</v>
      </c>
      <c r="O29" s="24">
        <v>28</v>
      </c>
      <c r="P29" s="4">
        <v>7</v>
      </c>
      <c r="Q29" s="23">
        <v>18</v>
      </c>
      <c r="R29" s="23">
        <f t="shared" si="2"/>
        <v>25</v>
      </c>
      <c r="S29" s="24">
        <f t="shared" si="3"/>
        <v>53</v>
      </c>
      <c r="T29" s="23"/>
      <c r="U29" s="56" t="s">
        <v>79</v>
      </c>
      <c r="V29" s="4" t="s">
        <v>144</v>
      </c>
    </row>
    <row r="30" spans="1:22">
      <c r="A30" s="53">
        <v>19</v>
      </c>
      <c r="B30" s="39" t="s">
        <v>233</v>
      </c>
      <c r="C30" s="23" t="s">
        <v>194</v>
      </c>
      <c r="D30" s="23">
        <v>8</v>
      </c>
      <c r="E30" s="23">
        <v>9</v>
      </c>
      <c r="F30" s="23">
        <v>9</v>
      </c>
      <c r="G30" s="23">
        <v>9</v>
      </c>
      <c r="H30" s="23">
        <v>8</v>
      </c>
      <c r="I30" s="23"/>
      <c r="J30" s="23">
        <v>8</v>
      </c>
      <c r="K30" s="23"/>
      <c r="L30" s="23">
        <v>8</v>
      </c>
      <c r="M30" s="23">
        <f t="shared" si="0"/>
        <v>59</v>
      </c>
      <c r="N30" s="23">
        <f t="shared" si="4"/>
        <v>29.5</v>
      </c>
      <c r="O30" s="24">
        <v>30</v>
      </c>
      <c r="P30" s="4">
        <v>8</v>
      </c>
      <c r="Q30" s="23">
        <v>45</v>
      </c>
      <c r="R30" s="23">
        <f t="shared" si="2"/>
        <v>53</v>
      </c>
      <c r="S30" s="24">
        <f t="shared" si="3"/>
        <v>83</v>
      </c>
      <c r="T30" s="23"/>
      <c r="U30" s="56" t="s">
        <v>13</v>
      </c>
      <c r="V30" s="4" t="s">
        <v>161</v>
      </c>
    </row>
    <row r="31" spans="1:22">
      <c r="A31" s="53">
        <v>20</v>
      </c>
      <c r="B31" s="64" t="s">
        <v>234</v>
      </c>
      <c r="C31" s="23">
        <v>1</v>
      </c>
      <c r="D31" s="23">
        <v>5</v>
      </c>
      <c r="E31" s="23">
        <v>6</v>
      </c>
      <c r="F31" s="23">
        <v>5</v>
      </c>
      <c r="G31" s="23">
        <v>6</v>
      </c>
      <c r="H31" s="23">
        <v>6</v>
      </c>
      <c r="I31" s="23"/>
      <c r="J31" s="23">
        <v>7</v>
      </c>
      <c r="K31" s="23"/>
      <c r="L31" s="23">
        <v>7</v>
      </c>
      <c r="M31" s="23">
        <f t="shared" si="0"/>
        <v>43</v>
      </c>
      <c r="N31" s="23">
        <f t="shared" si="4"/>
        <v>21.5</v>
      </c>
      <c r="O31" s="24">
        <v>22</v>
      </c>
      <c r="P31" s="4">
        <v>6</v>
      </c>
      <c r="Q31" s="23">
        <v>13</v>
      </c>
      <c r="R31" s="23">
        <f t="shared" si="2"/>
        <v>19</v>
      </c>
      <c r="S31" s="24">
        <f t="shared" si="3"/>
        <v>41</v>
      </c>
      <c r="T31" s="23"/>
      <c r="U31" s="56" t="s">
        <v>72</v>
      </c>
      <c r="V31" s="4" t="s">
        <v>161</v>
      </c>
    </row>
    <row r="32" spans="1:22">
      <c r="A32" s="53">
        <v>21</v>
      </c>
      <c r="B32" s="64" t="s">
        <v>235</v>
      </c>
      <c r="C32" s="23">
        <v>4</v>
      </c>
      <c r="D32" s="23">
        <v>6</v>
      </c>
      <c r="E32" s="23">
        <v>8</v>
      </c>
      <c r="F32" s="23">
        <v>7</v>
      </c>
      <c r="G32" s="23">
        <v>6</v>
      </c>
      <c r="H32" s="23">
        <v>7</v>
      </c>
      <c r="I32" s="23"/>
      <c r="J32" s="23">
        <v>7</v>
      </c>
      <c r="K32" s="23"/>
      <c r="L32" s="23">
        <v>7</v>
      </c>
      <c r="M32" s="23">
        <f t="shared" si="0"/>
        <v>52</v>
      </c>
      <c r="N32" s="23">
        <f t="shared" si="4"/>
        <v>26</v>
      </c>
      <c r="O32" s="24">
        <v>26</v>
      </c>
      <c r="P32" s="4">
        <v>6</v>
      </c>
      <c r="Q32" s="23">
        <v>39</v>
      </c>
      <c r="R32" s="23">
        <f t="shared" si="2"/>
        <v>45</v>
      </c>
      <c r="S32" s="24">
        <f t="shared" si="3"/>
        <v>71</v>
      </c>
      <c r="T32" s="23"/>
      <c r="U32" s="56" t="s">
        <v>70</v>
      </c>
      <c r="V32" s="4" t="s">
        <v>144</v>
      </c>
    </row>
    <row r="33" spans="1:22">
      <c r="A33" s="53">
        <v>22</v>
      </c>
      <c r="B33" s="64" t="s">
        <v>236</v>
      </c>
      <c r="C33" s="23">
        <v>4</v>
      </c>
      <c r="D33" s="23">
        <v>5</v>
      </c>
      <c r="E33" s="23">
        <v>7</v>
      </c>
      <c r="F33" s="23">
        <v>7</v>
      </c>
      <c r="G33" s="23">
        <v>6</v>
      </c>
      <c r="H33" s="23">
        <v>7</v>
      </c>
      <c r="I33" s="23"/>
      <c r="J33" s="23">
        <v>7</v>
      </c>
      <c r="K33" s="23"/>
      <c r="L33" s="23">
        <v>7</v>
      </c>
      <c r="M33" s="23">
        <f t="shared" si="0"/>
        <v>50</v>
      </c>
      <c r="N33" s="23">
        <f t="shared" si="4"/>
        <v>25</v>
      </c>
      <c r="O33" s="24">
        <v>25</v>
      </c>
      <c r="P33" s="4">
        <v>7</v>
      </c>
      <c r="Q33" s="23">
        <v>29</v>
      </c>
      <c r="R33" s="23">
        <f t="shared" si="2"/>
        <v>36</v>
      </c>
      <c r="S33" s="24">
        <f t="shared" si="3"/>
        <v>61</v>
      </c>
      <c r="T33" s="23"/>
      <c r="U33" s="56" t="s">
        <v>12</v>
      </c>
      <c r="V33" s="4" t="s">
        <v>144</v>
      </c>
    </row>
    <row r="34" spans="1:22">
      <c r="A34" s="53">
        <v>23</v>
      </c>
      <c r="B34" s="39" t="s">
        <v>237</v>
      </c>
      <c r="C34" s="23">
        <v>8</v>
      </c>
      <c r="D34" s="23">
        <v>6</v>
      </c>
      <c r="E34" s="23">
        <v>7</v>
      </c>
      <c r="F34" s="23">
        <v>6</v>
      </c>
      <c r="G34" s="23">
        <v>6</v>
      </c>
      <c r="H34" s="23">
        <v>7</v>
      </c>
      <c r="I34" s="23"/>
      <c r="J34" s="23">
        <v>7</v>
      </c>
      <c r="K34" s="23"/>
      <c r="L34" s="23">
        <v>7</v>
      </c>
      <c r="M34" s="23">
        <f t="shared" si="0"/>
        <v>54</v>
      </c>
      <c r="N34" s="23">
        <f t="shared" si="4"/>
        <v>27</v>
      </c>
      <c r="O34" s="24">
        <v>27</v>
      </c>
      <c r="P34" s="4">
        <v>7</v>
      </c>
      <c r="Q34" s="23">
        <v>29</v>
      </c>
      <c r="R34" s="23">
        <f t="shared" si="2"/>
        <v>36</v>
      </c>
      <c r="S34" s="24">
        <f t="shared" si="3"/>
        <v>63</v>
      </c>
      <c r="T34" s="23"/>
      <c r="U34" s="56" t="s">
        <v>12</v>
      </c>
      <c r="V34" s="4" t="s">
        <v>144</v>
      </c>
    </row>
    <row r="35" spans="1:22">
      <c r="A35" s="53">
        <v>24</v>
      </c>
      <c r="B35" s="39" t="s">
        <v>238</v>
      </c>
      <c r="C35" s="23">
        <v>5</v>
      </c>
      <c r="D35" s="23">
        <v>6</v>
      </c>
      <c r="E35" s="23">
        <v>8</v>
      </c>
      <c r="F35" s="23">
        <v>8</v>
      </c>
      <c r="G35" s="23">
        <v>8</v>
      </c>
      <c r="H35" s="23">
        <v>7</v>
      </c>
      <c r="I35" s="23"/>
      <c r="J35" s="23">
        <v>7</v>
      </c>
      <c r="K35" s="23"/>
      <c r="L35" s="23">
        <v>7</v>
      </c>
      <c r="M35" s="23">
        <f t="shared" si="0"/>
        <v>56</v>
      </c>
      <c r="N35" s="23">
        <f t="shared" si="4"/>
        <v>28</v>
      </c>
      <c r="O35" s="24">
        <v>28</v>
      </c>
      <c r="P35" s="4">
        <v>6</v>
      </c>
      <c r="Q35" s="23">
        <v>16</v>
      </c>
      <c r="R35" s="23">
        <f t="shared" si="2"/>
        <v>22</v>
      </c>
      <c r="S35" s="24">
        <f t="shared" si="3"/>
        <v>50</v>
      </c>
      <c r="T35" s="23"/>
      <c r="U35" s="56" t="s">
        <v>72</v>
      </c>
      <c r="V35" s="4" t="s">
        <v>144</v>
      </c>
    </row>
    <row r="36" spans="1:22">
      <c r="A36" s="53">
        <v>25</v>
      </c>
      <c r="B36" s="39" t="s">
        <v>239</v>
      </c>
      <c r="C36" s="23">
        <v>5</v>
      </c>
      <c r="D36" s="23">
        <v>6</v>
      </c>
      <c r="E36" s="23">
        <v>9</v>
      </c>
      <c r="F36" s="23">
        <v>9</v>
      </c>
      <c r="G36" s="23">
        <v>8</v>
      </c>
      <c r="H36" s="23">
        <v>7</v>
      </c>
      <c r="I36" s="23"/>
      <c r="J36" s="23">
        <v>9</v>
      </c>
      <c r="K36" s="23"/>
      <c r="L36" s="23">
        <v>7</v>
      </c>
      <c r="M36" s="23">
        <f t="shared" si="0"/>
        <v>60</v>
      </c>
      <c r="N36" s="23">
        <f t="shared" si="4"/>
        <v>30</v>
      </c>
      <c r="O36" s="24">
        <v>30</v>
      </c>
      <c r="P36" s="4">
        <v>7</v>
      </c>
      <c r="Q36" s="23">
        <v>19</v>
      </c>
      <c r="R36" s="23">
        <f t="shared" si="2"/>
        <v>26</v>
      </c>
      <c r="S36" s="24">
        <f t="shared" si="3"/>
        <v>56</v>
      </c>
      <c r="T36" s="23"/>
      <c r="U36" s="56" t="s">
        <v>79</v>
      </c>
      <c r="V36" s="4" t="s">
        <v>161</v>
      </c>
    </row>
    <row r="37" spans="1:22">
      <c r="A37" s="53">
        <v>26</v>
      </c>
      <c r="B37" s="64" t="s">
        <v>240</v>
      </c>
      <c r="C37" s="23">
        <v>6</v>
      </c>
      <c r="D37" s="23">
        <v>7</v>
      </c>
      <c r="E37" s="23">
        <v>9</v>
      </c>
      <c r="F37" s="23">
        <v>9</v>
      </c>
      <c r="G37" s="23">
        <v>9</v>
      </c>
      <c r="H37" s="23">
        <v>8</v>
      </c>
      <c r="I37" s="23"/>
      <c r="J37" s="23">
        <v>7</v>
      </c>
      <c r="K37" s="23"/>
      <c r="L37" s="23">
        <v>7</v>
      </c>
      <c r="M37" s="23">
        <f t="shared" si="0"/>
        <v>62</v>
      </c>
      <c r="N37" s="23">
        <f t="shared" si="4"/>
        <v>31</v>
      </c>
      <c r="O37" s="24">
        <v>31</v>
      </c>
      <c r="P37" s="4">
        <v>8</v>
      </c>
      <c r="Q37" s="23">
        <v>40</v>
      </c>
      <c r="R37" s="23">
        <f t="shared" si="2"/>
        <v>48</v>
      </c>
      <c r="S37" s="24">
        <f t="shared" si="3"/>
        <v>79</v>
      </c>
      <c r="T37" s="23"/>
      <c r="U37" s="56" t="s">
        <v>70</v>
      </c>
      <c r="V37" s="4" t="s">
        <v>148</v>
      </c>
    </row>
    <row r="38" spans="1:22">
      <c r="A38" s="53">
        <v>27</v>
      </c>
      <c r="B38" s="64" t="s">
        <v>241</v>
      </c>
      <c r="C38" s="23">
        <v>7</v>
      </c>
      <c r="D38" s="23">
        <v>7</v>
      </c>
      <c r="E38" s="23">
        <v>9</v>
      </c>
      <c r="F38" s="23">
        <v>9</v>
      </c>
      <c r="G38" s="23">
        <v>9</v>
      </c>
      <c r="H38" s="23">
        <v>8</v>
      </c>
      <c r="I38" s="23"/>
      <c r="J38" s="23">
        <v>7</v>
      </c>
      <c r="K38" s="23"/>
      <c r="L38" s="23">
        <v>8</v>
      </c>
      <c r="M38" s="23">
        <f t="shared" si="0"/>
        <v>64</v>
      </c>
      <c r="N38" s="23">
        <f t="shared" si="4"/>
        <v>32</v>
      </c>
      <c r="O38" s="24">
        <v>32</v>
      </c>
      <c r="P38" s="4">
        <v>7</v>
      </c>
      <c r="Q38" s="23">
        <v>44</v>
      </c>
      <c r="R38" s="23">
        <f t="shared" si="2"/>
        <v>51</v>
      </c>
      <c r="S38" s="24">
        <f t="shared" si="3"/>
        <v>83</v>
      </c>
      <c r="T38" s="23"/>
      <c r="U38" s="56" t="s">
        <v>13</v>
      </c>
      <c r="V38" s="4" t="s">
        <v>148</v>
      </c>
    </row>
    <row r="39" spans="1:22">
      <c r="A39" s="53">
        <v>28</v>
      </c>
      <c r="B39" s="64" t="s">
        <v>242</v>
      </c>
      <c r="C39" s="23">
        <v>5</v>
      </c>
      <c r="D39" s="23">
        <v>5</v>
      </c>
      <c r="E39" s="23">
        <v>9</v>
      </c>
      <c r="F39" s="23">
        <v>8</v>
      </c>
      <c r="G39" s="23">
        <v>8</v>
      </c>
      <c r="H39" s="23">
        <v>7</v>
      </c>
      <c r="I39" s="23"/>
      <c r="J39" s="23">
        <v>7</v>
      </c>
      <c r="K39" s="23"/>
      <c r="L39" s="23">
        <v>7</v>
      </c>
      <c r="M39" s="23">
        <f t="shared" si="0"/>
        <v>56</v>
      </c>
      <c r="N39" s="23">
        <f t="shared" si="4"/>
        <v>28</v>
      </c>
      <c r="O39" s="24">
        <v>28</v>
      </c>
      <c r="P39" s="4">
        <v>6</v>
      </c>
      <c r="Q39" s="23">
        <v>24</v>
      </c>
      <c r="R39" s="23">
        <f t="shared" si="2"/>
        <v>30</v>
      </c>
      <c r="S39" s="24">
        <f t="shared" si="3"/>
        <v>58</v>
      </c>
      <c r="T39" s="23"/>
      <c r="U39" s="56" t="s">
        <v>79</v>
      </c>
      <c r="V39" s="4" t="s">
        <v>144</v>
      </c>
    </row>
    <row r="40" spans="1:22">
      <c r="A40" s="53">
        <v>29</v>
      </c>
      <c r="B40" s="39" t="s">
        <v>243</v>
      </c>
      <c r="C40" s="23">
        <v>9</v>
      </c>
      <c r="D40" s="23">
        <v>7</v>
      </c>
      <c r="E40" s="23">
        <v>8</v>
      </c>
      <c r="F40" s="23">
        <v>8</v>
      </c>
      <c r="G40" s="23">
        <v>8</v>
      </c>
      <c r="H40" s="23">
        <v>8</v>
      </c>
      <c r="I40" s="23"/>
      <c r="J40" s="23">
        <v>7</v>
      </c>
      <c r="K40" s="23"/>
      <c r="L40" s="23">
        <v>7</v>
      </c>
      <c r="M40" s="23">
        <f t="shared" si="0"/>
        <v>62</v>
      </c>
      <c r="N40" s="23">
        <f t="shared" si="4"/>
        <v>31</v>
      </c>
      <c r="O40" s="23">
        <v>31</v>
      </c>
      <c r="P40" s="4">
        <v>7</v>
      </c>
      <c r="Q40" s="23">
        <v>35</v>
      </c>
      <c r="R40" s="23">
        <f t="shared" si="2"/>
        <v>42</v>
      </c>
      <c r="S40" s="24">
        <f t="shared" si="3"/>
        <v>73</v>
      </c>
      <c r="T40" s="23"/>
      <c r="U40" s="56" t="s">
        <v>70</v>
      </c>
      <c r="V40" s="4" t="s">
        <v>144</v>
      </c>
    </row>
    <row r="41" spans="1:22">
      <c r="A41" s="53">
        <v>30</v>
      </c>
      <c r="B41" s="4" t="s">
        <v>244</v>
      </c>
      <c r="C41" s="23">
        <v>8</v>
      </c>
      <c r="D41" s="23">
        <v>6</v>
      </c>
      <c r="E41" s="23">
        <v>8</v>
      </c>
      <c r="F41" s="23">
        <v>9</v>
      </c>
      <c r="G41" s="23">
        <v>8</v>
      </c>
      <c r="H41" s="23">
        <v>7</v>
      </c>
      <c r="I41" s="23"/>
      <c r="J41" s="23">
        <v>7</v>
      </c>
      <c r="K41" s="23"/>
      <c r="L41" s="23">
        <v>7</v>
      </c>
      <c r="M41" s="23">
        <f t="shared" si="0"/>
        <v>60</v>
      </c>
      <c r="N41" s="23">
        <f t="shared" si="4"/>
        <v>30</v>
      </c>
      <c r="O41" s="23">
        <v>30</v>
      </c>
      <c r="P41" s="4">
        <v>7</v>
      </c>
      <c r="Q41" s="23">
        <v>29</v>
      </c>
      <c r="R41" s="23">
        <f t="shared" si="2"/>
        <v>36</v>
      </c>
      <c r="S41" s="24">
        <f t="shared" si="3"/>
        <v>66</v>
      </c>
      <c r="T41" s="23"/>
      <c r="U41" s="56" t="s">
        <v>12</v>
      </c>
      <c r="V41" s="4" t="s">
        <v>148</v>
      </c>
    </row>
    <row r="42" spans="1:22">
      <c r="A42" s="53">
        <v>31</v>
      </c>
      <c r="B42" s="64" t="s">
        <v>245</v>
      </c>
      <c r="C42" s="23">
        <v>8</v>
      </c>
      <c r="D42" s="23">
        <v>8</v>
      </c>
      <c r="E42" s="23">
        <v>9</v>
      </c>
      <c r="F42" s="23">
        <v>9</v>
      </c>
      <c r="G42" s="23">
        <v>9</v>
      </c>
      <c r="H42" s="23">
        <v>8</v>
      </c>
      <c r="I42" s="23"/>
      <c r="J42" s="23">
        <v>7</v>
      </c>
      <c r="K42" s="23"/>
      <c r="L42" s="23">
        <v>8</v>
      </c>
      <c r="M42" s="23">
        <f t="shared" si="0"/>
        <v>66</v>
      </c>
      <c r="N42" s="23">
        <f t="shared" si="4"/>
        <v>33</v>
      </c>
      <c r="O42" s="23">
        <v>33</v>
      </c>
      <c r="P42" s="4">
        <v>9</v>
      </c>
      <c r="Q42" s="23">
        <v>41</v>
      </c>
      <c r="R42" s="23">
        <f t="shared" si="2"/>
        <v>50</v>
      </c>
      <c r="S42" s="24">
        <f t="shared" si="3"/>
        <v>83</v>
      </c>
      <c r="T42" s="23"/>
      <c r="U42" s="56" t="s">
        <v>13</v>
      </c>
      <c r="V42" s="4" t="s">
        <v>203</v>
      </c>
    </row>
    <row r="43" spans="1:22">
      <c r="A43" s="53">
        <v>32</v>
      </c>
      <c r="B43" s="39" t="s">
        <v>246</v>
      </c>
      <c r="C43" s="23">
        <v>7</v>
      </c>
      <c r="D43" s="23">
        <v>7</v>
      </c>
      <c r="E43" s="23">
        <v>9</v>
      </c>
      <c r="F43" s="23">
        <v>8</v>
      </c>
      <c r="G43" s="23">
        <v>9</v>
      </c>
      <c r="H43" s="23">
        <v>7</v>
      </c>
      <c r="I43" s="23"/>
      <c r="J43" s="23">
        <v>7</v>
      </c>
      <c r="K43" s="23"/>
      <c r="L43" s="23">
        <v>8</v>
      </c>
      <c r="M43" s="23">
        <f t="shared" si="0"/>
        <v>62</v>
      </c>
      <c r="N43" s="23">
        <f t="shared" si="4"/>
        <v>31</v>
      </c>
      <c r="O43" s="23">
        <v>31</v>
      </c>
      <c r="P43" s="4">
        <v>7</v>
      </c>
      <c r="Q43" s="23">
        <v>35</v>
      </c>
      <c r="R43" s="23">
        <f t="shared" si="2"/>
        <v>42</v>
      </c>
      <c r="S43" s="24">
        <f t="shared" si="3"/>
        <v>73</v>
      </c>
      <c r="T43" s="23"/>
      <c r="U43" s="56" t="s">
        <v>70</v>
      </c>
      <c r="V43" s="4" t="s">
        <v>144</v>
      </c>
    </row>
    <row r="44" spans="1:22">
      <c r="A44" s="53">
        <v>33</v>
      </c>
      <c r="B44" s="64" t="s">
        <v>247</v>
      </c>
      <c r="C44" s="23">
        <v>4</v>
      </c>
      <c r="D44" s="23">
        <v>5</v>
      </c>
      <c r="E44" s="23">
        <v>7</v>
      </c>
      <c r="F44" s="23">
        <v>7</v>
      </c>
      <c r="G44" s="23">
        <v>7</v>
      </c>
      <c r="H44" s="23">
        <v>7</v>
      </c>
      <c r="I44" s="23"/>
      <c r="J44" s="23">
        <v>7</v>
      </c>
      <c r="K44" s="23"/>
      <c r="L44" s="23">
        <v>7</v>
      </c>
      <c r="M44" s="23">
        <f t="shared" si="0"/>
        <v>51</v>
      </c>
      <c r="N44" s="23">
        <f t="shared" si="4"/>
        <v>25.5</v>
      </c>
      <c r="O44" s="24">
        <v>26</v>
      </c>
      <c r="P44" s="4">
        <v>6</v>
      </c>
      <c r="Q44" s="23">
        <v>26</v>
      </c>
      <c r="R44" s="23">
        <f t="shared" si="2"/>
        <v>32</v>
      </c>
      <c r="S44" s="24">
        <f t="shared" si="3"/>
        <v>58</v>
      </c>
      <c r="T44" s="23"/>
      <c r="U44" s="56" t="s">
        <v>79</v>
      </c>
      <c r="V44" s="4" t="s">
        <v>185</v>
      </c>
    </row>
    <row r="45" spans="1:22">
      <c r="A45" s="53">
        <v>34</v>
      </c>
      <c r="B45" s="64" t="s">
        <v>248</v>
      </c>
      <c r="C45" s="138" t="s">
        <v>179</v>
      </c>
      <c r="D45" s="138" t="s">
        <v>179</v>
      </c>
      <c r="E45" s="138" t="s">
        <v>179</v>
      </c>
      <c r="F45" s="138" t="s">
        <v>179</v>
      </c>
      <c r="G45" s="138" t="s">
        <v>179</v>
      </c>
      <c r="H45" s="138" t="s">
        <v>179</v>
      </c>
      <c r="I45" s="23"/>
      <c r="J45" s="138" t="s">
        <v>179</v>
      </c>
      <c r="K45" s="23"/>
      <c r="L45" s="138" t="s">
        <v>179</v>
      </c>
      <c r="M45" s="138" t="s">
        <v>179</v>
      </c>
      <c r="N45" s="138" t="s">
        <v>179</v>
      </c>
      <c r="O45" s="24" t="s">
        <v>179</v>
      </c>
      <c r="P45" s="4" t="s">
        <v>179</v>
      </c>
      <c r="Q45" s="138" t="s">
        <v>179</v>
      </c>
      <c r="R45" s="138" t="s">
        <v>179</v>
      </c>
      <c r="S45" s="24" t="s">
        <v>179</v>
      </c>
      <c r="T45" s="23"/>
      <c r="U45" s="56" t="s">
        <v>179</v>
      </c>
      <c r="V45" s="4" t="s">
        <v>179</v>
      </c>
    </row>
    <row r="46" spans="1:22">
      <c r="A46" s="53">
        <v>35</v>
      </c>
      <c r="B46" s="39" t="s">
        <v>249</v>
      </c>
      <c r="C46" s="23">
        <v>9</v>
      </c>
      <c r="D46" s="23">
        <v>8</v>
      </c>
      <c r="E46" s="23">
        <v>10</v>
      </c>
      <c r="F46" s="23">
        <v>9</v>
      </c>
      <c r="G46" s="23">
        <v>9</v>
      </c>
      <c r="H46" s="23">
        <v>9</v>
      </c>
      <c r="I46" s="23"/>
      <c r="J46" s="23">
        <v>7</v>
      </c>
      <c r="K46" s="23"/>
      <c r="L46" s="23">
        <v>8</v>
      </c>
      <c r="M46" s="23">
        <f t="shared" si="0"/>
        <v>69</v>
      </c>
      <c r="N46" s="23">
        <f t="shared" ref="N46:N57" si="5">M46/2</f>
        <v>34.5</v>
      </c>
      <c r="O46" s="24">
        <v>35</v>
      </c>
      <c r="P46" s="4">
        <v>9</v>
      </c>
      <c r="Q46" s="23">
        <v>50</v>
      </c>
      <c r="R46" s="23">
        <f t="shared" si="2"/>
        <v>59</v>
      </c>
      <c r="S46" s="24">
        <f t="shared" si="3"/>
        <v>94</v>
      </c>
      <c r="T46" s="23"/>
      <c r="U46" s="56" t="s">
        <v>116</v>
      </c>
      <c r="V46" s="4" t="s">
        <v>148</v>
      </c>
    </row>
    <row r="47" spans="1:22">
      <c r="A47" s="53">
        <v>36</v>
      </c>
      <c r="B47" s="64" t="s">
        <v>250</v>
      </c>
      <c r="C47" s="23">
        <v>9</v>
      </c>
      <c r="D47" s="23">
        <v>6</v>
      </c>
      <c r="E47" s="23">
        <v>7</v>
      </c>
      <c r="F47" s="23">
        <v>8</v>
      </c>
      <c r="G47" s="23">
        <v>7</v>
      </c>
      <c r="H47" s="23">
        <v>7</v>
      </c>
      <c r="I47" s="23"/>
      <c r="J47" s="23">
        <v>7</v>
      </c>
      <c r="K47" s="23"/>
      <c r="L47" s="23">
        <v>7</v>
      </c>
      <c r="M47" s="23">
        <f t="shared" si="0"/>
        <v>58</v>
      </c>
      <c r="N47" s="23">
        <f t="shared" si="5"/>
        <v>29</v>
      </c>
      <c r="O47" s="24">
        <v>29</v>
      </c>
      <c r="P47" s="4">
        <v>7</v>
      </c>
      <c r="Q47" s="23">
        <v>34</v>
      </c>
      <c r="R47" s="23">
        <f t="shared" si="2"/>
        <v>41</v>
      </c>
      <c r="S47" s="24">
        <f t="shared" si="3"/>
        <v>70</v>
      </c>
      <c r="T47" s="23"/>
      <c r="U47" s="56" t="s">
        <v>12</v>
      </c>
      <c r="V47" s="4" t="s">
        <v>144</v>
      </c>
    </row>
    <row r="48" spans="1:22">
      <c r="A48" s="53">
        <v>37</v>
      </c>
      <c r="B48" s="64" t="s">
        <v>251</v>
      </c>
      <c r="C48" s="23">
        <v>9</v>
      </c>
      <c r="D48" s="23">
        <v>6</v>
      </c>
      <c r="E48" s="23">
        <v>9</v>
      </c>
      <c r="F48" s="23">
        <v>9</v>
      </c>
      <c r="G48" s="23">
        <v>7</v>
      </c>
      <c r="H48" s="23">
        <v>7</v>
      </c>
      <c r="I48" s="23"/>
      <c r="J48" s="23">
        <v>9</v>
      </c>
      <c r="K48" s="23"/>
      <c r="L48" s="23">
        <v>7</v>
      </c>
      <c r="M48" s="23">
        <f t="shared" si="0"/>
        <v>63</v>
      </c>
      <c r="N48" s="23">
        <f t="shared" si="5"/>
        <v>31.5</v>
      </c>
      <c r="O48" s="24">
        <v>32</v>
      </c>
      <c r="P48" s="4">
        <v>7</v>
      </c>
      <c r="Q48" s="23">
        <v>43</v>
      </c>
      <c r="R48" s="23">
        <f t="shared" si="2"/>
        <v>50</v>
      </c>
      <c r="S48" s="24">
        <f t="shared" si="3"/>
        <v>82</v>
      </c>
      <c r="T48" s="23"/>
      <c r="U48" s="56" t="s">
        <v>13</v>
      </c>
      <c r="V48" s="4" t="s">
        <v>161</v>
      </c>
    </row>
    <row r="49" spans="1:22">
      <c r="A49" s="53">
        <v>38</v>
      </c>
      <c r="B49" s="64" t="s">
        <v>252</v>
      </c>
      <c r="C49" s="23">
        <v>9</v>
      </c>
      <c r="D49" s="23">
        <v>7</v>
      </c>
      <c r="E49" s="23">
        <v>9</v>
      </c>
      <c r="F49" s="23">
        <v>9</v>
      </c>
      <c r="G49" s="23">
        <v>7</v>
      </c>
      <c r="H49" s="23">
        <v>7</v>
      </c>
      <c r="I49" s="23"/>
      <c r="J49" s="23">
        <v>7</v>
      </c>
      <c r="K49" s="23"/>
      <c r="L49" s="23">
        <v>7</v>
      </c>
      <c r="M49" s="23">
        <f t="shared" si="0"/>
        <v>62</v>
      </c>
      <c r="N49" s="23">
        <f t="shared" si="5"/>
        <v>31</v>
      </c>
      <c r="O49" s="24">
        <v>31</v>
      </c>
      <c r="P49" s="4">
        <v>8</v>
      </c>
      <c r="Q49" s="23">
        <v>43</v>
      </c>
      <c r="R49" s="23">
        <f t="shared" si="2"/>
        <v>51</v>
      </c>
      <c r="S49" s="24">
        <f t="shared" si="3"/>
        <v>82</v>
      </c>
      <c r="T49" s="23"/>
      <c r="U49" s="56" t="s">
        <v>13</v>
      </c>
      <c r="V49" s="4" t="s">
        <v>148</v>
      </c>
    </row>
    <row r="50" spans="1:22">
      <c r="A50" s="53">
        <v>39</v>
      </c>
      <c r="B50" s="64" t="s">
        <v>253</v>
      </c>
      <c r="C50" s="23">
        <v>9</v>
      </c>
      <c r="D50" s="23">
        <v>8</v>
      </c>
      <c r="E50" s="23">
        <v>9</v>
      </c>
      <c r="F50" s="23">
        <v>9</v>
      </c>
      <c r="G50" s="23">
        <v>9</v>
      </c>
      <c r="H50" s="23">
        <v>9</v>
      </c>
      <c r="I50" s="23"/>
      <c r="J50" s="23">
        <v>8</v>
      </c>
      <c r="K50" s="23"/>
      <c r="L50" s="23">
        <v>8</v>
      </c>
      <c r="M50" s="23">
        <f t="shared" si="0"/>
        <v>69</v>
      </c>
      <c r="N50" s="23">
        <f t="shared" si="5"/>
        <v>34.5</v>
      </c>
      <c r="O50" s="24">
        <v>35</v>
      </c>
      <c r="P50" s="4">
        <v>9</v>
      </c>
      <c r="Q50" s="23">
        <v>50</v>
      </c>
      <c r="R50" s="23">
        <f t="shared" si="2"/>
        <v>59</v>
      </c>
      <c r="S50" s="24">
        <f t="shared" si="3"/>
        <v>94</v>
      </c>
      <c r="T50" s="23"/>
      <c r="U50" s="56" t="s">
        <v>116</v>
      </c>
      <c r="V50" s="4" t="s">
        <v>144</v>
      </c>
    </row>
    <row r="51" spans="1:22">
      <c r="A51" s="53">
        <v>40</v>
      </c>
      <c r="B51" s="64" t="s">
        <v>254</v>
      </c>
      <c r="C51" s="23">
        <v>4</v>
      </c>
      <c r="D51" s="23">
        <v>5</v>
      </c>
      <c r="E51" s="23">
        <v>6</v>
      </c>
      <c r="F51" s="23">
        <v>6</v>
      </c>
      <c r="G51" s="23">
        <v>6</v>
      </c>
      <c r="H51" s="23">
        <v>6</v>
      </c>
      <c r="I51" s="23"/>
      <c r="J51" s="23">
        <v>7</v>
      </c>
      <c r="K51" s="23"/>
      <c r="L51" s="23">
        <v>6</v>
      </c>
      <c r="M51" s="23">
        <f t="shared" si="0"/>
        <v>46</v>
      </c>
      <c r="N51" s="23">
        <f t="shared" si="5"/>
        <v>23</v>
      </c>
      <c r="O51" s="24">
        <v>23</v>
      </c>
      <c r="P51" s="4">
        <v>6</v>
      </c>
      <c r="Q51" s="23">
        <v>20</v>
      </c>
      <c r="R51" s="23">
        <f t="shared" si="2"/>
        <v>26</v>
      </c>
      <c r="S51" s="24">
        <f t="shared" si="3"/>
        <v>49</v>
      </c>
      <c r="T51" s="23"/>
      <c r="U51" s="56" t="s">
        <v>72</v>
      </c>
      <c r="V51" s="4" t="s">
        <v>144</v>
      </c>
    </row>
    <row r="52" spans="1:22">
      <c r="A52" s="53">
        <v>41</v>
      </c>
      <c r="B52" s="64" t="s">
        <v>255</v>
      </c>
      <c r="C52" s="23">
        <v>5</v>
      </c>
      <c r="D52" s="23">
        <v>4</v>
      </c>
      <c r="E52" s="23">
        <v>7</v>
      </c>
      <c r="F52" s="23">
        <v>7</v>
      </c>
      <c r="G52" s="23">
        <v>7</v>
      </c>
      <c r="H52" s="23">
        <v>6</v>
      </c>
      <c r="I52" s="23"/>
      <c r="J52" s="23">
        <v>7</v>
      </c>
      <c r="K52" s="23"/>
      <c r="L52" s="23">
        <v>6</v>
      </c>
      <c r="M52" s="23">
        <f t="shared" si="0"/>
        <v>49</v>
      </c>
      <c r="N52" s="23">
        <f t="shared" si="5"/>
        <v>24.5</v>
      </c>
      <c r="O52" s="24">
        <v>25</v>
      </c>
      <c r="P52" s="4">
        <v>6</v>
      </c>
      <c r="Q52" s="23">
        <v>20</v>
      </c>
      <c r="R52" s="23">
        <f t="shared" si="2"/>
        <v>26</v>
      </c>
      <c r="S52" s="24">
        <f t="shared" si="3"/>
        <v>51</v>
      </c>
      <c r="T52" s="23"/>
      <c r="U52" s="56" t="s">
        <v>79</v>
      </c>
      <c r="V52" s="4" t="s">
        <v>144</v>
      </c>
    </row>
    <row r="53" spans="1:22">
      <c r="A53" s="53">
        <v>42</v>
      </c>
      <c r="B53" s="39" t="s">
        <v>256</v>
      </c>
      <c r="C53" s="23">
        <v>8</v>
      </c>
      <c r="D53" s="23">
        <v>6</v>
      </c>
      <c r="E53" s="23">
        <v>9</v>
      </c>
      <c r="F53" s="23">
        <v>9</v>
      </c>
      <c r="G53" s="23">
        <v>9</v>
      </c>
      <c r="H53" s="23">
        <v>7</v>
      </c>
      <c r="I53" s="23"/>
      <c r="J53" s="23">
        <v>7</v>
      </c>
      <c r="K53" s="23"/>
      <c r="L53" s="23">
        <v>7</v>
      </c>
      <c r="M53" s="23">
        <f t="shared" si="0"/>
        <v>62</v>
      </c>
      <c r="N53" s="23">
        <f t="shared" si="5"/>
        <v>31</v>
      </c>
      <c r="O53" s="24">
        <v>31</v>
      </c>
      <c r="P53" s="4">
        <v>7</v>
      </c>
      <c r="Q53" s="23">
        <v>33</v>
      </c>
      <c r="R53" s="23">
        <f t="shared" si="2"/>
        <v>40</v>
      </c>
      <c r="S53" s="24">
        <f t="shared" si="3"/>
        <v>71</v>
      </c>
      <c r="T53" s="23"/>
      <c r="U53" s="56" t="s">
        <v>70</v>
      </c>
      <c r="V53" s="4" t="s">
        <v>144</v>
      </c>
    </row>
    <row r="54" spans="1:22">
      <c r="A54" s="53">
        <v>43</v>
      </c>
      <c r="B54" s="64" t="s">
        <v>257</v>
      </c>
      <c r="C54" s="23">
        <v>8</v>
      </c>
      <c r="D54" s="23">
        <v>7</v>
      </c>
      <c r="E54" s="23">
        <v>9</v>
      </c>
      <c r="F54" s="23">
        <v>9</v>
      </c>
      <c r="G54" s="23">
        <v>9</v>
      </c>
      <c r="H54" s="23">
        <v>8</v>
      </c>
      <c r="I54" s="23"/>
      <c r="J54" s="23">
        <v>8</v>
      </c>
      <c r="K54" s="23"/>
      <c r="L54" s="23">
        <v>7</v>
      </c>
      <c r="M54" s="23">
        <f t="shared" si="0"/>
        <v>65</v>
      </c>
      <c r="N54" s="23">
        <f t="shared" si="5"/>
        <v>32.5</v>
      </c>
      <c r="O54" s="24">
        <v>33</v>
      </c>
      <c r="P54" s="4">
        <v>7</v>
      </c>
      <c r="Q54" s="23">
        <v>47</v>
      </c>
      <c r="R54" s="23">
        <f t="shared" si="2"/>
        <v>54</v>
      </c>
      <c r="S54" s="24">
        <f t="shared" si="3"/>
        <v>87</v>
      </c>
      <c r="T54" s="23"/>
      <c r="U54" s="56" t="s">
        <v>13</v>
      </c>
      <c r="V54" s="4" t="s">
        <v>144</v>
      </c>
    </row>
    <row r="55" spans="1:22">
      <c r="A55" s="53">
        <v>44</v>
      </c>
      <c r="B55" s="39" t="s">
        <v>258</v>
      </c>
      <c r="C55" s="23">
        <v>7</v>
      </c>
      <c r="D55" s="23">
        <v>6</v>
      </c>
      <c r="E55" s="23">
        <v>8</v>
      </c>
      <c r="F55" s="23">
        <v>8</v>
      </c>
      <c r="G55" s="23">
        <v>8</v>
      </c>
      <c r="H55" s="23">
        <v>7</v>
      </c>
      <c r="I55" s="23"/>
      <c r="J55" s="23">
        <v>7</v>
      </c>
      <c r="K55" s="23"/>
      <c r="L55" s="23">
        <v>6</v>
      </c>
      <c r="M55" s="23">
        <f t="shared" si="0"/>
        <v>57</v>
      </c>
      <c r="N55" s="23">
        <f t="shared" si="5"/>
        <v>28.5</v>
      </c>
      <c r="O55" s="24">
        <v>29</v>
      </c>
      <c r="P55" s="4">
        <v>7</v>
      </c>
      <c r="Q55" s="23">
        <v>24</v>
      </c>
      <c r="R55" s="23">
        <f t="shared" si="2"/>
        <v>31</v>
      </c>
      <c r="S55" s="24">
        <f t="shared" si="3"/>
        <v>60</v>
      </c>
      <c r="T55" s="23"/>
      <c r="U55" s="56" t="s">
        <v>79</v>
      </c>
      <c r="V55" s="4" t="s">
        <v>148</v>
      </c>
    </row>
    <row r="56" spans="1:22">
      <c r="A56" s="53">
        <v>45</v>
      </c>
      <c r="B56" s="39" t="s">
        <v>259</v>
      </c>
      <c r="C56" s="23">
        <v>5</v>
      </c>
      <c r="D56" s="23">
        <v>5</v>
      </c>
      <c r="E56" s="23">
        <v>6</v>
      </c>
      <c r="F56" s="23">
        <v>5</v>
      </c>
      <c r="G56" s="23">
        <v>5</v>
      </c>
      <c r="H56" s="23">
        <v>6</v>
      </c>
      <c r="I56" s="23"/>
      <c r="J56" s="23">
        <v>7</v>
      </c>
      <c r="K56" s="23"/>
      <c r="L56" s="23">
        <v>6</v>
      </c>
      <c r="M56" s="23">
        <f t="shared" si="0"/>
        <v>45</v>
      </c>
      <c r="N56" s="23">
        <f t="shared" si="5"/>
        <v>22.5</v>
      </c>
      <c r="O56" s="24">
        <v>23</v>
      </c>
      <c r="P56" s="4">
        <v>6</v>
      </c>
      <c r="Q56" s="23">
        <v>21</v>
      </c>
      <c r="R56" s="23">
        <f t="shared" si="2"/>
        <v>27</v>
      </c>
      <c r="S56" s="24">
        <f t="shared" si="3"/>
        <v>50</v>
      </c>
      <c r="T56" s="23"/>
      <c r="U56" s="56" t="s">
        <v>72</v>
      </c>
      <c r="V56" s="4" t="s">
        <v>144</v>
      </c>
    </row>
    <row r="57" spans="1:22">
      <c r="A57" s="53">
        <v>46</v>
      </c>
      <c r="B57" s="64" t="s">
        <v>260</v>
      </c>
      <c r="C57" s="23">
        <v>8</v>
      </c>
      <c r="D57" s="23">
        <v>7</v>
      </c>
      <c r="E57" s="23">
        <v>9</v>
      </c>
      <c r="F57" s="23">
        <v>9</v>
      </c>
      <c r="G57" s="23">
        <v>9</v>
      </c>
      <c r="H57" s="23">
        <v>7</v>
      </c>
      <c r="I57" s="23"/>
      <c r="J57" s="23">
        <v>7</v>
      </c>
      <c r="K57" s="23"/>
      <c r="L57" s="23">
        <v>7</v>
      </c>
      <c r="M57" s="23">
        <f t="shared" si="0"/>
        <v>63</v>
      </c>
      <c r="N57" s="23">
        <f t="shared" si="5"/>
        <v>31.5</v>
      </c>
      <c r="O57" s="24">
        <v>32</v>
      </c>
      <c r="P57" s="4">
        <v>8</v>
      </c>
      <c r="Q57" s="23">
        <v>34</v>
      </c>
      <c r="R57" s="23">
        <f t="shared" si="2"/>
        <v>42</v>
      </c>
      <c r="S57" s="24">
        <f t="shared" si="3"/>
        <v>74</v>
      </c>
      <c r="T57" s="23"/>
      <c r="U57" s="56" t="s">
        <v>70</v>
      </c>
      <c r="V57" s="4" t="s">
        <v>144</v>
      </c>
    </row>
    <row r="58" spans="1:22" ht="18">
      <c r="A58" s="210" t="s">
        <v>113</v>
      </c>
      <c r="B58" s="210"/>
      <c r="C58" s="23"/>
      <c r="D58" s="23">
        <v>46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56"/>
      <c r="V58" s="4"/>
    </row>
    <row r="59" spans="1:22" ht="18">
      <c r="A59" s="210" t="s">
        <v>200</v>
      </c>
      <c r="B59" s="210"/>
      <c r="C59" s="23"/>
      <c r="D59" s="23">
        <v>45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56"/>
      <c r="V59" s="4"/>
    </row>
    <row r="60" spans="1:22" ht="18">
      <c r="A60" s="210" t="s">
        <v>114</v>
      </c>
      <c r="B60" s="210"/>
      <c r="C60" s="23"/>
      <c r="D60" s="23">
        <v>1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56"/>
      <c r="V60" s="4"/>
    </row>
    <row r="61" spans="1:22" ht="17.25">
      <c r="A61" s="211" t="s">
        <v>115</v>
      </c>
      <c r="B61" s="211"/>
      <c r="C61" s="60" t="s">
        <v>116</v>
      </c>
      <c r="D61" s="60" t="s">
        <v>13</v>
      </c>
      <c r="E61" s="60" t="s">
        <v>70</v>
      </c>
      <c r="F61" s="60" t="s">
        <v>12</v>
      </c>
      <c r="G61" s="60" t="s">
        <v>117</v>
      </c>
      <c r="H61" s="60" t="s">
        <v>72</v>
      </c>
      <c r="I61" s="60" t="s">
        <v>118</v>
      </c>
      <c r="J61" s="60" t="s">
        <v>201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56"/>
      <c r="V61" s="4"/>
    </row>
    <row r="62" spans="1:22" ht="17.25">
      <c r="A62" s="38"/>
      <c r="B62" s="38"/>
      <c r="C62" s="61">
        <v>3</v>
      </c>
      <c r="D62" s="61">
        <v>13</v>
      </c>
      <c r="E62" s="61">
        <v>11</v>
      </c>
      <c r="F62" s="61">
        <v>5</v>
      </c>
      <c r="G62" s="61">
        <v>7</v>
      </c>
      <c r="H62" s="61">
        <v>5</v>
      </c>
      <c r="I62" s="61">
        <v>0</v>
      </c>
      <c r="J62" s="61">
        <v>1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56"/>
      <c r="V62" s="4"/>
    </row>
    <row r="63" spans="1:22" ht="17.25">
      <c r="A63" s="212" t="s">
        <v>119</v>
      </c>
      <c r="B63" s="212"/>
      <c r="C63" s="61"/>
      <c r="D63" s="61"/>
      <c r="E63" s="61"/>
      <c r="F63" s="61"/>
      <c r="G63" s="61"/>
      <c r="H63" s="61"/>
      <c r="I63" s="61"/>
      <c r="J63" s="61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56"/>
      <c r="V63" s="4"/>
    </row>
    <row r="66" spans="2:18">
      <c r="B66" s="62" t="s">
        <v>202</v>
      </c>
      <c r="C66" s="192" t="s">
        <v>144</v>
      </c>
      <c r="D66" s="192"/>
      <c r="E66" s="192" t="s">
        <v>161</v>
      </c>
      <c r="F66" s="192"/>
      <c r="G66" s="192" t="s">
        <v>146</v>
      </c>
      <c r="H66" s="192"/>
      <c r="I66" s="192" t="s">
        <v>148</v>
      </c>
      <c r="J66" s="192"/>
      <c r="K66" s="192" t="s">
        <v>203</v>
      </c>
      <c r="L66" s="192"/>
      <c r="M66" s="192" t="s">
        <v>185</v>
      </c>
      <c r="N66" s="192"/>
      <c r="O66" s="192" t="s">
        <v>204</v>
      </c>
      <c r="P66" s="192"/>
      <c r="Q66" s="192" t="s">
        <v>205</v>
      </c>
      <c r="R66" s="192"/>
    </row>
    <row r="67" spans="2:18">
      <c r="B67" s="62"/>
      <c r="C67" s="85" t="s">
        <v>12</v>
      </c>
      <c r="D67" s="85" t="s">
        <v>206</v>
      </c>
      <c r="E67" s="85" t="s">
        <v>12</v>
      </c>
      <c r="F67" s="85" t="s">
        <v>206</v>
      </c>
      <c r="G67" s="85" t="s">
        <v>12</v>
      </c>
      <c r="H67" s="85" t="s">
        <v>206</v>
      </c>
      <c r="I67" s="85" t="s">
        <v>12</v>
      </c>
      <c r="J67" s="85" t="s">
        <v>206</v>
      </c>
      <c r="K67" s="85" t="s">
        <v>12</v>
      </c>
      <c r="L67" s="85" t="s">
        <v>206</v>
      </c>
      <c r="M67" s="85" t="s">
        <v>12</v>
      </c>
      <c r="N67" s="85" t="s">
        <v>206</v>
      </c>
      <c r="O67" s="85" t="s">
        <v>12</v>
      </c>
      <c r="P67" s="85" t="s">
        <v>206</v>
      </c>
      <c r="Q67" s="85" t="s">
        <v>12</v>
      </c>
      <c r="R67" s="85" t="s">
        <v>206</v>
      </c>
    </row>
    <row r="68" spans="2:18">
      <c r="B68" s="62" t="s">
        <v>207</v>
      </c>
      <c r="C68" s="85">
        <v>1</v>
      </c>
      <c r="D68" s="85">
        <v>1</v>
      </c>
      <c r="E68" s="85">
        <v>0</v>
      </c>
      <c r="F68" s="85">
        <v>0</v>
      </c>
      <c r="G68" s="85">
        <v>0</v>
      </c>
      <c r="H68" s="85">
        <v>0</v>
      </c>
      <c r="I68" s="85">
        <v>0</v>
      </c>
      <c r="J68" s="85">
        <v>0</v>
      </c>
      <c r="K68" s="85">
        <v>0</v>
      </c>
      <c r="L68" s="85">
        <v>0</v>
      </c>
      <c r="M68" s="85">
        <v>0</v>
      </c>
      <c r="N68" s="85">
        <v>0</v>
      </c>
      <c r="O68" s="85"/>
      <c r="P68" s="85"/>
      <c r="Q68" s="85">
        <v>0</v>
      </c>
      <c r="R68" s="85">
        <v>1</v>
      </c>
    </row>
    <row r="69" spans="2:18">
      <c r="B69" s="62" t="s">
        <v>208</v>
      </c>
      <c r="C69" s="85">
        <v>7</v>
      </c>
      <c r="D69" s="85">
        <v>1</v>
      </c>
      <c r="E69" s="85">
        <v>2</v>
      </c>
      <c r="F69" s="85">
        <v>0</v>
      </c>
      <c r="G69" s="85">
        <v>0</v>
      </c>
      <c r="H69" s="85">
        <v>0</v>
      </c>
      <c r="I69" s="85">
        <v>1</v>
      </c>
      <c r="J69" s="85">
        <v>0</v>
      </c>
      <c r="K69" s="85">
        <v>0</v>
      </c>
      <c r="L69" s="85">
        <v>0</v>
      </c>
      <c r="M69" s="85">
        <v>1</v>
      </c>
      <c r="N69" s="85">
        <v>0</v>
      </c>
      <c r="O69" s="85"/>
      <c r="P69" s="85"/>
      <c r="Q69" s="85">
        <v>11</v>
      </c>
      <c r="R69" s="85">
        <v>1</v>
      </c>
    </row>
    <row r="70" spans="2:18">
      <c r="B70" s="62" t="s">
        <v>209</v>
      </c>
      <c r="C70" s="85">
        <v>8</v>
      </c>
      <c r="D70" s="85">
        <v>3</v>
      </c>
      <c r="E70" s="85">
        <v>0</v>
      </c>
      <c r="F70" s="85">
        <v>3</v>
      </c>
      <c r="G70" s="85">
        <v>0</v>
      </c>
      <c r="H70" s="85">
        <v>0</v>
      </c>
      <c r="I70" s="85">
        <v>2</v>
      </c>
      <c r="J70" s="85">
        <v>0</v>
      </c>
      <c r="K70" s="85">
        <v>0</v>
      </c>
      <c r="L70" s="85">
        <v>0</v>
      </c>
      <c r="M70" s="85">
        <v>0</v>
      </c>
      <c r="N70" s="85">
        <v>0</v>
      </c>
      <c r="O70" s="85"/>
      <c r="P70" s="85"/>
      <c r="Q70" s="85">
        <v>10</v>
      </c>
      <c r="R70" s="85">
        <v>6</v>
      </c>
    </row>
    <row r="71" spans="2:18">
      <c r="B71" s="62" t="s">
        <v>210</v>
      </c>
      <c r="C71" s="85">
        <v>2</v>
      </c>
      <c r="D71" s="85">
        <v>6</v>
      </c>
      <c r="E71" s="85">
        <v>2</v>
      </c>
      <c r="F71" s="85">
        <v>0</v>
      </c>
      <c r="G71" s="85">
        <v>0</v>
      </c>
      <c r="H71" s="85">
        <v>0</v>
      </c>
      <c r="I71" s="85">
        <v>3</v>
      </c>
      <c r="J71" s="85">
        <v>2</v>
      </c>
      <c r="K71" s="85">
        <v>1</v>
      </c>
      <c r="L71" s="85">
        <v>0</v>
      </c>
      <c r="M71" s="85">
        <v>0</v>
      </c>
      <c r="N71" s="85">
        <v>0</v>
      </c>
      <c r="O71" s="85"/>
      <c r="P71" s="85"/>
      <c r="Q71" s="85">
        <v>8</v>
      </c>
      <c r="R71" s="85">
        <v>8</v>
      </c>
    </row>
    <row r="72" spans="2:18">
      <c r="B72" s="4" t="s">
        <v>205</v>
      </c>
      <c r="C72" s="48">
        <v>18</v>
      </c>
      <c r="D72" s="48">
        <v>11</v>
      </c>
      <c r="E72" s="48">
        <v>4</v>
      </c>
      <c r="F72" s="48">
        <v>3</v>
      </c>
      <c r="G72" s="48">
        <v>0</v>
      </c>
      <c r="H72" s="48">
        <v>0</v>
      </c>
      <c r="I72" s="48">
        <v>6</v>
      </c>
      <c r="J72" s="48">
        <v>2</v>
      </c>
      <c r="K72" s="48">
        <v>1</v>
      </c>
      <c r="L72" s="48">
        <v>0</v>
      </c>
      <c r="M72" s="48">
        <v>1</v>
      </c>
      <c r="N72" s="48">
        <v>0</v>
      </c>
      <c r="O72" s="48"/>
      <c r="P72" s="48"/>
      <c r="Q72" s="87">
        <v>30</v>
      </c>
      <c r="R72" s="87">
        <v>16</v>
      </c>
    </row>
    <row r="73" spans="2:18"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</row>
  </sheetData>
  <mergeCells count="26">
    <mergeCell ref="C9:M9"/>
    <mergeCell ref="P9:R9"/>
    <mergeCell ref="S9:S10"/>
    <mergeCell ref="T9:T11"/>
    <mergeCell ref="U9:U11"/>
    <mergeCell ref="A1:U1"/>
    <mergeCell ref="B2:U2"/>
    <mergeCell ref="B3:U3"/>
    <mergeCell ref="B4:U4"/>
    <mergeCell ref="B5:U5"/>
    <mergeCell ref="V9:V11"/>
    <mergeCell ref="A58:B58"/>
    <mergeCell ref="A59:B59"/>
    <mergeCell ref="K66:L66"/>
    <mergeCell ref="M66:N66"/>
    <mergeCell ref="O66:P66"/>
    <mergeCell ref="Q66:R66"/>
    <mergeCell ref="A61:B61"/>
    <mergeCell ref="A63:B63"/>
    <mergeCell ref="C66:D66"/>
    <mergeCell ref="E66:F66"/>
    <mergeCell ref="G66:H66"/>
    <mergeCell ref="I66:J66"/>
    <mergeCell ref="A60:B60"/>
    <mergeCell ref="A9:A11"/>
    <mergeCell ref="B9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80"/>
  <sheetViews>
    <sheetView topLeftCell="A13" zoomScale="92" zoomScaleNormal="92" workbookViewId="0">
      <selection activeCell="V43" sqref="V43"/>
    </sheetView>
  </sheetViews>
  <sheetFormatPr defaultRowHeight="15"/>
  <cols>
    <col min="2" max="2" width="39.42578125" customWidth="1"/>
    <col min="3" max="3" width="8.85546875" customWidth="1"/>
    <col min="4" max="4" width="9.28515625" customWidth="1"/>
    <col min="5" max="6" width="9.140625" hidden="1" customWidth="1"/>
  </cols>
  <sheetData>
    <row r="1" spans="1:23">
      <c r="A1" s="204" t="s">
        <v>18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</row>
    <row r="2" spans="1:23" ht="19.5">
      <c r="B2" s="205" t="s">
        <v>19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</row>
    <row r="3" spans="1:23">
      <c r="B3" s="206" t="s">
        <v>20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</row>
    <row r="4" spans="1:23" ht="21">
      <c r="B4" s="207" t="s">
        <v>21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</row>
    <row r="5" spans="1:23" ht="18.75">
      <c r="B5" s="208" t="s">
        <v>22</v>
      </c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</row>
    <row r="6" spans="1:23" ht="18.75">
      <c r="B6" s="2" t="s">
        <v>263</v>
      </c>
      <c r="G6" s="2"/>
      <c r="H6" s="2" t="s">
        <v>25</v>
      </c>
      <c r="I6" s="2"/>
      <c r="J6" s="2"/>
      <c r="K6" s="2" t="s">
        <v>264</v>
      </c>
      <c r="L6" s="2"/>
      <c r="M6" s="2"/>
    </row>
    <row r="7" spans="1:23" ht="18.75">
      <c r="B7" s="2" t="s">
        <v>321</v>
      </c>
      <c r="C7" s="2"/>
      <c r="D7" s="2"/>
      <c r="E7" s="2"/>
      <c r="F7" s="2"/>
      <c r="G7" s="2"/>
      <c r="H7" s="2"/>
      <c r="I7" s="2"/>
      <c r="J7" s="2"/>
      <c r="K7" s="2"/>
      <c r="L7" s="2" t="s">
        <v>126</v>
      </c>
      <c r="Q7" s="45" t="s">
        <v>261</v>
      </c>
      <c r="R7" s="2"/>
      <c r="S7" s="45"/>
      <c r="T7" s="45"/>
    </row>
    <row r="8" spans="1:23" ht="15.75" thickBot="1">
      <c r="B8" t="s">
        <v>30</v>
      </c>
    </row>
    <row r="9" spans="1:23">
      <c r="A9" s="213" t="s">
        <v>128</v>
      </c>
      <c r="B9" s="216" t="s">
        <v>129</v>
      </c>
      <c r="C9" s="195" t="s">
        <v>31</v>
      </c>
      <c r="D9" s="223"/>
      <c r="E9" s="223"/>
      <c r="F9" s="223"/>
      <c r="G9" s="196"/>
      <c r="H9" s="196"/>
      <c r="I9" s="196"/>
      <c r="J9" s="196"/>
      <c r="K9" s="196"/>
      <c r="L9" s="196"/>
      <c r="M9" s="196"/>
      <c r="N9" s="196"/>
      <c r="O9" s="197"/>
      <c r="P9" s="197"/>
      <c r="Q9" s="198"/>
      <c r="R9" s="224" t="s">
        <v>32</v>
      </c>
      <c r="S9" s="225"/>
      <c r="T9" s="225"/>
      <c r="U9" s="226"/>
      <c r="V9" s="47"/>
      <c r="W9" s="17"/>
    </row>
    <row r="10" spans="1:23">
      <c r="A10" s="214"/>
      <c r="B10" s="217"/>
      <c r="C10" s="49" t="s">
        <v>39</v>
      </c>
      <c r="D10" s="50" t="s">
        <v>40</v>
      </c>
      <c r="E10" s="50"/>
      <c r="F10" s="50"/>
      <c r="G10" s="50" t="s">
        <v>41</v>
      </c>
      <c r="H10" s="50" t="s">
        <v>131</v>
      </c>
      <c r="I10" s="50" t="s">
        <v>43</v>
      </c>
      <c r="J10" s="50" t="s">
        <v>44</v>
      </c>
      <c r="K10" s="50" t="s">
        <v>45</v>
      </c>
      <c r="L10" s="50" t="s">
        <v>46</v>
      </c>
      <c r="M10" s="50" t="s">
        <v>132</v>
      </c>
      <c r="N10" s="50" t="s">
        <v>133</v>
      </c>
      <c r="O10" s="65">
        <v>90</v>
      </c>
      <c r="P10" s="65" t="s">
        <v>13</v>
      </c>
      <c r="Q10" s="10" t="s">
        <v>13</v>
      </c>
      <c r="R10" s="11"/>
      <c r="S10" s="12"/>
      <c r="T10" s="13">
        <v>50</v>
      </c>
      <c r="U10" s="66" t="s">
        <v>33</v>
      </c>
      <c r="V10" t="s">
        <v>333</v>
      </c>
      <c r="W10" s="84" t="s">
        <v>130</v>
      </c>
    </row>
    <row r="11" spans="1:23">
      <c r="A11" s="215"/>
      <c r="B11" s="218"/>
      <c r="C11" s="19" t="s">
        <v>134</v>
      </c>
      <c r="D11" s="16" t="s">
        <v>135</v>
      </c>
      <c r="E11" s="16"/>
      <c r="F11" s="16" t="s">
        <v>135</v>
      </c>
      <c r="G11" s="16" t="s">
        <v>51</v>
      </c>
      <c r="H11" s="16" t="s">
        <v>52</v>
      </c>
      <c r="I11" s="16" t="s">
        <v>136</v>
      </c>
      <c r="J11" s="16" t="s">
        <v>137</v>
      </c>
      <c r="K11" s="16" t="s">
        <v>138</v>
      </c>
      <c r="L11" s="16" t="s">
        <v>139</v>
      </c>
      <c r="M11" s="16" t="s">
        <v>140</v>
      </c>
      <c r="N11" s="16" t="s">
        <v>56</v>
      </c>
      <c r="O11" s="18" t="s">
        <v>265</v>
      </c>
      <c r="P11" s="18" t="s">
        <v>266</v>
      </c>
      <c r="Q11" s="20" t="s">
        <v>266</v>
      </c>
      <c r="R11" s="19" t="s">
        <v>57</v>
      </c>
      <c r="S11" s="16" t="s">
        <v>58</v>
      </c>
      <c r="T11" s="20" t="s">
        <v>205</v>
      </c>
      <c r="U11" s="66" t="s">
        <v>59</v>
      </c>
      <c r="W11" s="33"/>
    </row>
    <row r="12" spans="1:23">
      <c r="A12" s="67">
        <v>1</v>
      </c>
      <c r="B12" s="39" t="s">
        <v>267</v>
      </c>
      <c r="C12" s="32">
        <v>18</v>
      </c>
      <c r="D12" s="4">
        <v>7</v>
      </c>
      <c r="E12" s="4">
        <v>10</v>
      </c>
      <c r="F12" s="4">
        <v>7</v>
      </c>
      <c r="G12" s="4">
        <v>9</v>
      </c>
      <c r="H12" s="23">
        <v>9</v>
      </c>
      <c r="I12" s="23">
        <v>7</v>
      </c>
      <c r="J12" s="23">
        <v>6</v>
      </c>
      <c r="K12" s="23"/>
      <c r="L12" s="23">
        <v>7</v>
      </c>
      <c r="M12" s="23"/>
      <c r="N12" s="23">
        <v>7</v>
      </c>
      <c r="O12" s="23">
        <f>C12+D12+G12+H12+I12+J12+L12+N12</f>
        <v>70</v>
      </c>
      <c r="P12" s="55">
        <f>O12/90*50</f>
        <v>38.888888888888893</v>
      </c>
      <c r="Q12" s="24">
        <v>39</v>
      </c>
      <c r="R12" s="23">
        <v>8</v>
      </c>
      <c r="S12" s="23">
        <v>27</v>
      </c>
      <c r="T12" s="23">
        <f>SUM(R12:S12)</f>
        <v>35</v>
      </c>
      <c r="U12" s="24">
        <f>Q12+T12</f>
        <v>74</v>
      </c>
      <c r="V12" s="48" t="s">
        <v>70</v>
      </c>
      <c r="W12" s="4" t="s">
        <v>161</v>
      </c>
    </row>
    <row r="13" spans="1:23">
      <c r="A13" s="67">
        <v>2</v>
      </c>
      <c r="B13" s="39" t="s">
        <v>268</v>
      </c>
      <c r="C13" s="32">
        <v>18</v>
      </c>
      <c r="D13" s="4">
        <v>8</v>
      </c>
      <c r="E13" s="4">
        <v>10</v>
      </c>
      <c r="F13" s="4">
        <v>8</v>
      </c>
      <c r="G13" s="4">
        <v>9</v>
      </c>
      <c r="H13" s="23">
        <v>9</v>
      </c>
      <c r="I13" s="23">
        <v>8</v>
      </c>
      <c r="J13" s="23">
        <v>7</v>
      </c>
      <c r="K13" s="23"/>
      <c r="L13" s="23">
        <v>8</v>
      </c>
      <c r="M13" s="23"/>
      <c r="N13" s="23">
        <v>8</v>
      </c>
      <c r="O13" s="48">
        <f t="shared" ref="O13:O64" si="0">C13+D13+G13+H13+I13+J13+L13+N13</f>
        <v>75</v>
      </c>
      <c r="P13" s="55">
        <f t="shared" ref="P13:P64" si="1">O13/90*50</f>
        <v>41.666666666666671</v>
      </c>
      <c r="Q13" s="24">
        <v>42</v>
      </c>
      <c r="R13" s="23">
        <v>9</v>
      </c>
      <c r="S13" s="23">
        <v>39</v>
      </c>
      <c r="T13" s="23">
        <f t="shared" ref="T13:T64" si="2">SUM(R13:S13)</f>
        <v>48</v>
      </c>
      <c r="U13" s="24">
        <f t="shared" ref="U13:U64" si="3">Q13+T13</f>
        <v>90</v>
      </c>
      <c r="V13" s="48" t="s">
        <v>13</v>
      </c>
      <c r="W13" s="4" t="s">
        <v>146</v>
      </c>
    </row>
    <row r="14" spans="1:23">
      <c r="A14" s="67">
        <v>3</v>
      </c>
      <c r="B14" s="39" t="s">
        <v>269</v>
      </c>
      <c r="C14" s="32">
        <v>19</v>
      </c>
      <c r="D14" s="4">
        <v>7</v>
      </c>
      <c r="E14" s="4">
        <v>10</v>
      </c>
      <c r="F14" s="4">
        <v>7</v>
      </c>
      <c r="G14" s="4">
        <v>9</v>
      </c>
      <c r="H14" s="23">
        <v>9</v>
      </c>
      <c r="I14" s="23">
        <v>7</v>
      </c>
      <c r="J14" s="23">
        <v>6</v>
      </c>
      <c r="K14" s="23"/>
      <c r="L14" s="23">
        <v>6</v>
      </c>
      <c r="M14" s="23"/>
      <c r="N14" s="23">
        <v>7</v>
      </c>
      <c r="O14" s="48">
        <f t="shared" si="0"/>
        <v>70</v>
      </c>
      <c r="P14" s="55">
        <f t="shared" si="1"/>
        <v>38.888888888888893</v>
      </c>
      <c r="Q14" s="24">
        <v>39</v>
      </c>
      <c r="R14" s="23">
        <v>8</v>
      </c>
      <c r="S14" s="23">
        <v>36</v>
      </c>
      <c r="T14" s="23">
        <f t="shared" si="2"/>
        <v>44</v>
      </c>
      <c r="U14" s="24">
        <f t="shared" si="3"/>
        <v>83</v>
      </c>
      <c r="V14" s="48" t="s">
        <v>13</v>
      </c>
      <c r="W14" s="4" t="s">
        <v>144</v>
      </c>
    </row>
    <row r="15" spans="1:23">
      <c r="A15" s="67">
        <v>4</v>
      </c>
      <c r="B15" s="39" t="s">
        <v>270</v>
      </c>
      <c r="C15" s="32">
        <v>20</v>
      </c>
      <c r="D15" s="4">
        <v>8</v>
      </c>
      <c r="E15" s="4">
        <v>10</v>
      </c>
      <c r="F15" s="4">
        <v>8</v>
      </c>
      <c r="G15" s="4">
        <v>9</v>
      </c>
      <c r="H15" s="23">
        <v>9</v>
      </c>
      <c r="I15" s="23">
        <v>8</v>
      </c>
      <c r="J15" s="23">
        <v>7</v>
      </c>
      <c r="K15" s="23"/>
      <c r="L15" s="23">
        <v>7</v>
      </c>
      <c r="M15" s="23"/>
      <c r="N15" s="23">
        <v>8</v>
      </c>
      <c r="O15" s="48">
        <f t="shared" si="0"/>
        <v>76</v>
      </c>
      <c r="P15" s="55">
        <f t="shared" si="1"/>
        <v>42.222222222222221</v>
      </c>
      <c r="Q15" s="24">
        <v>43</v>
      </c>
      <c r="R15" s="23">
        <v>7</v>
      </c>
      <c r="S15" s="23">
        <v>33</v>
      </c>
      <c r="T15" s="23">
        <f t="shared" si="2"/>
        <v>40</v>
      </c>
      <c r="U15" s="24">
        <f t="shared" si="3"/>
        <v>83</v>
      </c>
      <c r="V15" s="48" t="s">
        <v>13</v>
      </c>
      <c r="W15" s="4" t="s">
        <v>144</v>
      </c>
    </row>
    <row r="16" spans="1:23">
      <c r="A16" s="67">
        <v>5</v>
      </c>
      <c r="B16" s="39" t="s">
        <v>271</v>
      </c>
      <c r="C16" s="32">
        <v>14</v>
      </c>
      <c r="D16" s="4">
        <v>6</v>
      </c>
      <c r="E16" s="4">
        <v>8</v>
      </c>
      <c r="F16" s="4">
        <v>6</v>
      </c>
      <c r="G16" s="4">
        <v>8</v>
      </c>
      <c r="H16" s="23">
        <v>8</v>
      </c>
      <c r="I16" s="23">
        <v>7</v>
      </c>
      <c r="J16" s="23">
        <v>6</v>
      </c>
      <c r="K16" s="23"/>
      <c r="L16" s="23">
        <v>6</v>
      </c>
      <c r="M16" s="23"/>
      <c r="N16" s="23">
        <v>7</v>
      </c>
      <c r="O16" s="48">
        <f t="shared" si="0"/>
        <v>62</v>
      </c>
      <c r="P16" s="55">
        <f t="shared" si="1"/>
        <v>34.444444444444443</v>
      </c>
      <c r="Q16" s="24">
        <v>34</v>
      </c>
      <c r="R16" s="23">
        <v>6</v>
      </c>
      <c r="S16" s="23">
        <v>14</v>
      </c>
      <c r="T16" s="23">
        <f t="shared" si="2"/>
        <v>20</v>
      </c>
      <c r="U16" s="24">
        <f t="shared" si="3"/>
        <v>54</v>
      </c>
      <c r="V16" s="48" t="s">
        <v>79</v>
      </c>
      <c r="W16" s="4" t="s">
        <v>148</v>
      </c>
    </row>
    <row r="17" spans="1:23">
      <c r="A17" s="67">
        <v>6</v>
      </c>
      <c r="B17" s="39" t="s">
        <v>272</v>
      </c>
      <c r="C17" s="32">
        <v>20</v>
      </c>
      <c r="D17" s="4">
        <v>6</v>
      </c>
      <c r="E17" s="4">
        <v>8</v>
      </c>
      <c r="F17" s="4">
        <v>6</v>
      </c>
      <c r="G17" s="4">
        <v>8</v>
      </c>
      <c r="H17" s="23">
        <v>8</v>
      </c>
      <c r="I17" s="23">
        <v>7</v>
      </c>
      <c r="J17" s="23">
        <v>6</v>
      </c>
      <c r="K17" s="23"/>
      <c r="L17" s="23">
        <v>7</v>
      </c>
      <c r="M17" s="23"/>
      <c r="N17" s="23">
        <v>6</v>
      </c>
      <c r="O17" s="48">
        <f t="shared" si="0"/>
        <v>68</v>
      </c>
      <c r="P17" s="55">
        <f t="shared" si="1"/>
        <v>37.777777777777779</v>
      </c>
      <c r="Q17" s="24">
        <v>38</v>
      </c>
      <c r="R17" s="23">
        <v>7</v>
      </c>
      <c r="S17" s="23">
        <v>33</v>
      </c>
      <c r="T17" s="23">
        <f t="shared" si="2"/>
        <v>40</v>
      </c>
      <c r="U17" s="24">
        <f t="shared" si="3"/>
        <v>78</v>
      </c>
      <c r="V17" s="48" t="s">
        <v>70</v>
      </c>
      <c r="W17" s="4" t="s">
        <v>144</v>
      </c>
    </row>
    <row r="18" spans="1:23">
      <c r="A18" s="67">
        <v>7</v>
      </c>
      <c r="B18" s="39" t="s">
        <v>273</v>
      </c>
      <c r="C18" s="32">
        <v>16</v>
      </c>
      <c r="D18" s="4">
        <v>6</v>
      </c>
      <c r="E18" s="4">
        <v>8</v>
      </c>
      <c r="F18" s="4">
        <v>6</v>
      </c>
      <c r="G18" s="4">
        <v>8</v>
      </c>
      <c r="H18" s="23">
        <v>7</v>
      </c>
      <c r="I18" s="23">
        <v>7</v>
      </c>
      <c r="J18" s="23">
        <v>6</v>
      </c>
      <c r="K18" s="23"/>
      <c r="L18" s="23">
        <v>7</v>
      </c>
      <c r="M18" s="23"/>
      <c r="N18" s="23">
        <v>6</v>
      </c>
      <c r="O18" s="48">
        <f t="shared" si="0"/>
        <v>63</v>
      </c>
      <c r="P18" s="55">
        <f t="shared" si="1"/>
        <v>35</v>
      </c>
      <c r="Q18" s="24">
        <v>35</v>
      </c>
      <c r="R18" s="23">
        <v>6</v>
      </c>
      <c r="S18" s="23">
        <v>26</v>
      </c>
      <c r="T18" s="23">
        <f t="shared" si="2"/>
        <v>32</v>
      </c>
      <c r="U18" s="24">
        <f t="shared" si="3"/>
        <v>67</v>
      </c>
      <c r="V18" s="48" t="s">
        <v>12</v>
      </c>
      <c r="W18" s="4" t="s">
        <v>144</v>
      </c>
    </row>
    <row r="19" spans="1:23">
      <c r="A19" s="67">
        <v>8</v>
      </c>
      <c r="B19" s="39" t="s">
        <v>274</v>
      </c>
      <c r="C19" s="32">
        <v>20</v>
      </c>
      <c r="D19" s="4">
        <v>7</v>
      </c>
      <c r="E19" s="4">
        <v>10</v>
      </c>
      <c r="F19" s="4">
        <v>7</v>
      </c>
      <c r="G19" s="4">
        <v>9</v>
      </c>
      <c r="H19" s="23">
        <v>9</v>
      </c>
      <c r="I19" s="23">
        <v>6</v>
      </c>
      <c r="J19" s="23">
        <v>6</v>
      </c>
      <c r="K19" s="23"/>
      <c r="L19" s="23">
        <v>7</v>
      </c>
      <c r="M19" s="23"/>
      <c r="N19" s="23">
        <v>8</v>
      </c>
      <c r="O19" s="48">
        <f t="shared" si="0"/>
        <v>72</v>
      </c>
      <c r="P19" s="55">
        <f t="shared" si="1"/>
        <v>40</v>
      </c>
      <c r="Q19" s="24">
        <v>40</v>
      </c>
      <c r="R19" s="23">
        <v>8</v>
      </c>
      <c r="S19" s="23">
        <v>31</v>
      </c>
      <c r="T19" s="23">
        <f t="shared" si="2"/>
        <v>39</v>
      </c>
      <c r="U19" s="24">
        <f t="shared" si="3"/>
        <v>79</v>
      </c>
      <c r="V19" s="48" t="s">
        <v>70</v>
      </c>
      <c r="W19" s="4" t="s">
        <v>148</v>
      </c>
    </row>
    <row r="20" spans="1:23">
      <c r="A20" s="67">
        <v>9</v>
      </c>
      <c r="B20" s="39" t="s">
        <v>275</v>
      </c>
      <c r="C20" s="32">
        <v>19</v>
      </c>
      <c r="D20" s="4">
        <v>7</v>
      </c>
      <c r="E20" s="4">
        <v>10</v>
      </c>
      <c r="F20" s="4">
        <v>7</v>
      </c>
      <c r="G20" s="4">
        <v>9</v>
      </c>
      <c r="H20" s="23">
        <v>9</v>
      </c>
      <c r="I20" s="23">
        <v>7</v>
      </c>
      <c r="J20" s="23">
        <v>7</v>
      </c>
      <c r="K20" s="23"/>
      <c r="L20" s="23">
        <v>6</v>
      </c>
      <c r="M20" s="23"/>
      <c r="N20" s="23">
        <v>8</v>
      </c>
      <c r="O20" s="48">
        <f t="shared" si="0"/>
        <v>72</v>
      </c>
      <c r="P20" s="55">
        <f t="shared" si="1"/>
        <v>40</v>
      </c>
      <c r="Q20" s="24">
        <v>40</v>
      </c>
      <c r="R20" s="23">
        <v>7</v>
      </c>
      <c r="S20" s="23">
        <v>36</v>
      </c>
      <c r="T20" s="23">
        <f t="shared" si="2"/>
        <v>43</v>
      </c>
      <c r="U20" s="24">
        <f t="shared" si="3"/>
        <v>83</v>
      </c>
      <c r="V20" s="48" t="s">
        <v>13</v>
      </c>
      <c r="W20" s="4" t="s">
        <v>161</v>
      </c>
    </row>
    <row r="21" spans="1:23">
      <c r="A21" s="67">
        <v>10</v>
      </c>
      <c r="B21" s="39" t="s">
        <v>276</v>
      </c>
      <c r="C21" s="32">
        <v>15</v>
      </c>
      <c r="D21" s="4">
        <v>7</v>
      </c>
      <c r="E21" s="4">
        <v>8</v>
      </c>
      <c r="F21" s="4">
        <v>7</v>
      </c>
      <c r="G21" s="4">
        <v>8</v>
      </c>
      <c r="H21" s="23">
        <v>7</v>
      </c>
      <c r="I21" s="23">
        <v>7</v>
      </c>
      <c r="J21" s="23">
        <v>6</v>
      </c>
      <c r="K21" s="23"/>
      <c r="L21" s="23">
        <v>7</v>
      </c>
      <c r="M21" s="23"/>
      <c r="N21" s="23">
        <v>6</v>
      </c>
      <c r="O21" s="48">
        <f t="shared" si="0"/>
        <v>63</v>
      </c>
      <c r="P21" s="55">
        <f t="shared" si="1"/>
        <v>35</v>
      </c>
      <c r="Q21" s="24">
        <v>35</v>
      </c>
      <c r="R21" s="23">
        <v>8</v>
      </c>
      <c r="S21" s="23">
        <v>27</v>
      </c>
      <c r="T21" s="23">
        <f t="shared" si="2"/>
        <v>35</v>
      </c>
      <c r="U21" s="24">
        <f t="shared" si="3"/>
        <v>70</v>
      </c>
      <c r="V21" s="48" t="s">
        <v>12</v>
      </c>
      <c r="W21" s="4" t="s">
        <v>161</v>
      </c>
    </row>
    <row r="22" spans="1:23">
      <c r="A22" s="67">
        <v>11</v>
      </c>
      <c r="B22" s="39" t="s">
        <v>277</v>
      </c>
      <c r="C22" s="32">
        <v>11</v>
      </c>
      <c r="D22" s="4">
        <v>6</v>
      </c>
      <c r="E22" s="4">
        <v>10</v>
      </c>
      <c r="F22" s="4">
        <v>6</v>
      </c>
      <c r="G22" s="4">
        <v>9</v>
      </c>
      <c r="H22" s="23">
        <v>9</v>
      </c>
      <c r="I22" s="23">
        <v>6</v>
      </c>
      <c r="J22" s="23">
        <v>7</v>
      </c>
      <c r="K22" s="23"/>
      <c r="L22" s="23">
        <v>7</v>
      </c>
      <c r="M22" s="23"/>
      <c r="N22" s="23">
        <v>8</v>
      </c>
      <c r="O22" s="48">
        <f t="shared" si="0"/>
        <v>63</v>
      </c>
      <c r="P22" s="55">
        <f t="shared" si="1"/>
        <v>35</v>
      </c>
      <c r="Q22" s="24">
        <v>35</v>
      </c>
      <c r="R22" s="23">
        <v>6</v>
      </c>
      <c r="S22" s="23">
        <v>28</v>
      </c>
      <c r="T22" s="23">
        <f t="shared" si="2"/>
        <v>34</v>
      </c>
      <c r="U22" s="24">
        <f t="shared" si="3"/>
        <v>69</v>
      </c>
      <c r="V22" s="48" t="s">
        <v>12</v>
      </c>
      <c r="W22" s="4" t="s">
        <v>144</v>
      </c>
    </row>
    <row r="23" spans="1:23">
      <c r="A23" s="67">
        <v>12</v>
      </c>
      <c r="B23" s="39" t="s">
        <v>278</v>
      </c>
      <c r="C23" s="32">
        <v>13</v>
      </c>
      <c r="D23" s="4">
        <v>6</v>
      </c>
      <c r="E23" s="4">
        <v>8</v>
      </c>
      <c r="F23" s="4">
        <v>6</v>
      </c>
      <c r="G23" s="4">
        <v>9</v>
      </c>
      <c r="H23" s="23">
        <v>7</v>
      </c>
      <c r="I23" s="23">
        <v>6</v>
      </c>
      <c r="J23" s="23">
        <v>7</v>
      </c>
      <c r="K23" s="23"/>
      <c r="L23" s="23">
        <v>6</v>
      </c>
      <c r="M23" s="23"/>
      <c r="N23" s="23">
        <v>7</v>
      </c>
      <c r="O23" s="48">
        <f t="shared" si="0"/>
        <v>61</v>
      </c>
      <c r="P23" s="55">
        <f t="shared" si="1"/>
        <v>33.888888888888893</v>
      </c>
      <c r="Q23" s="24">
        <v>34</v>
      </c>
      <c r="R23" s="23">
        <v>6</v>
      </c>
      <c r="S23" s="23">
        <v>15</v>
      </c>
      <c r="T23" s="23">
        <f t="shared" si="2"/>
        <v>21</v>
      </c>
      <c r="U23" s="24">
        <f t="shared" si="3"/>
        <v>55</v>
      </c>
      <c r="V23" s="48" t="s">
        <v>79</v>
      </c>
      <c r="W23" s="4" t="s">
        <v>144</v>
      </c>
    </row>
    <row r="24" spans="1:23">
      <c r="A24" s="67">
        <v>13</v>
      </c>
      <c r="B24" s="68" t="s">
        <v>279</v>
      </c>
      <c r="C24" s="32">
        <v>1</v>
      </c>
      <c r="D24" s="4">
        <v>5</v>
      </c>
      <c r="E24" s="4">
        <v>10</v>
      </c>
      <c r="F24" s="4">
        <v>5</v>
      </c>
      <c r="G24" s="4">
        <v>9</v>
      </c>
      <c r="H24" s="23">
        <v>9</v>
      </c>
      <c r="I24" s="23">
        <v>6</v>
      </c>
      <c r="J24" s="23">
        <v>6</v>
      </c>
      <c r="K24" s="23"/>
      <c r="L24" s="23">
        <v>7</v>
      </c>
      <c r="M24" s="23"/>
      <c r="N24" s="23">
        <v>8</v>
      </c>
      <c r="O24" s="48">
        <f t="shared" si="0"/>
        <v>51</v>
      </c>
      <c r="P24" s="55">
        <f t="shared" si="1"/>
        <v>28.333333333333332</v>
      </c>
      <c r="Q24" s="24">
        <v>28</v>
      </c>
      <c r="R24" s="23">
        <v>6</v>
      </c>
      <c r="S24" s="23">
        <v>15</v>
      </c>
      <c r="T24" s="23">
        <f t="shared" si="2"/>
        <v>21</v>
      </c>
      <c r="U24" s="24">
        <f t="shared" si="3"/>
        <v>49</v>
      </c>
      <c r="V24" s="48" t="s">
        <v>72</v>
      </c>
      <c r="W24" s="69" t="s">
        <v>161</v>
      </c>
    </row>
    <row r="25" spans="1:23">
      <c r="A25" s="67">
        <v>14</v>
      </c>
      <c r="B25" s="39" t="s">
        <v>280</v>
      </c>
      <c r="C25" s="32">
        <v>20</v>
      </c>
      <c r="D25" s="4">
        <v>6</v>
      </c>
      <c r="E25" s="4">
        <v>9</v>
      </c>
      <c r="F25" s="4">
        <v>6</v>
      </c>
      <c r="G25" s="4">
        <v>9</v>
      </c>
      <c r="H25" s="23">
        <v>8</v>
      </c>
      <c r="I25" s="23">
        <v>7</v>
      </c>
      <c r="J25" s="23">
        <v>6</v>
      </c>
      <c r="K25" s="23"/>
      <c r="L25" s="23">
        <v>7</v>
      </c>
      <c r="M25" s="23"/>
      <c r="N25" s="23">
        <v>6</v>
      </c>
      <c r="O25" s="48">
        <f t="shared" si="0"/>
        <v>69</v>
      </c>
      <c r="P25" s="55">
        <f t="shared" si="1"/>
        <v>38.333333333333336</v>
      </c>
      <c r="Q25" s="24">
        <v>38</v>
      </c>
      <c r="R25" s="23">
        <v>7</v>
      </c>
      <c r="S25" s="23">
        <v>28</v>
      </c>
      <c r="T25" s="23">
        <f t="shared" si="2"/>
        <v>35</v>
      </c>
      <c r="U25" s="24">
        <f t="shared" si="3"/>
        <v>73</v>
      </c>
      <c r="V25" s="48" t="s">
        <v>70</v>
      </c>
      <c r="W25" s="4" t="s">
        <v>144</v>
      </c>
    </row>
    <row r="26" spans="1:23">
      <c r="A26" s="67">
        <v>15</v>
      </c>
      <c r="B26" s="39" t="s">
        <v>281</v>
      </c>
      <c r="C26" s="32">
        <v>20</v>
      </c>
      <c r="D26" s="4">
        <v>6</v>
      </c>
      <c r="E26" s="4">
        <v>10</v>
      </c>
      <c r="F26" s="4">
        <v>6</v>
      </c>
      <c r="G26" s="4">
        <v>9</v>
      </c>
      <c r="H26" s="23">
        <v>9</v>
      </c>
      <c r="I26" s="23">
        <v>7</v>
      </c>
      <c r="J26" s="23">
        <v>8</v>
      </c>
      <c r="K26" s="23"/>
      <c r="L26" s="23">
        <v>7</v>
      </c>
      <c r="M26" s="23"/>
      <c r="N26" s="23">
        <v>8</v>
      </c>
      <c r="O26" s="48">
        <f t="shared" si="0"/>
        <v>74</v>
      </c>
      <c r="P26" s="55">
        <f t="shared" si="1"/>
        <v>41.111111111111107</v>
      </c>
      <c r="Q26" s="24">
        <v>41</v>
      </c>
      <c r="R26" s="23">
        <v>7</v>
      </c>
      <c r="S26" s="23">
        <v>32</v>
      </c>
      <c r="T26" s="23">
        <f t="shared" si="2"/>
        <v>39</v>
      </c>
      <c r="U26" s="24">
        <f t="shared" si="3"/>
        <v>80</v>
      </c>
      <c r="V26" s="48" t="s">
        <v>70</v>
      </c>
      <c r="W26" s="4" t="s">
        <v>144</v>
      </c>
    </row>
    <row r="27" spans="1:23">
      <c r="A27" s="67">
        <v>16</v>
      </c>
      <c r="B27" s="39" t="s">
        <v>282</v>
      </c>
      <c r="C27" s="32">
        <v>20</v>
      </c>
      <c r="D27" s="4">
        <v>7</v>
      </c>
      <c r="E27" s="4">
        <v>10</v>
      </c>
      <c r="F27" s="4">
        <v>7</v>
      </c>
      <c r="G27" s="4">
        <v>9</v>
      </c>
      <c r="H27" s="23">
        <v>9</v>
      </c>
      <c r="I27" s="23">
        <v>8</v>
      </c>
      <c r="J27" s="23">
        <v>7</v>
      </c>
      <c r="K27" s="23"/>
      <c r="L27" s="23">
        <v>8</v>
      </c>
      <c r="M27" s="23"/>
      <c r="N27" s="23">
        <v>7</v>
      </c>
      <c r="O27" s="48">
        <f t="shared" si="0"/>
        <v>75</v>
      </c>
      <c r="P27" s="55">
        <f t="shared" si="1"/>
        <v>41.666666666666671</v>
      </c>
      <c r="Q27" s="24">
        <v>42</v>
      </c>
      <c r="R27" s="23">
        <v>7</v>
      </c>
      <c r="S27" s="23">
        <v>36</v>
      </c>
      <c r="T27" s="23">
        <f t="shared" si="2"/>
        <v>43</v>
      </c>
      <c r="U27" s="24">
        <f t="shared" si="3"/>
        <v>85</v>
      </c>
      <c r="V27" s="48" t="s">
        <v>13</v>
      </c>
      <c r="W27" s="4" t="s">
        <v>144</v>
      </c>
    </row>
    <row r="28" spans="1:23">
      <c r="A28" s="67">
        <v>17</v>
      </c>
      <c r="B28" s="39" t="s">
        <v>283</v>
      </c>
      <c r="C28" s="32">
        <v>18</v>
      </c>
      <c r="D28" s="4">
        <v>6</v>
      </c>
      <c r="E28" s="4">
        <v>10</v>
      </c>
      <c r="F28" s="4">
        <v>6</v>
      </c>
      <c r="G28" s="4">
        <v>9</v>
      </c>
      <c r="H28" s="23">
        <v>9</v>
      </c>
      <c r="I28" s="23">
        <v>7</v>
      </c>
      <c r="J28" s="23">
        <v>6</v>
      </c>
      <c r="K28" s="23"/>
      <c r="L28" s="23">
        <v>8</v>
      </c>
      <c r="M28" s="23"/>
      <c r="N28" s="23">
        <v>8</v>
      </c>
      <c r="O28" s="48">
        <f t="shared" si="0"/>
        <v>71</v>
      </c>
      <c r="P28" s="55">
        <f t="shared" si="1"/>
        <v>39.444444444444443</v>
      </c>
      <c r="Q28" s="24">
        <v>39</v>
      </c>
      <c r="R28" s="23">
        <v>8</v>
      </c>
      <c r="S28" s="23">
        <v>35</v>
      </c>
      <c r="T28" s="23">
        <f t="shared" si="2"/>
        <v>43</v>
      </c>
      <c r="U28" s="24">
        <f t="shared" si="3"/>
        <v>82</v>
      </c>
      <c r="V28" s="48" t="s">
        <v>13</v>
      </c>
      <c r="W28" s="4" t="s">
        <v>144</v>
      </c>
    </row>
    <row r="29" spans="1:23">
      <c r="A29" s="67">
        <v>18</v>
      </c>
      <c r="B29" s="39" t="s">
        <v>284</v>
      </c>
      <c r="C29" s="32">
        <v>19</v>
      </c>
      <c r="D29" s="4">
        <v>6</v>
      </c>
      <c r="E29" s="4">
        <v>10</v>
      </c>
      <c r="F29" s="4">
        <v>6</v>
      </c>
      <c r="G29" s="4">
        <v>9</v>
      </c>
      <c r="H29" s="23">
        <v>9</v>
      </c>
      <c r="I29" s="23">
        <v>8</v>
      </c>
      <c r="J29" s="23">
        <v>7</v>
      </c>
      <c r="K29" s="23"/>
      <c r="L29" s="23">
        <v>8</v>
      </c>
      <c r="M29" s="23"/>
      <c r="N29" s="23">
        <v>7</v>
      </c>
      <c r="O29" s="48">
        <f t="shared" si="0"/>
        <v>73</v>
      </c>
      <c r="P29" s="55">
        <f t="shared" si="1"/>
        <v>40.555555555555557</v>
      </c>
      <c r="Q29" s="24">
        <v>41</v>
      </c>
      <c r="R29" s="23">
        <v>6</v>
      </c>
      <c r="S29" s="23">
        <v>23</v>
      </c>
      <c r="T29" s="23">
        <f t="shared" si="2"/>
        <v>29</v>
      </c>
      <c r="U29" s="24">
        <f t="shared" si="3"/>
        <v>70</v>
      </c>
      <c r="V29" s="48" t="s">
        <v>12</v>
      </c>
      <c r="W29" s="4" t="s">
        <v>148</v>
      </c>
    </row>
    <row r="30" spans="1:23">
      <c r="A30" s="67">
        <v>19</v>
      </c>
      <c r="B30" s="39" t="s">
        <v>285</v>
      </c>
      <c r="C30" s="32">
        <v>20</v>
      </c>
      <c r="D30" s="4">
        <v>8</v>
      </c>
      <c r="E30" s="4">
        <v>10</v>
      </c>
      <c r="F30" s="4">
        <v>8</v>
      </c>
      <c r="G30" s="4">
        <v>9</v>
      </c>
      <c r="H30" s="23">
        <v>9</v>
      </c>
      <c r="I30" s="23">
        <v>8</v>
      </c>
      <c r="J30" s="23">
        <v>8</v>
      </c>
      <c r="K30" s="23"/>
      <c r="L30" s="23">
        <v>8</v>
      </c>
      <c r="M30" s="23"/>
      <c r="N30" s="23">
        <v>7</v>
      </c>
      <c r="O30" s="48">
        <f t="shared" si="0"/>
        <v>77</v>
      </c>
      <c r="P30" s="55">
        <f t="shared" si="1"/>
        <v>42.777777777777779</v>
      </c>
      <c r="Q30" s="24">
        <v>43</v>
      </c>
      <c r="R30" s="23">
        <v>8</v>
      </c>
      <c r="S30" s="23">
        <v>39</v>
      </c>
      <c r="T30" s="23">
        <f t="shared" si="2"/>
        <v>47</v>
      </c>
      <c r="U30" s="24">
        <f t="shared" si="3"/>
        <v>90</v>
      </c>
      <c r="V30" s="48" t="s">
        <v>13</v>
      </c>
      <c r="W30" s="4" t="s">
        <v>185</v>
      </c>
    </row>
    <row r="31" spans="1:23">
      <c r="A31" s="67">
        <v>20</v>
      </c>
      <c r="B31" s="39" t="s">
        <v>286</v>
      </c>
      <c r="C31" s="32">
        <v>8</v>
      </c>
      <c r="D31" s="4">
        <v>6</v>
      </c>
      <c r="E31" s="4">
        <v>9</v>
      </c>
      <c r="F31" s="4">
        <v>6</v>
      </c>
      <c r="G31" s="4">
        <v>9</v>
      </c>
      <c r="H31" s="23">
        <v>9</v>
      </c>
      <c r="I31" s="23">
        <v>7</v>
      </c>
      <c r="J31" s="23">
        <v>6</v>
      </c>
      <c r="K31" s="23"/>
      <c r="L31" s="23">
        <v>7</v>
      </c>
      <c r="M31" s="23"/>
      <c r="N31" s="23">
        <v>8</v>
      </c>
      <c r="O31" s="48">
        <f t="shared" si="0"/>
        <v>60</v>
      </c>
      <c r="P31" s="55">
        <f t="shared" si="1"/>
        <v>33.333333333333329</v>
      </c>
      <c r="Q31" s="24">
        <v>33</v>
      </c>
      <c r="R31" s="23">
        <v>7</v>
      </c>
      <c r="S31" s="23">
        <v>18</v>
      </c>
      <c r="T31" s="23">
        <f t="shared" si="2"/>
        <v>25</v>
      </c>
      <c r="U31" s="24">
        <f t="shared" si="3"/>
        <v>58</v>
      </c>
      <c r="V31" s="48" t="s">
        <v>79</v>
      </c>
      <c r="W31" s="4" t="s">
        <v>148</v>
      </c>
    </row>
    <row r="32" spans="1:23">
      <c r="A32" s="67">
        <v>21</v>
      </c>
      <c r="B32" s="39" t="s">
        <v>287</v>
      </c>
      <c r="C32" s="32">
        <v>19</v>
      </c>
      <c r="D32" s="4">
        <v>8</v>
      </c>
      <c r="E32" s="4">
        <v>10</v>
      </c>
      <c r="F32" s="4">
        <v>8</v>
      </c>
      <c r="G32" s="4">
        <v>9</v>
      </c>
      <c r="H32" s="23">
        <v>9</v>
      </c>
      <c r="I32" s="23">
        <v>8</v>
      </c>
      <c r="J32" s="23">
        <v>8</v>
      </c>
      <c r="K32" s="23"/>
      <c r="L32" s="23">
        <v>9</v>
      </c>
      <c r="M32" s="23"/>
      <c r="N32" s="23">
        <v>8</v>
      </c>
      <c r="O32" s="48">
        <f t="shared" si="0"/>
        <v>78</v>
      </c>
      <c r="P32" s="55">
        <f t="shared" si="1"/>
        <v>43.333333333333336</v>
      </c>
      <c r="Q32" s="24">
        <v>43</v>
      </c>
      <c r="R32" s="23">
        <v>9</v>
      </c>
      <c r="S32" s="23">
        <v>40</v>
      </c>
      <c r="T32" s="23">
        <f t="shared" si="2"/>
        <v>49</v>
      </c>
      <c r="U32" s="24">
        <f t="shared" si="3"/>
        <v>92</v>
      </c>
      <c r="V32" s="48" t="s">
        <v>116</v>
      </c>
      <c r="W32" s="4" t="s">
        <v>144</v>
      </c>
    </row>
    <row r="33" spans="1:23">
      <c r="A33" s="67">
        <v>22</v>
      </c>
      <c r="B33" s="68" t="s">
        <v>288</v>
      </c>
      <c r="C33" s="32">
        <v>12</v>
      </c>
      <c r="D33" s="4">
        <v>7</v>
      </c>
      <c r="E33" s="4">
        <v>8</v>
      </c>
      <c r="F33" s="4">
        <v>7</v>
      </c>
      <c r="G33" s="4">
        <v>8</v>
      </c>
      <c r="H33" s="23">
        <v>8</v>
      </c>
      <c r="I33" s="23">
        <v>7</v>
      </c>
      <c r="J33" s="23">
        <v>6</v>
      </c>
      <c r="K33" s="23"/>
      <c r="L33" s="23">
        <v>7</v>
      </c>
      <c r="M33" s="23"/>
      <c r="N33" s="23">
        <v>6</v>
      </c>
      <c r="O33" s="48">
        <f t="shared" si="0"/>
        <v>61</v>
      </c>
      <c r="P33" s="55">
        <f t="shared" si="1"/>
        <v>33.888888888888893</v>
      </c>
      <c r="Q33" s="24">
        <v>34</v>
      </c>
      <c r="R33" s="23">
        <v>7</v>
      </c>
      <c r="S33" s="23">
        <v>16</v>
      </c>
      <c r="T33" s="23">
        <f t="shared" si="2"/>
        <v>23</v>
      </c>
      <c r="U33" s="24">
        <f t="shared" si="3"/>
        <v>57</v>
      </c>
      <c r="V33" s="48" t="s">
        <v>79</v>
      </c>
      <c r="W33" s="69" t="s">
        <v>144</v>
      </c>
    </row>
    <row r="34" spans="1:23">
      <c r="A34" s="67">
        <v>23</v>
      </c>
      <c r="B34" s="39" t="s">
        <v>289</v>
      </c>
      <c r="C34" s="32">
        <v>16</v>
      </c>
      <c r="D34" s="4">
        <v>8</v>
      </c>
      <c r="E34" s="4">
        <v>10</v>
      </c>
      <c r="F34" s="4">
        <v>8</v>
      </c>
      <c r="G34" s="4">
        <v>9</v>
      </c>
      <c r="H34" s="23">
        <v>9</v>
      </c>
      <c r="I34" s="23">
        <v>8</v>
      </c>
      <c r="J34" s="23">
        <v>8</v>
      </c>
      <c r="K34" s="23"/>
      <c r="L34" s="23">
        <v>9</v>
      </c>
      <c r="M34" s="23"/>
      <c r="N34" s="23">
        <v>7</v>
      </c>
      <c r="O34" s="48">
        <f t="shared" si="0"/>
        <v>74</v>
      </c>
      <c r="P34" s="55">
        <f t="shared" si="1"/>
        <v>41.111111111111107</v>
      </c>
      <c r="Q34" s="24">
        <v>41</v>
      </c>
      <c r="R34" s="23">
        <v>8</v>
      </c>
      <c r="S34" s="23">
        <v>39</v>
      </c>
      <c r="T34" s="23">
        <f t="shared" si="2"/>
        <v>47</v>
      </c>
      <c r="U34" s="24">
        <f t="shared" si="3"/>
        <v>88</v>
      </c>
      <c r="V34" s="48" t="s">
        <v>13</v>
      </c>
      <c r="W34" s="4" t="s">
        <v>144</v>
      </c>
    </row>
    <row r="35" spans="1:23">
      <c r="A35" s="67">
        <v>24</v>
      </c>
      <c r="B35" s="39" t="s">
        <v>290</v>
      </c>
      <c r="C35" s="32">
        <v>19</v>
      </c>
      <c r="D35" s="4">
        <v>6</v>
      </c>
      <c r="E35" s="4">
        <v>8</v>
      </c>
      <c r="F35" s="4">
        <v>6</v>
      </c>
      <c r="G35" s="4">
        <v>8</v>
      </c>
      <c r="H35" s="23">
        <v>8</v>
      </c>
      <c r="I35" s="23">
        <v>7</v>
      </c>
      <c r="J35" s="23">
        <v>6</v>
      </c>
      <c r="K35" s="23"/>
      <c r="L35" s="23">
        <v>6</v>
      </c>
      <c r="M35" s="23"/>
      <c r="N35" s="23">
        <v>7</v>
      </c>
      <c r="O35" s="48">
        <f t="shared" si="0"/>
        <v>67</v>
      </c>
      <c r="P35" s="55">
        <f t="shared" si="1"/>
        <v>37.222222222222221</v>
      </c>
      <c r="Q35" s="24">
        <v>37</v>
      </c>
      <c r="R35" s="23">
        <v>6</v>
      </c>
      <c r="S35" s="23">
        <v>29</v>
      </c>
      <c r="T35" s="23">
        <f t="shared" si="2"/>
        <v>35</v>
      </c>
      <c r="U35" s="24">
        <f t="shared" si="3"/>
        <v>72</v>
      </c>
      <c r="V35" s="48" t="s">
        <v>70</v>
      </c>
      <c r="W35" s="4" t="s">
        <v>144</v>
      </c>
    </row>
    <row r="36" spans="1:23">
      <c r="A36" s="67">
        <v>25</v>
      </c>
      <c r="B36" s="39" t="s">
        <v>291</v>
      </c>
      <c r="C36" s="32">
        <v>15</v>
      </c>
      <c r="D36" s="4">
        <v>5</v>
      </c>
      <c r="E36" s="4">
        <v>7</v>
      </c>
      <c r="F36" s="4">
        <v>5</v>
      </c>
      <c r="G36" s="4">
        <v>7</v>
      </c>
      <c r="H36" s="23">
        <v>6</v>
      </c>
      <c r="I36" s="23">
        <v>6</v>
      </c>
      <c r="J36" s="23">
        <v>7</v>
      </c>
      <c r="K36" s="23"/>
      <c r="L36" s="23">
        <v>6</v>
      </c>
      <c r="M36" s="23"/>
      <c r="N36" s="23">
        <v>7</v>
      </c>
      <c r="O36" s="48">
        <f t="shared" si="0"/>
        <v>59</v>
      </c>
      <c r="P36" s="55">
        <f t="shared" si="1"/>
        <v>32.777777777777779</v>
      </c>
      <c r="Q36" s="24">
        <v>33</v>
      </c>
      <c r="R36" s="23">
        <v>6</v>
      </c>
      <c r="S36" s="23">
        <v>23</v>
      </c>
      <c r="T36" s="23">
        <f t="shared" si="2"/>
        <v>29</v>
      </c>
      <c r="U36" s="24">
        <f t="shared" si="3"/>
        <v>62</v>
      </c>
      <c r="V36" s="48" t="s">
        <v>12</v>
      </c>
      <c r="W36" s="4" t="s">
        <v>144</v>
      </c>
    </row>
    <row r="37" spans="1:23">
      <c r="A37" s="67">
        <v>26</v>
      </c>
      <c r="B37" s="39" t="s">
        <v>292</v>
      </c>
      <c r="C37" s="32">
        <v>11</v>
      </c>
      <c r="D37" s="4">
        <v>5</v>
      </c>
      <c r="E37" s="4">
        <v>7</v>
      </c>
      <c r="F37" s="4">
        <v>5</v>
      </c>
      <c r="G37" s="4">
        <v>7</v>
      </c>
      <c r="H37" s="23">
        <v>7</v>
      </c>
      <c r="I37" s="23">
        <v>6</v>
      </c>
      <c r="J37" s="23">
        <v>7</v>
      </c>
      <c r="K37" s="23"/>
      <c r="L37" s="23">
        <v>6</v>
      </c>
      <c r="M37" s="23"/>
      <c r="N37" s="23">
        <v>6</v>
      </c>
      <c r="O37" s="48">
        <f t="shared" si="0"/>
        <v>55</v>
      </c>
      <c r="P37" s="55">
        <f t="shared" si="1"/>
        <v>30.555555555555557</v>
      </c>
      <c r="Q37" s="24">
        <v>31</v>
      </c>
      <c r="R37" s="23">
        <v>6</v>
      </c>
      <c r="S37" s="23">
        <v>15</v>
      </c>
      <c r="T37" s="23">
        <f t="shared" si="2"/>
        <v>21</v>
      </c>
      <c r="U37" s="24">
        <f t="shared" si="3"/>
        <v>52</v>
      </c>
      <c r="V37" s="48" t="s">
        <v>79</v>
      </c>
      <c r="W37" s="4" t="s">
        <v>144</v>
      </c>
    </row>
    <row r="38" spans="1:23">
      <c r="A38" s="67">
        <v>27</v>
      </c>
      <c r="B38" s="39" t="s">
        <v>293</v>
      </c>
      <c r="C38" s="32">
        <v>15</v>
      </c>
      <c r="D38" s="4">
        <v>7</v>
      </c>
      <c r="E38" s="4">
        <v>8</v>
      </c>
      <c r="F38" s="4">
        <v>7</v>
      </c>
      <c r="G38" s="4">
        <v>8</v>
      </c>
      <c r="H38" s="23">
        <v>7</v>
      </c>
      <c r="I38" s="23">
        <v>6</v>
      </c>
      <c r="J38" s="23">
        <v>7</v>
      </c>
      <c r="K38" s="23"/>
      <c r="L38" s="23">
        <v>6</v>
      </c>
      <c r="M38" s="23"/>
      <c r="N38" s="23">
        <v>6</v>
      </c>
      <c r="O38" s="48">
        <f t="shared" si="0"/>
        <v>62</v>
      </c>
      <c r="P38" s="55">
        <f t="shared" si="1"/>
        <v>34.444444444444443</v>
      </c>
      <c r="Q38" s="24">
        <v>34</v>
      </c>
      <c r="R38" s="23">
        <v>7</v>
      </c>
      <c r="S38" s="23">
        <v>14</v>
      </c>
      <c r="T38" s="23">
        <f t="shared" si="2"/>
        <v>21</v>
      </c>
      <c r="U38" s="24">
        <f t="shared" si="3"/>
        <v>55</v>
      </c>
      <c r="V38" s="48" t="s">
        <v>79</v>
      </c>
      <c r="W38" s="4" t="s">
        <v>144</v>
      </c>
    </row>
    <row r="39" spans="1:23">
      <c r="A39" s="67">
        <v>28</v>
      </c>
      <c r="B39" s="39" t="s">
        <v>294</v>
      </c>
      <c r="C39" s="32">
        <v>4</v>
      </c>
      <c r="D39" s="4">
        <v>6</v>
      </c>
      <c r="E39" s="4">
        <v>8</v>
      </c>
      <c r="F39" s="4">
        <v>6</v>
      </c>
      <c r="G39" s="4">
        <v>8</v>
      </c>
      <c r="H39" s="23">
        <v>6</v>
      </c>
      <c r="I39" s="23">
        <v>7</v>
      </c>
      <c r="J39" s="23">
        <v>6</v>
      </c>
      <c r="K39" s="23"/>
      <c r="L39" s="23">
        <v>6</v>
      </c>
      <c r="M39" s="23"/>
      <c r="N39" s="23">
        <v>7</v>
      </c>
      <c r="O39" s="48">
        <f t="shared" si="0"/>
        <v>50</v>
      </c>
      <c r="P39" s="55">
        <f t="shared" si="1"/>
        <v>27.777777777777779</v>
      </c>
      <c r="Q39" s="24">
        <v>28</v>
      </c>
      <c r="R39" s="23">
        <v>6</v>
      </c>
      <c r="S39" s="23">
        <v>14</v>
      </c>
      <c r="T39" s="23">
        <f t="shared" si="2"/>
        <v>20</v>
      </c>
      <c r="U39" s="24">
        <f t="shared" si="3"/>
        <v>48</v>
      </c>
      <c r="V39" s="48" t="s">
        <v>72</v>
      </c>
      <c r="W39" s="4" t="s">
        <v>144</v>
      </c>
    </row>
    <row r="40" spans="1:23">
      <c r="A40" s="67">
        <v>29</v>
      </c>
      <c r="B40" s="39" t="s">
        <v>295</v>
      </c>
      <c r="C40" s="32">
        <v>12</v>
      </c>
      <c r="D40" s="4">
        <v>6</v>
      </c>
      <c r="E40" s="4">
        <v>7</v>
      </c>
      <c r="F40" s="4">
        <v>6</v>
      </c>
      <c r="G40" s="4">
        <v>7</v>
      </c>
      <c r="H40" s="23">
        <v>7</v>
      </c>
      <c r="I40" s="23">
        <v>6</v>
      </c>
      <c r="J40" s="23">
        <v>7</v>
      </c>
      <c r="K40" s="23"/>
      <c r="L40" s="23">
        <v>7</v>
      </c>
      <c r="M40" s="23"/>
      <c r="N40" s="23">
        <v>7</v>
      </c>
      <c r="O40" s="48">
        <f t="shared" si="0"/>
        <v>59</v>
      </c>
      <c r="P40" s="55">
        <f t="shared" si="1"/>
        <v>32.777777777777779</v>
      </c>
      <c r="Q40" s="24">
        <v>33</v>
      </c>
      <c r="R40" s="23">
        <v>7</v>
      </c>
      <c r="S40" s="23">
        <v>31</v>
      </c>
      <c r="T40" s="23">
        <f t="shared" si="2"/>
        <v>38</v>
      </c>
      <c r="U40" s="24">
        <f t="shared" si="3"/>
        <v>71</v>
      </c>
      <c r="V40" s="48" t="s">
        <v>70</v>
      </c>
      <c r="W40" s="4" t="s">
        <v>161</v>
      </c>
    </row>
    <row r="41" spans="1:23">
      <c r="A41" s="67">
        <v>30</v>
      </c>
      <c r="B41" s="39" t="s">
        <v>296</v>
      </c>
      <c r="C41" s="32">
        <v>7</v>
      </c>
      <c r="D41" s="4">
        <v>7</v>
      </c>
      <c r="E41" s="4">
        <v>8</v>
      </c>
      <c r="F41" s="4">
        <v>7</v>
      </c>
      <c r="G41" s="4">
        <v>8</v>
      </c>
      <c r="H41" s="23">
        <v>7</v>
      </c>
      <c r="I41" s="23">
        <v>6</v>
      </c>
      <c r="J41" s="23">
        <v>6</v>
      </c>
      <c r="K41" s="23"/>
      <c r="L41" s="23">
        <v>6</v>
      </c>
      <c r="M41" s="23"/>
      <c r="N41" s="23">
        <v>7</v>
      </c>
      <c r="O41" s="48">
        <f t="shared" si="0"/>
        <v>54</v>
      </c>
      <c r="P41" s="55">
        <f t="shared" si="1"/>
        <v>30</v>
      </c>
      <c r="Q41" s="24">
        <v>30</v>
      </c>
      <c r="R41" s="23">
        <v>7</v>
      </c>
      <c r="S41" s="23">
        <v>19</v>
      </c>
      <c r="T41" s="23">
        <f t="shared" si="2"/>
        <v>26</v>
      </c>
      <c r="U41" s="24">
        <f t="shared" si="3"/>
        <v>56</v>
      </c>
      <c r="V41" s="48" t="s">
        <v>79</v>
      </c>
      <c r="W41" s="4" t="s">
        <v>144</v>
      </c>
    </row>
    <row r="42" spans="1:23">
      <c r="A42" s="67">
        <v>31</v>
      </c>
      <c r="B42" s="39" t="s">
        <v>297</v>
      </c>
      <c r="C42" s="32">
        <v>20</v>
      </c>
      <c r="D42" s="4">
        <v>8</v>
      </c>
      <c r="E42" s="4">
        <v>9</v>
      </c>
      <c r="F42" s="4">
        <v>8</v>
      </c>
      <c r="G42" s="4">
        <v>9</v>
      </c>
      <c r="H42" s="23">
        <v>8</v>
      </c>
      <c r="I42" s="23">
        <v>7</v>
      </c>
      <c r="J42" s="23">
        <v>7</v>
      </c>
      <c r="K42" s="23"/>
      <c r="L42" s="23">
        <v>6</v>
      </c>
      <c r="M42" s="23"/>
      <c r="N42" s="23">
        <v>7</v>
      </c>
      <c r="O42" s="48">
        <f t="shared" si="0"/>
        <v>72</v>
      </c>
      <c r="P42" s="55">
        <f t="shared" si="1"/>
        <v>40</v>
      </c>
      <c r="Q42" s="24">
        <v>40</v>
      </c>
      <c r="R42" s="23">
        <v>7</v>
      </c>
      <c r="S42" s="23">
        <v>37</v>
      </c>
      <c r="T42" s="23">
        <f t="shared" si="2"/>
        <v>44</v>
      </c>
      <c r="U42" s="24">
        <f t="shared" si="3"/>
        <v>84</v>
      </c>
      <c r="V42" s="48" t="s">
        <v>13</v>
      </c>
      <c r="W42" s="4" t="s">
        <v>144</v>
      </c>
    </row>
    <row r="43" spans="1:23">
      <c r="A43" s="67">
        <v>32</v>
      </c>
      <c r="B43" s="39" t="s">
        <v>298</v>
      </c>
      <c r="C43" s="32">
        <v>20</v>
      </c>
      <c r="D43" s="4">
        <v>7</v>
      </c>
      <c r="E43" s="4">
        <v>9</v>
      </c>
      <c r="F43" s="4">
        <v>7</v>
      </c>
      <c r="G43" s="4">
        <v>9</v>
      </c>
      <c r="H43" s="23">
        <v>8</v>
      </c>
      <c r="I43" s="23">
        <v>7</v>
      </c>
      <c r="J43" s="23">
        <v>8</v>
      </c>
      <c r="K43" s="23"/>
      <c r="L43" s="23">
        <v>8</v>
      </c>
      <c r="M43" s="23"/>
      <c r="N43" s="23">
        <v>8</v>
      </c>
      <c r="O43" s="48">
        <f t="shared" si="0"/>
        <v>75</v>
      </c>
      <c r="P43" s="55">
        <f t="shared" si="1"/>
        <v>41.666666666666671</v>
      </c>
      <c r="Q43" s="24">
        <v>42</v>
      </c>
      <c r="R43" s="23">
        <v>8</v>
      </c>
      <c r="S43" s="23">
        <v>28</v>
      </c>
      <c r="T43" s="23">
        <f t="shared" si="2"/>
        <v>36</v>
      </c>
      <c r="U43" s="24">
        <f t="shared" si="3"/>
        <v>78</v>
      </c>
      <c r="V43" s="48" t="s">
        <v>70</v>
      </c>
      <c r="W43" s="4" t="s">
        <v>161</v>
      </c>
    </row>
    <row r="44" spans="1:23">
      <c r="A44" s="67">
        <v>33</v>
      </c>
      <c r="B44" s="39" t="s">
        <v>299</v>
      </c>
      <c r="C44" s="32">
        <v>10</v>
      </c>
      <c r="D44" s="4">
        <v>7</v>
      </c>
      <c r="E44" s="4">
        <v>8</v>
      </c>
      <c r="F44" s="4">
        <v>7</v>
      </c>
      <c r="G44" s="4">
        <v>8</v>
      </c>
      <c r="H44" s="23">
        <v>8</v>
      </c>
      <c r="I44" s="23">
        <v>7</v>
      </c>
      <c r="J44" s="23">
        <v>6</v>
      </c>
      <c r="K44" s="23"/>
      <c r="L44" s="23">
        <v>8</v>
      </c>
      <c r="M44" s="23"/>
      <c r="N44" s="23">
        <v>7</v>
      </c>
      <c r="O44" s="48">
        <f t="shared" si="0"/>
        <v>61</v>
      </c>
      <c r="P44" s="55">
        <f t="shared" si="1"/>
        <v>33.888888888888893</v>
      </c>
      <c r="Q44" s="24">
        <v>34</v>
      </c>
      <c r="R44" s="23">
        <v>7</v>
      </c>
      <c r="S44" s="23">
        <v>15</v>
      </c>
      <c r="T44" s="23">
        <f t="shared" si="2"/>
        <v>22</v>
      </c>
      <c r="U44" s="24">
        <f t="shared" si="3"/>
        <v>56</v>
      </c>
      <c r="V44" s="48" t="s">
        <v>79</v>
      </c>
      <c r="W44" s="4" t="s">
        <v>161</v>
      </c>
    </row>
    <row r="45" spans="1:23">
      <c r="A45" s="67">
        <v>34</v>
      </c>
      <c r="B45" s="39" t="s">
        <v>300</v>
      </c>
      <c r="C45" s="32">
        <v>12</v>
      </c>
      <c r="D45" s="4">
        <v>7</v>
      </c>
      <c r="E45" s="4">
        <v>8</v>
      </c>
      <c r="F45" s="4">
        <v>7</v>
      </c>
      <c r="G45" s="4">
        <v>8</v>
      </c>
      <c r="H45" s="23">
        <v>7</v>
      </c>
      <c r="I45" s="23">
        <v>6</v>
      </c>
      <c r="J45" s="23">
        <v>7</v>
      </c>
      <c r="K45" s="23"/>
      <c r="L45" s="23">
        <v>7</v>
      </c>
      <c r="M45" s="23"/>
      <c r="N45" s="23">
        <v>7</v>
      </c>
      <c r="O45" s="48">
        <f t="shared" si="0"/>
        <v>61</v>
      </c>
      <c r="P45" s="55">
        <f t="shared" si="1"/>
        <v>33.888888888888893</v>
      </c>
      <c r="Q45" s="24">
        <v>34</v>
      </c>
      <c r="R45" s="23">
        <v>6</v>
      </c>
      <c r="S45" s="23">
        <v>17</v>
      </c>
      <c r="T45" s="23">
        <f t="shared" si="2"/>
        <v>23</v>
      </c>
      <c r="U45" s="24">
        <f t="shared" si="3"/>
        <v>57</v>
      </c>
      <c r="V45" s="48" t="s">
        <v>79</v>
      </c>
      <c r="W45" s="4" t="s">
        <v>161</v>
      </c>
    </row>
    <row r="46" spans="1:23">
      <c r="A46" s="67">
        <v>35</v>
      </c>
      <c r="B46" s="39" t="s">
        <v>301</v>
      </c>
      <c r="C46" s="32">
        <v>16</v>
      </c>
      <c r="D46" s="4">
        <v>7</v>
      </c>
      <c r="E46" s="4">
        <v>8</v>
      </c>
      <c r="F46" s="4">
        <v>7</v>
      </c>
      <c r="G46" s="4">
        <v>8</v>
      </c>
      <c r="H46" s="23">
        <v>6</v>
      </c>
      <c r="I46" s="23">
        <v>7</v>
      </c>
      <c r="J46" s="23">
        <v>8</v>
      </c>
      <c r="K46" s="23"/>
      <c r="L46" s="23">
        <v>6</v>
      </c>
      <c r="M46" s="23"/>
      <c r="N46" s="23">
        <v>7</v>
      </c>
      <c r="O46" s="48">
        <f t="shared" si="0"/>
        <v>65</v>
      </c>
      <c r="P46" s="55">
        <f t="shared" si="1"/>
        <v>36.111111111111107</v>
      </c>
      <c r="Q46" s="24">
        <v>36</v>
      </c>
      <c r="R46" s="23">
        <v>6</v>
      </c>
      <c r="S46" s="23">
        <v>17</v>
      </c>
      <c r="T46" s="23">
        <f t="shared" si="2"/>
        <v>23</v>
      </c>
      <c r="U46" s="24">
        <f t="shared" si="3"/>
        <v>59</v>
      </c>
      <c r="V46" s="48" t="s">
        <v>79</v>
      </c>
      <c r="W46" s="4" t="s">
        <v>144</v>
      </c>
    </row>
    <row r="47" spans="1:23">
      <c r="A47" s="67">
        <v>36</v>
      </c>
      <c r="B47" s="39" t="s">
        <v>302</v>
      </c>
      <c r="C47" s="32">
        <v>20</v>
      </c>
      <c r="D47" s="4">
        <v>8</v>
      </c>
      <c r="E47" s="4">
        <v>10</v>
      </c>
      <c r="F47" s="4">
        <v>8</v>
      </c>
      <c r="G47" s="4">
        <v>9</v>
      </c>
      <c r="H47" s="23">
        <v>9</v>
      </c>
      <c r="I47" s="23">
        <v>8</v>
      </c>
      <c r="J47" s="23">
        <v>8</v>
      </c>
      <c r="K47" s="23"/>
      <c r="L47" s="23">
        <v>8</v>
      </c>
      <c r="M47" s="23"/>
      <c r="N47" s="23">
        <v>8</v>
      </c>
      <c r="O47" s="48">
        <f t="shared" si="0"/>
        <v>78</v>
      </c>
      <c r="P47" s="55">
        <f t="shared" si="1"/>
        <v>43.333333333333336</v>
      </c>
      <c r="Q47" s="24">
        <v>43</v>
      </c>
      <c r="R47" s="23">
        <v>8</v>
      </c>
      <c r="S47" s="23">
        <v>39</v>
      </c>
      <c r="T47" s="23">
        <f t="shared" si="2"/>
        <v>47</v>
      </c>
      <c r="U47" s="24">
        <f t="shared" si="3"/>
        <v>90</v>
      </c>
      <c r="V47" s="48" t="s">
        <v>13</v>
      </c>
      <c r="W47" s="4" t="s">
        <v>148</v>
      </c>
    </row>
    <row r="48" spans="1:23">
      <c r="A48" s="67">
        <v>37</v>
      </c>
      <c r="B48" s="39" t="s">
        <v>303</v>
      </c>
      <c r="C48" s="32">
        <v>13</v>
      </c>
      <c r="D48" s="4">
        <v>7</v>
      </c>
      <c r="E48" s="4">
        <v>10</v>
      </c>
      <c r="F48" s="4">
        <v>7</v>
      </c>
      <c r="G48" s="4">
        <v>9</v>
      </c>
      <c r="H48" s="23">
        <v>9</v>
      </c>
      <c r="I48" s="23">
        <v>6</v>
      </c>
      <c r="J48" s="23">
        <v>7</v>
      </c>
      <c r="K48" s="23"/>
      <c r="L48" s="23">
        <v>8</v>
      </c>
      <c r="M48" s="23"/>
      <c r="N48" s="23">
        <v>7</v>
      </c>
      <c r="O48" s="48">
        <f t="shared" si="0"/>
        <v>66</v>
      </c>
      <c r="P48" s="55">
        <f t="shared" si="1"/>
        <v>36.666666666666664</v>
      </c>
      <c r="Q48" s="24">
        <v>37</v>
      </c>
      <c r="R48" s="23">
        <v>7</v>
      </c>
      <c r="S48" s="23">
        <v>32</v>
      </c>
      <c r="T48" s="23">
        <f t="shared" si="2"/>
        <v>39</v>
      </c>
      <c r="U48" s="24">
        <f t="shared" si="3"/>
        <v>76</v>
      </c>
      <c r="V48" s="48" t="s">
        <v>70</v>
      </c>
      <c r="W48" s="4" t="s">
        <v>144</v>
      </c>
    </row>
    <row r="49" spans="1:23">
      <c r="A49" s="67">
        <v>38</v>
      </c>
      <c r="B49" s="39" t="s">
        <v>304</v>
      </c>
      <c r="C49" s="32">
        <v>18</v>
      </c>
      <c r="D49" s="4">
        <v>7</v>
      </c>
      <c r="E49" s="4">
        <v>10</v>
      </c>
      <c r="F49" s="4">
        <v>7</v>
      </c>
      <c r="G49" s="4">
        <v>9</v>
      </c>
      <c r="H49" s="23">
        <v>9</v>
      </c>
      <c r="I49" s="23">
        <v>8</v>
      </c>
      <c r="J49" s="23">
        <v>7</v>
      </c>
      <c r="K49" s="23"/>
      <c r="L49" s="23">
        <v>8</v>
      </c>
      <c r="M49" s="23"/>
      <c r="N49" s="23">
        <v>7</v>
      </c>
      <c r="O49" s="48">
        <f t="shared" si="0"/>
        <v>73</v>
      </c>
      <c r="P49" s="55">
        <f t="shared" si="1"/>
        <v>40.555555555555557</v>
      </c>
      <c r="Q49" s="24">
        <v>41</v>
      </c>
      <c r="R49" s="23">
        <v>6</v>
      </c>
      <c r="S49" s="23">
        <v>25</v>
      </c>
      <c r="T49" s="23">
        <f t="shared" si="2"/>
        <v>31</v>
      </c>
      <c r="U49" s="24">
        <f t="shared" si="3"/>
        <v>72</v>
      </c>
      <c r="V49" s="48" t="s">
        <v>70</v>
      </c>
      <c r="W49" s="4" t="s">
        <v>148</v>
      </c>
    </row>
    <row r="50" spans="1:23">
      <c r="A50" s="67">
        <v>39</v>
      </c>
      <c r="B50" s="39" t="s">
        <v>305</v>
      </c>
      <c r="C50" s="32">
        <v>14</v>
      </c>
      <c r="D50" s="4">
        <v>7</v>
      </c>
      <c r="E50" s="4">
        <v>8</v>
      </c>
      <c r="F50" s="4">
        <v>7</v>
      </c>
      <c r="G50" s="4">
        <v>8</v>
      </c>
      <c r="H50" s="23">
        <v>8</v>
      </c>
      <c r="I50" s="23">
        <v>6</v>
      </c>
      <c r="J50" s="23">
        <v>5</v>
      </c>
      <c r="K50" s="23"/>
      <c r="L50" s="23">
        <v>6</v>
      </c>
      <c r="M50" s="23"/>
      <c r="N50" s="23">
        <v>5</v>
      </c>
      <c r="O50" s="48">
        <f t="shared" si="0"/>
        <v>59</v>
      </c>
      <c r="P50" s="55">
        <f t="shared" si="1"/>
        <v>32.777777777777779</v>
      </c>
      <c r="Q50" s="24">
        <v>33</v>
      </c>
      <c r="R50" s="23">
        <v>6</v>
      </c>
      <c r="S50" s="23">
        <v>17</v>
      </c>
      <c r="T50" s="23">
        <f t="shared" si="2"/>
        <v>23</v>
      </c>
      <c r="U50" s="24">
        <f t="shared" si="3"/>
        <v>56</v>
      </c>
      <c r="V50" s="48" t="s">
        <v>79</v>
      </c>
      <c r="W50" s="4" t="s">
        <v>161</v>
      </c>
    </row>
    <row r="51" spans="1:23">
      <c r="A51" s="67">
        <v>40</v>
      </c>
      <c r="B51" s="39" t="s">
        <v>306</v>
      </c>
      <c r="C51" s="32">
        <v>18</v>
      </c>
      <c r="D51" s="4">
        <v>8</v>
      </c>
      <c r="E51" s="4">
        <v>9</v>
      </c>
      <c r="F51" s="4">
        <v>8</v>
      </c>
      <c r="G51" s="4">
        <v>9</v>
      </c>
      <c r="H51" s="23">
        <v>9</v>
      </c>
      <c r="I51" s="23">
        <v>7</v>
      </c>
      <c r="J51" s="23">
        <v>8</v>
      </c>
      <c r="K51" s="23"/>
      <c r="L51" s="23">
        <v>7</v>
      </c>
      <c r="M51" s="23"/>
      <c r="N51" s="23">
        <v>8</v>
      </c>
      <c r="O51" s="48">
        <f t="shared" si="0"/>
        <v>74</v>
      </c>
      <c r="P51" s="55">
        <f t="shared" si="1"/>
        <v>41.111111111111107</v>
      </c>
      <c r="Q51" s="24">
        <v>41</v>
      </c>
      <c r="R51" s="23">
        <v>8</v>
      </c>
      <c r="S51" s="23">
        <v>26</v>
      </c>
      <c r="T51" s="23">
        <f t="shared" si="2"/>
        <v>34</v>
      </c>
      <c r="U51" s="24">
        <f t="shared" si="3"/>
        <v>75</v>
      </c>
      <c r="V51" s="48" t="s">
        <v>70</v>
      </c>
      <c r="W51" s="4" t="s">
        <v>144</v>
      </c>
    </row>
    <row r="52" spans="1:23">
      <c r="A52" s="67">
        <v>41</v>
      </c>
      <c r="B52" s="39" t="s">
        <v>307</v>
      </c>
      <c r="C52" s="32">
        <v>14</v>
      </c>
      <c r="D52" s="4">
        <v>7</v>
      </c>
      <c r="E52" s="4">
        <v>8</v>
      </c>
      <c r="F52" s="4">
        <v>7</v>
      </c>
      <c r="G52" s="4">
        <v>8</v>
      </c>
      <c r="H52" s="23">
        <v>7</v>
      </c>
      <c r="I52" s="23">
        <v>6</v>
      </c>
      <c r="J52" s="23">
        <v>6</v>
      </c>
      <c r="K52" s="23"/>
      <c r="L52" s="23">
        <v>6</v>
      </c>
      <c r="M52" s="23"/>
      <c r="N52" s="23">
        <v>7</v>
      </c>
      <c r="O52" s="48">
        <f t="shared" si="0"/>
        <v>61</v>
      </c>
      <c r="P52" s="55">
        <f t="shared" si="1"/>
        <v>33.888888888888893</v>
      </c>
      <c r="Q52" s="24">
        <v>34</v>
      </c>
      <c r="R52" s="23">
        <v>7</v>
      </c>
      <c r="S52" s="23">
        <v>15</v>
      </c>
      <c r="T52" s="23">
        <f t="shared" si="2"/>
        <v>22</v>
      </c>
      <c r="U52" s="24">
        <f t="shared" si="3"/>
        <v>56</v>
      </c>
      <c r="V52" s="48" t="s">
        <v>79</v>
      </c>
      <c r="W52" s="4" t="s">
        <v>148</v>
      </c>
    </row>
    <row r="53" spans="1:23">
      <c r="A53" s="67">
        <v>42</v>
      </c>
      <c r="B53" s="39" t="s">
        <v>308</v>
      </c>
      <c r="C53" s="32">
        <v>15</v>
      </c>
      <c r="D53" s="4">
        <v>6</v>
      </c>
      <c r="E53" s="4">
        <v>7</v>
      </c>
      <c r="F53" s="4">
        <v>6</v>
      </c>
      <c r="G53" s="4">
        <v>7</v>
      </c>
      <c r="H53" s="23">
        <v>8</v>
      </c>
      <c r="I53" s="23">
        <v>6</v>
      </c>
      <c r="J53" s="23">
        <v>6</v>
      </c>
      <c r="K53" s="23"/>
      <c r="L53" s="23">
        <v>5</v>
      </c>
      <c r="M53" s="23"/>
      <c r="N53" s="23">
        <v>6</v>
      </c>
      <c r="O53" s="48">
        <f t="shared" si="0"/>
        <v>59</v>
      </c>
      <c r="P53" s="55">
        <f t="shared" si="1"/>
        <v>32.777777777777779</v>
      </c>
      <c r="Q53" s="24">
        <v>33</v>
      </c>
      <c r="R53" s="23">
        <v>6</v>
      </c>
      <c r="S53" s="23">
        <v>15</v>
      </c>
      <c r="T53" s="23">
        <f t="shared" si="2"/>
        <v>21</v>
      </c>
      <c r="U53" s="24">
        <f t="shared" si="3"/>
        <v>54</v>
      </c>
      <c r="V53" s="48" t="s">
        <v>79</v>
      </c>
      <c r="W53" s="4" t="s">
        <v>185</v>
      </c>
    </row>
    <row r="54" spans="1:23">
      <c r="A54" s="67">
        <v>43</v>
      </c>
      <c r="B54" s="39" t="s">
        <v>309</v>
      </c>
      <c r="C54" s="32">
        <v>12</v>
      </c>
      <c r="D54" s="4">
        <v>6</v>
      </c>
      <c r="E54" s="4">
        <v>8</v>
      </c>
      <c r="F54" s="4">
        <v>6</v>
      </c>
      <c r="G54" s="4">
        <v>8</v>
      </c>
      <c r="H54" s="23">
        <v>7</v>
      </c>
      <c r="I54" s="23">
        <v>6</v>
      </c>
      <c r="J54" s="23">
        <v>5</v>
      </c>
      <c r="K54" s="23"/>
      <c r="L54" s="23">
        <v>5</v>
      </c>
      <c r="M54" s="23"/>
      <c r="N54" s="23">
        <v>6</v>
      </c>
      <c r="O54" s="48">
        <f t="shared" si="0"/>
        <v>55</v>
      </c>
      <c r="P54" s="55">
        <f t="shared" si="1"/>
        <v>30.555555555555557</v>
      </c>
      <c r="Q54" s="24">
        <v>31</v>
      </c>
      <c r="R54" s="23">
        <v>6</v>
      </c>
      <c r="S54" s="23">
        <v>19</v>
      </c>
      <c r="T54" s="23">
        <f t="shared" si="2"/>
        <v>25</v>
      </c>
      <c r="U54" s="24">
        <f t="shared" si="3"/>
        <v>56</v>
      </c>
      <c r="V54" s="48" t="s">
        <v>79</v>
      </c>
      <c r="W54" s="4" t="s">
        <v>144</v>
      </c>
    </row>
    <row r="55" spans="1:23">
      <c r="A55" s="67">
        <v>44</v>
      </c>
      <c r="B55" s="39" t="s">
        <v>310</v>
      </c>
      <c r="C55" s="32">
        <v>15</v>
      </c>
      <c r="D55" s="4">
        <v>6</v>
      </c>
      <c r="E55" s="4">
        <v>8</v>
      </c>
      <c r="F55" s="4">
        <v>6</v>
      </c>
      <c r="G55" s="4">
        <v>8</v>
      </c>
      <c r="H55" s="23">
        <v>8</v>
      </c>
      <c r="I55" s="23">
        <v>7</v>
      </c>
      <c r="J55" s="23">
        <v>6</v>
      </c>
      <c r="K55" s="23"/>
      <c r="L55" s="23">
        <v>7</v>
      </c>
      <c r="M55" s="23"/>
      <c r="N55" s="23">
        <v>7</v>
      </c>
      <c r="O55" s="48">
        <f t="shared" si="0"/>
        <v>64</v>
      </c>
      <c r="P55" s="55">
        <f t="shared" si="1"/>
        <v>35.555555555555557</v>
      </c>
      <c r="Q55" s="24">
        <v>36</v>
      </c>
      <c r="R55" s="23">
        <v>7</v>
      </c>
      <c r="S55" s="23">
        <v>24</v>
      </c>
      <c r="T55" s="23">
        <f t="shared" si="2"/>
        <v>31</v>
      </c>
      <c r="U55" s="24">
        <f t="shared" si="3"/>
        <v>67</v>
      </c>
      <c r="V55" s="48" t="s">
        <v>12</v>
      </c>
      <c r="W55" s="4" t="s">
        <v>203</v>
      </c>
    </row>
    <row r="56" spans="1:23">
      <c r="A56" s="67">
        <v>45</v>
      </c>
      <c r="B56" s="39" t="s">
        <v>311</v>
      </c>
      <c r="C56" s="73">
        <v>17</v>
      </c>
      <c r="D56" s="4">
        <v>6</v>
      </c>
      <c r="E56" s="4">
        <v>10</v>
      </c>
      <c r="F56" s="4">
        <v>6</v>
      </c>
      <c r="G56" s="4">
        <v>9</v>
      </c>
      <c r="H56" s="23">
        <v>9</v>
      </c>
      <c r="I56" s="23">
        <v>7</v>
      </c>
      <c r="J56" s="23">
        <v>6</v>
      </c>
      <c r="K56" s="23"/>
      <c r="L56" s="23">
        <v>6</v>
      </c>
      <c r="M56" s="23"/>
      <c r="N56" s="23">
        <v>6</v>
      </c>
      <c r="O56" s="48">
        <f t="shared" si="0"/>
        <v>66</v>
      </c>
      <c r="P56" s="55">
        <f t="shared" si="1"/>
        <v>36.666666666666664</v>
      </c>
      <c r="Q56" s="24">
        <v>37</v>
      </c>
      <c r="R56" s="23">
        <v>6</v>
      </c>
      <c r="S56" s="23">
        <v>23</v>
      </c>
      <c r="T56" s="23">
        <f t="shared" si="2"/>
        <v>29</v>
      </c>
      <c r="U56" s="24">
        <f t="shared" si="3"/>
        <v>66</v>
      </c>
      <c r="V56" s="48" t="s">
        <v>12</v>
      </c>
      <c r="W56" s="4" t="s">
        <v>144</v>
      </c>
    </row>
    <row r="57" spans="1:23">
      <c r="A57" s="67">
        <v>46</v>
      </c>
      <c r="B57" s="39" t="s">
        <v>312</v>
      </c>
      <c r="C57" s="32">
        <v>17</v>
      </c>
      <c r="D57" s="4">
        <v>8</v>
      </c>
      <c r="E57" s="4">
        <v>10</v>
      </c>
      <c r="F57" s="4">
        <v>8</v>
      </c>
      <c r="G57" s="4">
        <v>9</v>
      </c>
      <c r="H57" s="23">
        <v>9</v>
      </c>
      <c r="I57" s="23">
        <v>8</v>
      </c>
      <c r="J57" s="23">
        <v>7</v>
      </c>
      <c r="K57" s="23"/>
      <c r="L57" s="23">
        <v>7</v>
      </c>
      <c r="M57" s="23"/>
      <c r="N57" s="23">
        <v>8</v>
      </c>
      <c r="O57" s="48">
        <f t="shared" si="0"/>
        <v>73</v>
      </c>
      <c r="P57" s="55">
        <f t="shared" si="1"/>
        <v>40.555555555555557</v>
      </c>
      <c r="Q57" s="24">
        <v>41</v>
      </c>
      <c r="R57" s="23">
        <v>8</v>
      </c>
      <c r="S57" s="23">
        <v>30</v>
      </c>
      <c r="T57" s="23">
        <f t="shared" si="2"/>
        <v>38</v>
      </c>
      <c r="U57" s="24">
        <f t="shared" si="3"/>
        <v>79</v>
      </c>
      <c r="V57" s="48" t="s">
        <v>70</v>
      </c>
      <c r="W57" s="4" t="s">
        <v>144</v>
      </c>
    </row>
    <row r="58" spans="1:23">
      <c r="A58" s="67">
        <v>47</v>
      </c>
      <c r="B58" s="39" t="s">
        <v>313</v>
      </c>
      <c r="C58" s="32">
        <v>16</v>
      </c>
      <c r="D58" s="4">
        <v>7</v>
      </c>
      <c r="E58" s="4">
        <v>8</v>
      </c>
      <c r="F58" s="4">
        <v>7</v>
      </c>
      <c r="G58" s="4">
        <v>8</v>
      </c>
      <c r="H58" s="23">
        <v>7</v>
      </c>
      <c r="I58" s="23">
        <v>8</v>
      </c>
      <c r="J58" s="23">
        <v>8</v>
      </c>
      <c r="K58" s="23"/>
      <c r="L58" s="23">
        <v>7</v>
      </c>
      <c r="M58" s="23"/>
      <c r="N58" s="23">
        <v>6</v>
      </c>
      <c r="O58" s="48">
        <f t="shared" si="0"/>
        <v>67</v>
      </c>
      <c r="P58" s="55">
        <f t="shared" si="1"/>
        <v>37.222222222222221</v>
      </c>
      <c r="Q58" s="24">
        <v>37</v>
      </c>
      <c r="R58" s="23">
        <v>7</v>
      </c>
      <c r="S58" s="23">
        <v>19</v>
      </c>
      <c r="T58" s="23">
        <f t="shared" si="2"/>
        <v>26</v>
      </c>
      <c r="U58" s="24">
        <f t="shared" si="3"/>
        <v>63</v>
      </c>
      <c r="V58" s="48" t="s">
        <v>12</v>
      </c>
      <c r="W58" s="4" t="s">
        <v>144</v>
      </c>
    </row>
    <row r="59" spans="1:23">
      <c r="A59" s="67">
        <v>48</v>
      </c>
      <c r="B59" s="39" t="s">
        <v>314</v>
      </c>
      <c r="C59" s="32">
        <v>15</v>
      </c>
      <c r="D59" s="4">
        <v>7</v>
      </c>
      <c r="E59" s="4">
        <v>10</v>
      </c>
      <c r="F59" s="4">
        <v>7</v>
      </c>
      <c r="G59" s="4">
        <v>9</v>
      </c>
      <c r="H59" s="23">
        <v>9</v>
      </c>
      <c r="I59" s="23">
        <v>7</v>
      </c>
      <c r="J59" s="23">
        <v>8</v>
      </c>
      <c r="K59" s="23"/>
      <c r="L59" s="23">
        <v>6</v>
      </c>
      <c r="M59" s="23"/>
      <c r="N59" s="23">
        <v>6</v>
      </c>
      <c r="O59" s="48">
        <f t="shared" si="0"/>
        <v>67</v>
      </c>
      <c r="P59" s="55">
        <f t="shared" si="1"/>
        <v>37.222222222222221</v>
      </c>
      <c r="Q59" s="24">
        <v>37</v>
      </c>
      <c r="R59" s="23">
        <v>7</v>
      </c>
      <c r="S59" s="23">
        <v>16</v>
      </c>
      <c r="T59" s="23">
        <f t="shared" si="2"/>
        <v>23</v>
      </c>
      <c r="U59" s="24">
        <f t="shared" si="3"/>
        <v>60</v>
      </c>
      <c r="V59" s="48" t="s">
        <v>79</v>
      </c>
      <c r="W59" s="4" t="s">
        <v>144</v>
      </c>
    </row>
    <row r="60" spans="1:23">
      <c r="A60" s="67">
        <v>49</v>
      </c>
      <c r="B60" s="39" t="s">
        <v>315</v>
      </c>
      <c r="C60" s="32">
        <v>18</v>
      </c>
      <c r="D60" s="4">
        <v>7</v>
      </c>
      <c r="E60" s="4">
        <v>10</v>
      </c>
      <c r="F60" s="4">
        <v>7</v>
      </c>
      <c r="G60" s="4">
        <v>9</v>
      </c>
      <c r="H60" s="23">
        <v>9</v>
      </c>
      <c r="I60" s="23">
        <v>7</v>
      </c>
      <c r="J60" s="23">
        <v>6</v>
      </c>
      <c r="K60" s="23"/>
      <c r="L60" s="23">
        <v>7</v>
      </c>
      <c r="M60" s="23"/>
      <c r="N60" s="23">
        <v>6</v>
      </c>
      <c r="O60" s="48">
        <f t="shared" si="0"/>
        <v>69</v>
      </c>
      <c r="P60" s="55">
        <f t="shared" si="1"/>
        <v>38.333333333333336</v>
      </c>
      <c r="Q60" s="24">
        <v>38</v>
      </c>
      <c r="R60" s="23">
        <v>6</v>
      </c>
      <c r="S60" s="23">
        <v>20</v>
      </c>
      <c r="T60" s="23">
        <f t="shared" si="2"/>
        <v>26</v>
      </c>
      <c r="U60" s="24">
        <f t="shared" si="3"/>
        <v>64</v>
      </c>
      <c r="V60" s="48" t="s">
        <v>12</v>
      </c>
      <c r="W60" s="4" t="s">
        <v>144</v>
      </c>
    </row>
    <row r="61" spans="1:23">
      <c r="A61" s="67">
        <v>50</v>
      </c>
      <c r="B61" s="39" t="s">
        <v>316</v>
      </c>
      <c r="C61" s="73">
        <v>11</v>
      </c>
      <c r="D61" s="4">
        <v>6</v>
      </c>
      <c r="E61" s="4">
        <v>5</v>
      </c>
      <c r="F61" s="4">
        <v>6</v>
      </c>
      <c r="G61" s="4">
        <v>5</v>
      </c>
      <c r="H61" s="23">
        <v>6</v>
      </c>
      <c r="I61" s="23">
        <v>6</v>
      </c>
      <c r="J61" s="23">
        <v>6</v>
      </c>
      <c r="K61" s="23"/>
      <c r="L61" s="23">
        <v>5</v>
      </c>
      <c r="M61" s="23"/>
      <c r="N61" s="23">
        <v>5</v>
      </c>
      <c r="O61" s="48">
        <f t="shared" si="0"/>
        <v>50</v>
      </c>
      <c r="P61" s="55">
        <f t="shared" si="1"/>
        <v>27.777777777777779</v>
      </c>
      <c r="Q61" s="24">
        <v>28</v>
      </c>
      <c r="R61" s="23">
        <v>6</v>
      </c>
      <c r="S61" s="23">
        <v>17</v>
      </c>
      <c r="T61" s="23">
        <f t="shared" si="2"/>
        <v>23</v>
      </c>
      <c r="U61" s="24">
        <f t="shared" si="3"/>
        <v>51</v>
      </c>
      <c r="V61" s="48" t="s">
        <v>79</v>
      </c>
      <c r="W61" s="4" t="s">
        <v>144</v>
      </c>
    </row>
    <row r="62" spans="1:23">
      <c r="A62" s="67">
        <v>51</v>
      </c>
      <c r="B62" s="39" t="s">
        <v>317</v>
      </c>
      <c r="C62" s="32">
        <v>16</v>
      </c>
      <c r="D62" s="4">
        <v>7</v>
      </c>
      <c r="E62" s="4">
        <v>7</v>
      </c>
      <c r="F62" s="4">
        <v>7</v>
      </c>
      <c r="G62" s="4">
        <v>7</v>
      </c>
      <c r="H62" s="23">
        <v>8</v>
      </c>
      <c r="I62" s="23">
        <v>6</v>
      </c>
      <c r="J62" s="23">
        <v>5</v>
      </c>
      <c r="K62" s="23"/>
      <c r="L62" s="23">
        <v>6</v>
      </c>
      <c r="M62" s="23"/>
      <c r="N62" s="23">
        <v>7</v>
      </c>
      <c r="O62" s="48">
        <f t="shared" si="0"/>
        <v>62</v>
      </c>
      <c r="P62" s="55">
        <f t="shared" si="1"/>
        <v>34.444444444444443</v>
      </c>
      <c r="Q62" s="24">
        <v>34</v>
      </c>
      <c r="R62" s="23">
        <v>7</v>
      </c>
      <c r="S62" s="23">
        <v>21</v>
      </c>
      <c r="T62" s="23">
        <f t="shared" si="2"/>
        <v>28</v>
      </c>
      <c r="U62" s="24">
        <f t="shared" si="3"/>
        <v>62</v>
      </c>
      <c r="V62" s="48" t="s">
        <v>12</v>
      </c>
      <c r="W62" s="4" t="s">
        <v>148</v>
      </c>
    </row>
    <row r="63" spans="1:23">
      <c r="A63" s="67">
        <v>52</v>
      </c>
      <c r="B63" s="39" t="s">
        <v>318</v>
      </c>
      <c r="C63" s="32">
        <v>18</v>
      </c>
      <c r="D63" s="4">
        <v>6</v>
      </c>
      <c r="E63" s="4">
        <v>7</v>
      </c>
      <c r="F63" s="4">
        <v>6</v>
      </c>
      <c r="G63" s="4">
        <v>7</v>
      </c>
      <c r="H63" s="23">
        <v>6</v>
      </c>
      <c r="I63" s="23">
        <v>6</v>
      </c>
      <c r="J63" s="23">
        <v>5</v>
      </c>
      <c r="K63" s="23"/>
      <c r="L63" s="23">
        <v>6</v>
      </c>
      <c r="M63" s="23"/>
      <c r="N63" s="23">
        <v>6</v>
      </c>
      <c r="O63" s="48">
        <f t="shared" si="0"/>
        <v>60</v>
      </c>
      <c r="P63" s="55">
        <f t="shared" si="1"/>
        <v>33.333333333333329</v>
      </c>
      <c r="Q63" s="24">
        <v>33</v>
      </c>
      <c r="R63" s="23">
        <v>7</v>
      </c>
      <c r="S63" s="23">
        <v>28</v>
      </c>
      <c r="T63" s="23">
        <f t="shared" si="2"/>
        <v>35</v>
      </c>
      <c r="U63" s="24">
        <f t="shared" si="3"/>
        <v>68</v>
      </c>
      <c r="V63" s="48" t="s">
        <v>12</v>
      </c>
      <c r="W63" s="4" t="s">
        <v>144</v>
      </c>
    </row>
    <row r="64" spans="1:23">
      <c r="A64" s="67">
        <v>53</v>
      </c>
      <c r="B64" s="39" t="s">
        <v>319</v>
      </c>
      <c r="C64" s="32">
        <v>18</v>
      </c>
      <c r="D64" s="4">
        <v>7</v>
      </c>
      <c r="E64" s="4">
        <v>8</v>
      </c>
      <c r="F64" s="4">
        <v>7</v>
      </c>
      <c r="G64" s="4">
        <v>8</v>
      </c>
      <c r="H64" s="23">
        <v>8</v>
      </c>
      <c r="I64" s="23">
        <v>7</v>
      </c>
      <c r="J64" s="23">
        <v>7</v>
      </c>
      <c r="K64" s="23"/>
      <c r="L64" s="23">
        <v>7</v>
      </c>
      <c r="M64" s="23"/>
      <c r="N64" s="23">
        <v>6</v>
      </c>
      <c r="O64" s="48">
        <f t="shared" si="0"/>
        <v>68</v>
      </c>
      <c r="P64" s="55">
        <f t="shared" si="1"/>
        <v>37.777777777777779</v>
      </c>
      <c r="Q64" s="24">
        <v>38</v>
      </c>
      <c r="R64" s="23">
        <v>7</v>
      </c>
      <c r="S64" s="23">
        <v>31</v>
      </c>
      <c r="T64" s="23">
        <f t="shared" si="2"/>
        <v>38</v>
      </c>
      <c r="U64" s="24">
        <f t="shared" si="3"/>
        <v>76</v>
      </c>
      <c r="V64" s="48" t="s">
        <v>70</v>
      </c>
      <c r="W64" s="4" t="s">
        <v>144</v>
      </c>
    </row>
    <row r="65" spans="1:25">
      <c r="A65" s="212" t="s">
        <v>113</v>
      </c>
      <c r="B65" s="212"/>
      <c r="C65" s="23"/>
      <c r="D65" s="23"/>
      <c r="E65" s="23"/>
      <c r="F65" s="23">
        <v>53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 spans="1:25">
      <c r="A66" s="212" t="s">
        <v>200</v>
      </c>
      <c r="B66" s="212"/>
      <c r="C66" s="23"/>
      <c r="D66" s="23"/>
      <c r="E66" s="23"/>
      <c r="F66" s="23">
        <v>53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1:25">
      <c r="A67" s="212" t="s">
        <v>114</v>
      </c>
      <c r="B67" s="212"/>
      <c r="C67" s="23"/>
      <c r="D67" s="23"/>
      <c r="E67" s="23"/>
      <c r="F67" s="23">
        <v>0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 spans="1:25" ht="17.25">
      <c r="A68" s="211" t="s">
        <v>115</v>
      </c>
      <c r="B68" s="211"/>
      <c r="C68" s="60" t="s">
        <v>116</v>
      </c>
      <c r="D68" s="60" t="s">
        <v>13</v>
      </c>
      <c r="E68" s="60"/>
      <c r="F68" s="60" t="s">
        <v>13</v>
      </c>
      <c r="G68" s="60" t="s">
        <v>70</v>
      </c>
      <c r="H68" s="60" t="s">
        <v>12</v>
      </c>
      <c r="I68" s="60" t="s">
        <v>117</v>
      </c>
      <c r="J68" s="60" t="s">
        <v>72</v>
      </c>
      <c r="K68" s="60" t="s">
        <v>118</v>
      </c>
      <c r="L68" s="60" t="s">
        <v>201</v>
      </c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70"/>
      <c r="X68" s="70"/>
      <c r="Y68" s="70"/>
    </row>
    <row r="69" spans="1:25" ht="17.25">
      <c r="A69" s="38"/>
      <c r="B69" s="38"/>
      <c r="C69" s="61"/>
      <c r="D69" s="61"/>
      <c r="E69" s="61"/>
      <c r="F69" s="61">
        <v>7</v>
      </c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71"/>
      <c r="X69" s="71"/>
      <c r="Y69" s="71"/>
    </row>
    <row r="70" spans="1:25" ht="17.25">
      <c r="A70" s="212" t="s">
        <v>119</v>
      </c>
      <c r="B70" s="212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71"/>
      <c r="X70" s="71"/>
      <c r="Y70" s="71"/>
    </row>
    <row r="71" spans="1:25" ht="17.25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</row>
    <row r="72" spans="1:25">
      <c r="A72" s="72"/>
      <c r="B72" s="62" t="s">
        <v>202</v>
      </c>
      <c r="C72" s="192" t="s">
        <v>144</v>
      </c>
      <c r="D72" s="192"/>
      <c r="E72" s="194" t="s">
        <v>161</v>
      </c>
      <c r="F72" s="194"/>
      <c r="G72" s="192" t="s">
        <v>146</v>
      </c>
      <c r="H72" s="192"/>
      <c r="I72" s="192" t="s">
        <v>148</v>
      </c>
      <c r="J72" s="192"/>
      <c r="K72" s="192" t="s">
        <v>203</v>
      </c>
      <c r="L72" s="192"/>
      <c r="M72" s="192" t="s">
        <v>185</v>
      </c>
      <c r="N72" s="192"/>
      <c r="O72" s="192" t="s">
        <v>161</v>
      </c>
      <c r="P72" s="192"/>
      <c r="Q72" s="192" t="s">
        <v>205</v>
      </c>
      <c r="R72" s="192"/>
    </row>
    <row r="73" spans="1:25">
      <c r="A73" s="72"/>
      <c r="B73" s="62"/>
      <c r="C73" s="85" t="s">
        <v>12</v>
      </c>
      <c r="D73" s="85" t="s">
        <v>206</v>
      </c>
      <c r="E73" s="63" t="s">
        <v>12</v>
      </c>
      <c r="F73" s="62" t="s">
        <v>206</v>
      </c>
      <c r="G73" s="85" t="s">
        <v>12</v>
      </c>
      <c r="H73" s="85" t="s">
        <v>206</v>
      </c>
      <c r="I73" s="85" t="s">
        <v>12</v>
      </c>
      <c r="J73" s="85" t="s">
        <v>206</v>
      </c>
      <c r="K73" s="85" t="s">
        <v>12</v>
      </c>
      <c r="L73" s="85" t="s">
        <v>206</v>
      </c>
      <c r="M73" s="85" t="s">
        <v>12</v>
      </c>
      <c r="N73" s="85" t="s">
        <v>206</v>
      </c>
      <c r="O73" s="85" t="s">
        <v>12</v>
      </c>
      <c r="P73" s="85" t="s">
        <v>206</v>
      </c>
      <c r="Q73" s="85" t="s">
        <v>12</v>
      </c>
      <c r="R73" s="85" t="s">
        <v>206</v>
      </c>
    </row>
    <row r="74" spans="1:25">
      <c r="A74" s="72"/>
      <c r="B74" s="62" t="s">
        <v>207</v>
      </c>
      <c r="C74" s="85">
        <v>0</v>
      </c>
      <c r="D74" s="85">
        <v>0</v>
      </c>
      <c r="E74" s="62"/>
      <c r="F74" s="62"/>
      <c r="G74" s="85"/>
      <c r="H74" s="85">
        <v>0</v>
      </c>
      <c r="I74" s="85">
        <v>0</v>
      </c>
      <c r="J74" s="85">
        <v>0</v>
      </c>
      <c r="K74" s="85">
        <v>0</v>
      </c>
      <c r="L74" s="85">
        <v>0</v>
      </c>
      <c r="M74" s="85">
        <v>0</v>
      </c>
      <c r="N74" s="85">
        <v>0</v>
      </c>
      <c r="O74" s="85">
        <v>0</v>
      </c>
      <c r="P74" s="85">
        <v>0</v>
      </c>
      <c r="Q74" s="85">
        <v>0</v>
      </c>
      <c r="R74" s="85">
        <v>0</v>
      </c>
    </row>
    <row r="75" spans="1:25">
      <c r="A75" s="72"/>
      <c r="B75" s="62" t="s">
        <v>208</v>
      </c>
      <c r="C75" s="85">
        <v>8</v>
      </c>
      <c r="D75" s="85">
        <v>2</v>
      </c>
      <c r="E75" s="62"/>
      <c r="F75" s="62"/>
      <c r="G75" s="85"/>
      <c r="H75" s="85">
        <v>0</v>
      </c>
      <c r="I75" s="85">
        <v>1</v>
      </c>
      <c r="J75" s="85">
        <v>2</v>
      </c>
      <c r="K75" s="85">
        <v>0</v>
      </c>
      <c r="L75" s="85">
        <v>0</v>
      </c>
      <c r="M75" s="85">
        <v>1</v>
      </c>
      <c r="N75" s="85">
        <v>0</v>
      </c>
      <c r="O75" s="85">
        <v>3</v>
      </c>
      <c r="P75" s="85">
        <v>1</v>
      </c>
      <c r="Q75" s="85">
        <v>13</v>
      </c>
      <c r="R75" s="85">
        <v>5</v>
      </c>
    </row>
    <row r="76" spans="1:25">
      <c r="A76" s="72"/>
      <c r="B76" s="62" t="s">
        <v>209</v>
      </c>
      <c r="C76" s="85">
        <v>9</v>
      </c>
      <c r="D76" s="85">
        <v>6</v>
      </c>
      <c r="E76" s="62"/>
      <c r="F76" s="62"/>
      <c r="G76" s="85"/>
      <c r="H76" s="85">
        <v>0</v>
      </c>
      <c r="I76" s="85">
        <v>2</v>
      </c>
      <c r="J76" s="85">
        <v>2</v>
      </c>
      <c r="K76" s="85">
        <v>1</v>
      </c>
      <c r="L76" s="85">
        <v>0</v>
      </c>
      <c r="M76" s="85">
        <v>0</v>
      </c>
      <c r="N76" s="85">
        <v>0</v>
      </c>
      <c r="O76" s="85">
        <v>2</v>
      </c>
      <c r="P76" s="85">
        <v>2</v>
      </c>
      <c r="Q76" s="85">
        <v>13</v>
      </c>
      <c r="R76" s="85">
        <v>10</v>
      </c>
    </row>
    <row r="77" spans="1:25">
      <c r="A77" s="72"/>
      <c r="B77" s="62" t="s">
        <v>210</v>
      </c>
      <c r="C77" s="85">
        <v>1</v>
      </c>
      <c r="D77" s="85">
        <v>6</v>
      </c>
      <c r="E77" s="62"/>
      <c r="F77" s="62"/>
      <c r="G77" s="85"/>
      <c r="H77" s="85">
        <v>1</v>
      </c>
      <c r="I77" s="85">
        <v>1</v>
      </c>
      <c r="J77" s="85">
        <v>0</v>
      </c>
      <c r="K77" s="85">
        <v>0</v>
      </c>
      <c r="L77" s="85">
        <v>0</v>
      </c>
      <c r="M77" s="85">
        <v>0</v>
      </c>
      <c r="N77" s="85">
        <v>1</v>
      </c>
      <c r="O77" s="85">
        <v>0</v>
      </c>
      <c r="P77" s="85">
        <v>1</v>
      </c>
      <c r="Q77" s="85">
        <v>2</v>
      </c>
      <c r="R77" s="85">
        <v>9</v>
      </c>
    </row>
    <row r="78" spans="1:25">
      <c r="A78" s="72"/>
      <c r="B78" s="4" t="s">
        <v>205</v>
      </c>
      <c r="C78" s="48">
        <v>18</v>
      </c>
      <c r="D78" s="48">
        <v>14</v>
      </c>
      <c r="E78" s="4"/>
      <c r="F78" s="4"/>
      <c r="G78" s="48"/>
      <c r="H78" s="48">
        <v>1</v>
      </c>
      <c r="I78" s="48">
        <v>4</v>
      </c>
      <c r="J78" s="48">
        <v>4</v>
      </c>
      <c r="K78" s="48">
        <v>1</v>
      </c>
      <c r="L78" s="48">
        <v>0</v>
      </c>
      <c r="M78" s="48">
        <v>1</v>
      </c>
      <c r="N78" s="48">
        <v>1</v>
      </c>
      <c r="O78" s="48">
        <v>5</v>
      </c>
      <c r="P78" s="48">
        <v>4</v>
      </c>
      <c r="Q78" s="87">
        <v>29</v>
      </c>
      <c r="R78" s="87">
        <v>24</v>
      </c>
    </row>
    <row r="79" spans="1:25">
      <c r="A79" s="72"/>
    </row>
    <row r="80" spans="1:25">
      <c r="A80" s="72"/>
    </row>
  </sheetData>
  <mergeCells count="22">
    <mergeCell ref="A70:B70"/>
    <mergeCell ref="A1:V1"/>
    <mergeCell ref="B2:V2"/>
    <mergeCell ref="B3:V3"/>
    <mergeCell ref="B4:V4"/>
    <mergeCell ref="B5:V5"/>
    <mergeCell ref="A9:A11"/>
    <mergeCell ref="B9:B11"/>
    <mergeCell ref="C9:Q9"/>
    <mergeCell ref="R9:U9"/>
    <mergeCell ref="A65:B65"/>
    <mergeCell ref="A66:B66"/>
    <mergeCell ref="A67:B67"/>
    <mergeCell ref="A68:B68"/>
    <mergeCell ref="O72:P72"/>
    <mergeCell ref="Q72:R72"/>
    <mergeCell ref="C72:D72"/>
    <mergeCell ref="E72:F72"/>
    <mergeCell ref="G72:H72"/>
    <mergeCell ref="I72:J72"/>
    <mergeCell ref="K72:L72"/>
    <mergeCell ref="M72:N7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W71"/>
  <sheetViews>
    <sheetView topLeftCell="B34" zoomScale="87" zoomScaleNormal="87" workbookViewId="0">
      <selection activeCell="U25" sqref="U25"/>
    </sheetView>
  </sheetViews>
  <sheetFormatPr defaultRowHeight="14.25"/>
  <cols>
    <col min="1" max="2" width="9.140625" style="78"/>
    <col min="3" max="3" width="43.42578125" style="78" customWidth="1"/>
    <col min="4" max="8" width="9.140625" style="78"/>
    <col min="9" max="9" width="7.28515625" style="78" customWidth="1"/>
    <col min="10" max="10" width="6.28515625" style="78" customWidth="1"/>
    <col min="11" max="11" width="8.140625" style="78" customWidth="1"/>
    <col min="12" max="12" width="9.140625" style="78"/>
    <col min="13" max="13" width="7.7109375" style="78" customWidth="1"/>
    <col min="14" max="14" width="8.28515625" style="78" customWidth="1"/>
    <col min="15" max="16384" width="9.140625" style="78"/>
  </cols>
  <sheetData>
    <row r="2" spans="2:23">
      <c r="B2" s="228" t="s">
        <v>18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  <row r="3" spans="2:23" ht="15">
      <c r="C3" s="229" t="s">
        <v>19</v>
      </c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</row>
    <row r="4" spans="2:23">
      <c r="C4" s="230" t="s">
        <v>20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</row>
    <row r="5" spans="2:23" ht="15">
      <c r="C5" s="231" t="s">
        <v>21</v>
      </c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</row>
    <row r="6" spans="2:23" ht="15">
      <c r="C6" s="231" t="s">
        <v>22</v>
      </c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</row>
    <row r="7" spans="2:23" ht="15">
      <c r="C7" s="90" t="s">
        <v>324</v>
      </c>
      <c r="E7" s="90" t="s">
        <v>122</v>
      </c>
      <c r="F7" s="90" t="s">
        <v>13</v>
      </c>
      <c r="G7" s="90" t="s">
        <v>25</v>
      </c>
      <c r="H7" s="90"/>
      <c r="I7" s="90"/>
      <c r="J7" s="90" t="s">
        <v>325</v>
      </c>
      <c r="K7" s="90"/>
      <c r="L7" s="90"/>
    </row>
    <row r="8" spans="2:23" ht="15">
      <c r="C8" s="90" t="s">
        <v>326</v>
      </c>
      <c r="D8" s="90"/>
      <c r="E8" s="90"/>
      <c r="F8" s="90"/>
      <c r="G8" s="90"/>
      <c r="H8" s="90"/>
      <c r="I8" s="90"/>
      <c r="J8" s="90" t="s">
        <v>327</v>
      </c>
      <c r="K8" s="90" t="s">
        <v>126</v>
      </c>
      <c r="O8" s="78" t="s">
        <v>325</v>
      </c>
      <c r="Q8" s="90"/>
      <c r="R8" s="78" t="s">
        <v>328</v>
      </c>
    </row>
    <row r="9" spans="2:23" ht="15" thickBot="1">
      <c r="C9" s="78" t="s">
        <v>30</v>
      </c>
    </row>
    <row r="10" spans="2:23" ht="15">
      <c r="B10" s="232" t="s">
        <v>128</v>
      </c>
      <c r="C10" s="235" t="s">
        <v>129</v>
      </c>
      <c r="D10" s="238" t="s">
        <v>31</v>
      </c>
      <c r="E10" s="239"/>
      <c r="F10" s="239"/>
      <c r="G10" s="239"/>
      <c r="H10" s="239"/>
      <c r="I10" s="239"/>
      <c r="J10" s="239"/>
      <c r="K10" s="239"/>
      <c r="L10" s="239"/>
      <c r="M10" s="239"/>
      <c r="N10" s="240"/>
      <c r="O10" s="240"/>
      <c r="P10" s="241"/>
      <c r="Q10" s="238" t="s">
        <v>32</v>
      </c>
      <c r="R10" s="239"/>
      <c r="S10" s="241"/>
      <c r="T10" s="242" t="s">
        <v>33</v>
      </c>
      <c r="U10" s="91"/>
      <c r="V10" s="244" t="s">
        <v>130</v>
      </c>
    </row>
    <row r="11" spans="2:23" ht="30">
      <c r="B11" s="233"/>
      <c r="C11" s="236"/>
      <c r="D11" s="92" t="s">
        <v>39</v>
      </c>
      <c r="E11" s="93" t="s">
        <v>40</v>
      </c>
      <c r="F11" s="93" t="s">
        <v>329</v>
      </c>
      <c r="G11" s="93" t="s">
        <v>131</v>
      </c>
      <c r="H11" s="93" t="s">
        <v>43</v>
      </c>
      <c r="I11" s="93" t="s">
        <v>44</v>
      </c>
      <c r="J11" s="93" t="s">
        <v>45</v>
      </c>
      <c r="K11" s="93" t="s">
        <v>330</v>
      </c>
      <c r="L11" s="93" t="s">
        <v>331</v>
      </c>
      <c r="M11" s="93" t="s">
        <v>133</v>
      </c>
      <c r="N11" s="94" t="s">
        <v>59</v>
      </c>
      <c r="O11" s="94" t="s">
        <v>332</v>
      </c>
      <c r="P11" s="95" t="s">
        <v>141</v>
      </c>
      <c r="Q11" s="92"/>
      <c r="R11" s="93"/>
      <c r="S11" s="96" t="s">
        <v>12</v>
      </c>
      <c r="T11" s="243"/>
      <c r="U11" s="97" t="s">
        <v>333</v>
      </c>
      <c r="V11" s="236"/>
      <c r="W11" s="78" t="s">
        <v>381</v>
      </c>
    </row>
    <row r="12" spans="2:23" ht="28.5">
      <c r="B12" s="234"/>
      <c r="C12" s="237"/>
      <c r="D12" s="98" t="s">
        <v>49</v>
      </c>
      <c r="E12" s="99" t="s">
        <v>383</v>
      </c>
      <c r="F12" s="99" t="s">
        <v>51</v>
      </c>
      <c r="G12" s="99" t="s">
        <v>52</v>
      </c>
      <c r="H12" s="99" t="s">
        <v>334</v>
      </c>
      <c r="I12" s="99" t="s">
        <v>137</v>
      </c>
      <c r="J12" s="99" t="s">
        <v>138</v>
      </c>
      <c r="K12" s="99" t="s">
        <v>335</v>
      </c>
      <c r="L12" s="99" t="s">
        <v>135</v>
      </c>
      <c r="M12" s="99" t="s">
        <v>336</v>
      </c>
      <c r="N12" s="100">
        <v>100</v>
      </c>
      <c r="O12" s="100">
        <v>50</v>
      </c>
      <c r="P12" s="101">
        <v>50</v>
      </c>
      <c r="Q12" s="98" t="s">
        <v>57</v>
      </c>
      <c r="R12" s="99" t="s">
        <v>58</v>
      </c>
      <c r="S12" s="101" t="s">
        <v>59</v>
      </c>
      <c r="T12" s="102" t="s">
        <v>60</v>
      </c>
      <c r="U12" s="97"/>
      <c r="V12" s="236"/>
    </row>
    <row r="13" spans="2:23" ht="15">
      <c r="B13" s="103">
        <v>1</v>
      </c>
      <c r="C13" s="104" t="s">
        <v>337</v>
      </c>
      <c r="D13" s="79">
        <v>8</v>
      </c>
      <c r="E13" s="79">
        <v>9</v>
      </c>
      <c r="F13" s="105">
        <v>7</v>
      </c>
      <c r="G13" s="105">
        <v>7</v>
      </c>
      <c r="H13" s="105">
        <v>6</v>
      </c>
      <c r="I13" s="105"/>
      <c r="J13" s="105"/>
      <c r="K13" s="105">
        <v>7</v>
      </c>
      <c r="L13" s="105">
        <v>5</v>
      </c>
      <c r="M13" s="105">
        <v>7</v>
      </c>
      <c r="N13" s="106">
        <f>SUM(D13:M13)</f>
        <v>56</v>
      </c>
      <c r="O13" s="106">
        <f>N13/100*50</f>
        <v>28.000000000000004</v>
      </c>
      <c r="P13" s="106">
        <v>28</v>
      </c>
      <c r="Q13" s="107">
        <v>5</v>
      </c>
      <c r="R13" s="105">
        <v>19</v>
      </c>
      <c r="S13" s="106">
        <f>SUM(Q13:R13)</f>
        <v>24</v>
      </c>
      <c r="T13" s="108">
        <f>P13+S13</f>
        <v>52</v>
      </c>
      <c r="U13" s="109" t="s">
        <v>79</v>
      </c>
      <c r="V13" s="108" t="s">
        <v>148</v>
      </c>
      <c r="W13" s="78" t="s">
        <v>206</v>
      </c>
    </row>
    <row r="14" spans="2:23" ht="15">
      <c r="B14" s="110">
        <v>2</v>
      </c>
      <c r="C14" s="111" t="s">
        <v>338</v>
      </c>
      <c r="D14" s="79">
        <v>12</v>
      </c>
      <c r="E14" s="79">
        <v>9</v>
      </c>
      <c r="F14" s="80">
        <v>5</v>
      </c>
      <c r="G14" s="80">
        <v>6</v>
      </c>
      <c r="H14" s="80">
        <v>6</v>
      </c>
      <c r="I14" s="80"/>
      <c r="J14" s="80"/>
      <c r="K14" s="80">
        <v>7</v>
      </c>
      <c r="L14" s="80">
        <v>5</v>
      </c>
      <c r="M14" s="80">
        <v>7</v>
      </c>
      <c r="N14" s="80">
        <f>SUM(D14:M14)</f>
        <v>57</v>
      </c>
      <c r="O14" s="106">
        <f t="shared" ref="O14:O55" si="0">N14/100*50</f>
        <v>28.499999999999996</v>
      </c>
      <c r="P14" s="80">
        <v>29</v>
      </c>
      <c r="Q14" s="80">
        <v>5</v>
      </c>
      <c r="R14" s="80">
        <v>15</v>
      </c>
      <c r="S14" s="106">
        <f t="shared" ref="S14:S55" si="1">SUM(Q14:R14)</f>
        <v>20</v>
      </c>
      <c r="T14" s="108">
        <f t="shared" ref="T14:T55" si="2">P14+S14</f>
        <v>49</v>
      </c>
      <c r="U14" s="80" t="s">
        <v>72</v>
      </c>
      <c r="V14" s="80" t="s">
        <v>161</v>
      </c>
      <c r="W14" s="78" t="s">
        <v>206</v>
      </c>
    </row>
    <row r="15" spans="2:23" ht="15">
      <c r="B15" s="110">
        <v>3</v>
      </c>
      <c r="C15" s="111" t="s">
        <v>339</v>
      </c>
      <c r="D15" s="79">
        <v>10</v>
      </c>
      <c r="E15" s="79">
        <v>16</v>
      </c>
      <c r="F15" s="80">
        <v>6</v>
      </c>
      <c r="G15" s="80">
        <v>5</v>
      </c>
      <c r="H15" s="80">
        <v>6</v>
      </c>
      <c r="I15" s="80"/>
      <c r="J15" s="80"/>
      <c r="K15" s="80">
        <v>7</v>
      </c>
      <c r="L15" s="80">
        <v>6</v>
      </c>
      <c r="M15" s="80">
        <v>7</v>
      </c>
      <c r="N15" s="106">
        <f t="shared" ref="N15:N55" si="3">SUM(D15:M15)</f>
        <v>63</v>
      </c>
      <c r="O15" s="106">
        <f t="shared" si="0"/>
        <v>31.5</v>
      </c>
      <c r="P15" s="80">
        <v>32</v>
      </c>
      <c r="Q15" s="80">
        <v>8</v>
      </c>
      <c r="R15" s="80">
        <v>22</v>
      </c>
      <c r="S15" s="106">
        <f t="shared" si="1"/>
        <v>30</v>
      </c>
      <c r="T15" s="108">
        <f t="shared" si="2"/>
        <v>62</v>
      </c>
      <c r="U15" s="80" t="s">
        <v>12</v>
      </c>
      <c r="V15" s="80" t="s">
        <v>144</v>
      </c>
      <c r="W15" s="78" t="s">
        <v>206</v>
      </c>
    </row>
    <row r="16" spans="2:23" ht="15">
      <c r="B16" s="110">
        <v>4</v>
      </c>
      <c r="C16" s="111" t="s">
        <v>340</v>
      </c>
      <c r="D16" s="79">
        <v>0</v>
      </c>
      <c r="E16" s="79">
        <v>10</v>
      </c>
      <c r="F16" s="80">
        <v>6</v>
      </c>
      <c r="G16" s="80">
        <v>5</v>
      </c>
      <c r="H16" s="80">
        <v>6</v>
      </c>
      <c r="I16" s="80"/>
      <c r="J16" s="80"/>
      <c r="K16" s="80">
        <v>7</v>
      </c>
      <c r="L16" s="80">
        <v>6</v>
      </c>
      <c r="M16" s="80">
        <v>7</v>
      </c>
      <c r="N16" s="80">
        <f t="shared" si="3"/>
        <v>47</v>
      </c>
      <c r="O16" s="106">
        <f t="shared" si="0"/>
        <v>23.5</v>
      </c>
      <c r="P16" s="80">
        <v>24</v>
      </c>
      <c r="Q16" s="80">
        <v>6</v>
      </c>
      <c r="R16" s="80">
        <v>16</v>
      </c>
      <c r="S16" s="106">
        <f t="shared" si="1"/>
        <v>22</v>
      </c>
      <c r="T16" s="108">
        <f t="shared" si="2"/>
        <v>46</v>
      </c>
      <c r="U16" s="80" t="s">
        <v>72</v>
      </c>
      <c r="V16" s="80" t="s">
        <v>144</v>
      </c>
      <c r="W16" s="78" t="s">
        <v>206</v>
      </c>
    </row>
    <row r="17" spans="2:23" ht="15">
      <c r="B17" s="110">
        <v>5</v>
      </c>
      <c r="C17" s="111" t="s">
        <v>341</v>
      </c>
      <c r="D17" s="79">
        <v>17</v>
      </c>
      <c r="E17" s="79">
        <v>18</v>
      </c>
      <c r="F17" s="80">
        <v>7</v>
      </c>
      <c r="G17" s="80">
        <v>7</v>
      </c>
      <c r="H17" s="80">
        <v>7</v>
      </c>
      <c r="I17" s="80"/>
      <c r="J17" s="80"/>
      <c r="K17" s="80">
        <v>8</v>
      </c>
      <c r="L17" s="80">
        <v>8</v>
      </c>
      <c r="M17" s="80">
        <v>7</v>
      </c>
      <c r="N17" s="106">
        <f t="shared" si="3"/>
        <v>79</v>
      </c>
      <c r="O17" s="106">
        <f t="shared" si="0"/>
        <v>39.5</v>
      </c>
      <c r="P17" s="80">
        <v>40</v>
      </c>
      <c r="Q17" s="80">
        <v>8</v>
      </c>
      <c r="R17" s="80">
        <v>33</v>
      </c>
      <c r="S17" s="106">
        <f t="shared" si="1"/>
        <v>41</v>
      </c>
      <c r="T17" s="108">
        <f t="shared" si="2"/>
        <v>81</v>
      </c>
      <c r="U17" s="80" t="s">
        <v>13</v>
      </c>
      <c r="V17" s="80" t="s">
        <v>161</v>
      </c>
      <c r="W17" s="78" t="s">
        <v>206</v>
      </c>
    </row>
    <row r="18" spans="2:23" ht="15">
      <c r="B18" s="110">
        <v>6</v>
      </c>
      <c r="C18" s="111" t="s">
        <v>342</v>
      </c>
      <c r="D18" s="79">
        <v>16</v>
      </c>
      <c r="E18" s="79">
        <v>18</v>
      </c>
      <c r="F18" s="80">
        <v>8</v>
      </c>
      <c r="G18" s="80">
        <v>7</v>
      </c>
      <c r="H18" s="80">
        <v>7</v>
      </c>
      <c r="I18" s="80"/>
      <c r="J18" s="80"/>
      <c r="K18" s="80">
        <v>7</v>
      </c>
      <c r="L18" s="80">
        <v>6</v>
      </c>
      <c r="M18" s="80">
        <v>7</v>
      </c>
      <c r="N18" s="80">
        <f t="shared" si="3"/>
        <v>76</v>
      </c>
      <c r="O18" s="106">
        <f t="shared" si="0"/>
        <v>38</v>
      </c>
      <c r="P18" s="80">
        <v>38</v>
      </c>
      <c r="Q18" s="80">
        <v>7</v>
      </c>
      <c r="R18" s="80">
        <v>29</v>
      </c>
      <c r="S18" s="106">
        <f t="shared" si="1"/>
        <v>36</v>
      </c>
      <c r="T18" s="108">
        <f t="shared" si="2"/>
        <v>74</v>
      </c>
      <c r="U18" s="80" t="s">
        <v>70</v>
      </c>
      <c r="V18" s="80" t="s">
        <v>144</v>
      </c>
      <c r="W18" s="78" t="s">
        <v>206</v>
      </c>
    </row>
    <row r="19" spans="2:23" ht="15">
      <c r="B19" s="110">
        <v>7</v>
      </c>
      <c r="C19" s="111" t="s">
        <v>343</v>
      </c>
      <c r="D19" s="79">
        <v>19</v>
      </c>
      <c r="E19" s="79">
        <v>19</v>
      </c>
      <c r="F19" s="80">
        <v>7</v>
      </c>
      <c r="G19" s="80">
        <v>7</v>
      </c>
      <c r="H19" s="80">
        <v>7</v>
      </c>
      <c r="I19" s="80"/>
      <c r="J19" s="80"/>
      <c r="K19" s="80">
        <v>8</v>
      </c>
      <c r="L19" s="80">
        <v>7</v>
      </c>
      <c r="M19" s="80">
        <v>7</v>
      </c>
      <c r="N19" s="106">
        <f t="shared" si="3"/>
        <v>81</v>
      </c>
      <c r="O19" s="106">
        <f t="shared" si="0"/>
        <v>40.5</v>
      </c>
      <c r="P19" s="80">
        <v>41</v>
      </c>
      <c r="Q19" s="80">
        <v>7</v>
      </c>
      <c r="R19" s="80">
        <v>30</v>
      </c>
      <c r="S19" s="106">
        <f t="shared" si="1"/>
        <v>37</v>
      </c>
      <c r="T19" s="108">
        <f t="shared" si="2"/>
        <v>78</v>
      </c>
      <c r="U19" s="80" t="s">
        <v>70</v>
      </c>
      <c r="V19" s="80" t="s">
        <v>203</v>
      </c>
      <c r="W19" s="78" t="s">
        <v>206</v>
      </c>
    </row>
    <row r="20" spans="2:23" ht="15">
      <c r="B20" s="110">
        <v>8</v>
      </c>
      <c r="C20" s="111" t="s">
        <v>344</v>
      </c>
      <c r="D20" s="79">
        <v>19</v>
      </c>
      <c r="E20" s="79">
        <v>14</v>
      </c>
      <c r="F20" s="80">
        <v>8</v>
      </c>
      <c r="G20" s="80">
        <v>8</v>
      </c>
      <c r="H20" s="80">
        <v>7</v>
      </c>
      <c r="I20" s="80"/>
      <c r="J20" s="80"/>
      <c r="K20" s="80">
        <v>7</v>
      </c>
      <c r="L20" s="80">
        <v>5</v>
      </c>
      <c r="M20" s="80">
        <v>7</v>
      </c>
      <c r="N20" s="80">
        <f t="shared" si="3"/>
        <v>75</v>
      </c>
      <c r="O20" s="106">
        <f t="shared" si="0"/>
        <v>37.5</v>
      </c>
      <c r="P20" s="80">
        <v>38</v>
      </c>
      <c r="Q20" s="80">
        <v>7</v>
      </c>
      <c r="R20" s="80">
        <v>27</v>
      </c>
      <c r="S20" s="106">
        <f t="shared" si="1"/>
        <v>34</v>
      </c>
      <c r="T20" s="108">
        <f t="shared" si="2"/>
        <v>72</v>
      </c>
      <c r="U20" s="80" t="s">
        <v>70</v>
      </c>
      <c r="V20" s="80" t="s">
        <v>146</v>
      </c>
      <c r="W20" s="78" t="s">
        <v>206</v>
      </c>
    </row>
    <row r="21" spans="2:23" ht="15">
      <c r="B21" s="110">
        <v>9</v>
      </c>
      <c r="C21" s="111" t="s">
        <v>345</v>
      </c>
      <c r="D21" s="79">
        <v>15</v>
      </c>
      <c r="E21" s="79">
        <v>15</v>
      </c>
      <c r="F21" s="80">
        <v>7</v>
      </c>
      <c r="G21" s="80">
        <v>7</v>
      </c>
      <c r="H21" s="80">
        <v>7</v>
      </c>
      <c r="I21" s="80"/>
      <c r="J21" s="80"/>
      <c r="K21" s="80">
        <v>8</v>
      </c>
      <c r="L21" s="80">
        <v>4</v>
      </c>
      <c r="M21" s="80">
        <v>7</v>
      </c>
      <c r="N21" s="106">
        <f t="shared" si="3"/>
        <v>70</v>
      </c>
      <c r="O21" s="106">
        <f t="shared" si="0"/>
        <v>35</v>
      </c>
      <c r="P21" s="81">
        <v>35</v>
      </c>
      <c r="Q21" s="80">
        <v>6</v>
      </c>
      <c r="R21" s="80">
        <v>32</v>
      </c>
      <c r="S21" s="106">
        <f t="shared" si="1"/>
        <v>38</v>
      </c>
      <c r="T21" s="108">
        <f t="shared" si="2"/>
        <v>73</v>
      </c>
      <c r="U21" s="80" t="s">
        <v>70</v>
      </c>
      <c r="V21" s="80" t="s">
        <v>144</v>
      </c>
      <c r="W21" s="78" t="s">
        <v>206</v>
      </c>
    </row>
    <row r="22" spans="2:23" ht="15">
      <c r="B22" s="110">
        <v>10</v>
      </c>
      <c r="C22" s="111" t="s">
        <v>346</v>
      </c>
      <c r="D22" s="79">
        <v>18</v>
      </c>
      <c r="E22" s="79">
        <v>16</v>
      </c>
      <c r="F22" s="80">
        <v>8</v>
      </c>
      <c r="G22" s="80">
        <v>7</v>
      </c>
      <c r="H22" s="80">
        <v>8</v>
      </c>
      <c r="I22" s="80"/>
      <c r="J22" s="80"/>
      <c r="K22" s="80">
        <v>8</v>
      </c>
      <c r="L22" s="80">
        <v>4</v>
      </c>
      <c r="M22" s="80">
        <v>7</v>
      </c>
      <c r="N22" s="80">
        <f t="shared" si="3"/>
        <v>76</v>
      </c>
      <c r="O22" s="106">
        <f t="shared" si="0"/>
        <v>38</v>
      </c>
      <c r="P22" s="81">
        <v>38</v>
      </c>
      <c r="Q22" s="80">
        <v>7</v>
      </c>
      <c r="R22" s="80">
        <v>28</v>
      </c>
      <c r="S22" s="106">
        <f t="shared" si="1"/>
        <v>35</v>
      </c>
      <c r="T22" s="108">
        <f t="shared" si="2"/>
        <v>73</v>
      </c>
      <c r="U22" s="80" t="s">
        <v>70</v>
      </c>
      <c r="V22" s="80" t="s">
        <v>148</v>
      </c>
      <c r="W22" s="78" t="s">
        <v>206</v>
      </c>
    </row>
    <row r="23" spans="2:23" ht="15">
      <c r="B23" s="110">
        <v>11</v>
      </c>
      <c r="C23" s="111" t="s">
        <v>347</v>
      </c>
      <c r="D23" s="79">
        <v>16</v>
      </c>
      <c r="E23" s="79">
        <v>15</v>
      </c>
      <c r="F23" s="80">
        <v>8</v>
      </c>
      <c r="G23" s="80">
        <v>7</v>
      </c>
      <c r="H23" s="80">
        <v>8</v>
      </c>
      <c r="I23" s="80"/>
      <c r="J23" s="80"/>
      <c r="K23" s="80">
        <v>7</v>
      </c>
      <c r="L23" s="80">
        <v>8</v>
      </c>
      <c r="M23" s="80">
        <v>7</v>
      </c>
      <c r="N23" s="106">
        <f t="shared" si="3"/>
        <v>76</v>
      </c>
      <c r="O23" s="106">
        <f t="shared" si="0"/>
        <v>38</v>
      </c>
      <c r="P23" s="81">
        <v>38</v>
      </c>
      <c r="Q23" s="80">
        <v>7</v>
      </c>
      <c r="R23" s="80">
        <v>38</v>
      </c>
      <c r="S23" s="106">
        <f t="shared" si="1"/>
        <v>45</v>
      </c>
      <c r="T23" s="108">
        <f t="shared" si="2"/>
        <v>83</v>
      </c>
      <c r="U23" s="81" t="s">
        <v>13</v>
      </c>
      <c r="V23" s="80" t="s">
        <v>148</v>
      </c>
      <c r="W23" s="78" t="s">
        <v>206</v>
      </c>
    </row>
    <row r="24" spans="2:23" ht="15">
      <c r="B24" s="110">
        <v>12</v>
      </c>
      <c r="C24" s="111" t="s">
        <v>348</v>
      </c>
      <c r="D24" s="79">
        <v>18</v>
      </c>
      <c r="E24" s="79">
        <v>19</v>
      </c>
      <c r="F24" s="80">
        <v>9</v>
      </c>
      <c r="G24" s="80">
        <v>9</v>
      </c>
      <c r="H24" s="80">
        <v>8</v>
      </c>
      <c r="I24" s="80"/>
      <c r="J24" s="80"/>
      <c r="K24" s="80">
        <v>8</v>
      </c>
      <c r="L24" s="80">
        <v>7</v>
      </c>
      <c r="M24" s="80">
        <v>6</v>
      </c>
      <c r="N24" s="80">
        <f t="shared" si="3"/>
        <v>84</v>
      </c>
      <c r="O24" s="106">
        <f t="shared" si="0"/>
        <v>42</v>
      </c>
      <c r="P24" s="80">
        <v>42</v>
      </c>
      <c r="Q24" s="80">
        <v>8</v>
      </c>
      <c r="R24" s="80">
        <v>28</v>
      </c>
      <c r="S24" s="106">
        <f t="shared" si="1"/>
        <v>36</v>
      </c>
      <c r="T24" s="108">
        <f t="shared" si="2"/>
        <v>78</v>
      </c>
      <c r="U24" s="80" t="s">
        <v>70</v>
      </c>
      <c r="V24" s="80" t="s">
        <v>144</v>
      </c>
      <c r="W24" s="78" t="s">
        <v>206</v>
      </c>
    </row>
    <row r="25" spans="2:23" ht="15">
      <c r="B25" s="110">
        <v>13</v>
      </c>
      <c r="C25" s="111" t="s">
        <v>349</v>
      </c>
      <c r="D25" s="79">
        <v>15</v>
      </c>
      <c r="E25" s="79">
        <v>16</v>
      </c>
      <c r="F25" s="80">
        <v>7</v>
      </c>
      <c r="G25" s="80">
        <v>7</v>
      </c>
      <c r="H25" s="80">
        <v>7</v>
      </c>
      <c r="I25" s="80"/>
      <c r="J25" s="80"/>
      <c r="K25" s="80">
        <v>7</v>
      </c>
      <c r="L25" s="80">
        <v>8</v>
      </c>
      <c r="M25" s="80">
        <v>5</v>
      </c>
      <c r="N25" s="106">
        <f t="shared" si="3"/>
        <v>72</v>
      </c>
      <c r="O25" s="106">
        <f t="shared" si="0"/>
        <v>36</v>
      </c>
      <c r="P25" s="80">
        <v>36</v>
      </c>
      <c r="Q25" s="80">
        <v>8</v>
      </c>
      <c r="R25" s="80">
        <v>31</v>
      </c>
      <c r="S25" s="106">
        <f t="shared" si="1"/>
        <v>39</v>
      </c>
      <c r="T25" s="108">
        <f t="shared" si="2"/>
        <v>75</v>
      </c>
      <c r="U25" s="80" t="s">
        <v>70</v>
      </c>
      <c r="V25" s="80" t="s">
        <v>144</v>
      </c>
      <c r="W25" s="78" t="s">
        <v>206</v>
      </c>
    </row>
    <row r="26" spans="2:23" ht="15">
      <c r="B26" s="110">
        <v>14</v>
      </c>
      <c r="C26" s="111" t="s">
        <v>350</v>
      </c>
      <c r="D26" s="79">
        <v>15</v>
      </c>
      <c r="E26" s="79">
        <v>16</v>
      </c>
      <c r="F26" s="80">
        <v>8</v>
      </c>
      <c r="G26" s="80">
        <v>8</v>
      </c>
      <c r="H26" s="80">
        <v>8</v>
      </c>
      <c r="I26" s="80"/>
      <c r="J26" s="80"/>
      <c r="K26" s="80">
        <v>8</v>
      </c>
      <c r="L26" s="80">
        <v>8</v>
      </c>
      <c r="M26" s="80">
        <v>6</v>
      </c>
      <c r="N26" s="80">
        <f t="shared" si="3"/>
        <v>77</v>
      </c>
      <c r="O26" s="106">
        <f t="shared" si="0"/>
        <v>38.5</v>
      </c>
      <c r="P26" s="80">
        <v>39</v>
      </c>
      <c r="Q26" s="80">
        <v>8</v>
      </c>
      <c r="R26" s="80">
        <v>33</v>
      </c>
      <c r="S26" s="106">
        <f t="shared" si="1"/>
        <v>41</v>
      </c>
      <c r="T26" s="108">
        <f t="shared" si="2"/>
        <v>80</v>
      </c>
      <c r="U26" s="81" t="s">
        <v>70</v>
      </c>
      <c r="V26" s="80" t="s">
        <v>144</v>
      </c>
      <c r="W26" s="78" t="s">
        <v>206</v>
      </c>
    </row>
    <row r="27" spans="2:23" ht="15">
      <c r="B27" s="110">
        <v>15</v>
      </c>
      <c r="C27" s="111" t="s">
        <v>351</v>
      </c>
      <c r="D27" s="79">
        <v>19</v>
      </c>
      <c r="E27" s="79">
        <v>20</v>
      </c>
      <c r="F27" s="80">
        <v>9</v>
      </c>
      <c r="G27" s="80">
        <v>9</v>
      </c>
      <c r="H27" s="80">
        <v>8</v>
      </c>
      <c r="I27" s="80"/>
      <c r="J27" s="80"/>
      <c r="K27" s="80">
        <v>8</v>
      </c>
      <c r="L27" s="80">
        <v>7</v>
      </c>
      <c r="M27" s="80">
        <v>7</v>
      </c>
      <c r="N27" s="106">
        <f t="shared" si="3"/>
        <v>87</v>
      </c>
      <c r="O27" s="106">
        <f t="shared" si="0"/>
        <v>43.5</v>
      </c>
      <c r="P27" s="80">
        <v>44</v>
      </c>
      <c r="Q27" s="80">
        <v>8</v>
      </c>
      <c r="R27" s="80">
        <v>23</v>
      </c>
      <c r="S27" s="106">
        <f t="shared" si="1"/>
        <v>31</v>
      </c>
      <c r="T27" s="108">
        <f t="shared" si="2"/>
        <v>75</v>
      </c>
      <c r="U27" s="81" t="s">
        <v>70</v>
      </c>
      <c r="V27" s="80" t="s">
        <v>144</v>
      </c>
      <c r="W27" s="78" t="s">
        <v>206</v>
      </c>
    </row>
    <row r="28" spans="2:23" ht="15">
      <c r="B28" s="110">
        <v>16</v>
      </c>
      <c r="C28" s="111" t="s">
        <v>352</v>
      </c>
      <c r="D28" s="79">
        <v>5</v>
      </c>
      <c r="E28" s="79">
        <v>10</v>
      </c>
      <c r="F28" s="80">
        <v>7</v>
      </c>
      <c r="G28" s="80">
        <v>7</v>
      </c>
      <c r="H28" s="80">
        <v>7</v>
      </c>
      <c r="I28" s="80"/>
      <c r="J28" s="80"/>
      <c r="K28" s="80">
        <v>8</v>
      </c>
      <c r="L28" s="80">
        <v>6</v>
      </c>
      <c r="M28" s="80">
        <v>7</v>
      </c>
      <c r="N28" s="80">
        <f t="shared" si="3"/>
        <v>57</v>
      </c>
      <c r="O28" s="106">
        <f t="shared" si="0"/>
        <v>28.499999999999996</v>
      </c>
      <c r="P28" s="80">
        <v>29</v>
      </c>
      <c r="Q28" s="80">
        <v>7</v>
      </c>
      <c r="R28" s="80">
        <v>17</v>
      </c>
      <c r="S28" s="106">
        <f t="shared" si="1"/>
        <v>24</v>
      </c>
      <c r="T28" s="108">
        <f t="shared" si="2"/>
        <v>53</v>
      </c>
      <c r="U28" s="81" t="s">
        <v>79</v>
      </c>
      <c r="V28" s="80" t="s">
        <v>161</v>
      </c>
      <c r="W28" s="78" t="s">
        <v>206</v>
      </c>
    </row>
    <row r="29" spans="2:23" ht="15">
      <c r="B29" s="110">
        <v>17</v>
      </c>
      <c r="C29" s="111" t="s">
        <v>353</v>
      </c>
      <c r="D29" s="79">
        <v>19</v>
      </c>
      <c r="E29" s="79">
        <v>17</v>
      </c>
      <c r="F29" s="80">
        <v>8</v>
      </c>
      <c r="G29" s="80">
        <v>8</v>
      </c>
      <c r="H29" s="80">
        <v>8</v>
      </c>
      <c r="I29" s="80"/>
      <c r="J29" s="80"/>
      <c r="K29" s="80">
        <v>7</v>
      </c>
      <c r="L29" s="80">
        <v>7</v>
      </c>
      <c r="M29" s="80">
        <v>6</v>
      </c>
      <c r="N29" s="106">
        <f t="shared" si="3"/>
        <v>80</v>
      </c>
      <c r="O29" s="106">
        <f t="shared" si="0"/>
        <v>40</v>
      </c>
      <c r="P29" s="80">
        <v>40</v>
      </c>
      <c r="Q29" s="80">
        <v>8</v>
      </c>
      <c r="R29" s="80">
        <v>40</v>
      </c>
      <c r="S29" s="106">
        <f t="shared" si="1"/>
        <v>48</v>
      </c>
      <c r="T29" s="108">
        <f t="shared" si="2"/>
        <v>88</v>
      </c>
      <c r="U29" s="81" t="s">
        <v>13</v>
      </c>
      <c r="V29" s="80" t="s">
        <v>144</v>
      </c>
      <c r="W29" s="78" t="s">
        <v>206</v>
      </c>
    </row>
    <row r="30" spans="2:23" ht="15">
      <c r="B30" s="110">
        <v>18</v>
      </c>
      <c r="C30" s="111" t="s">
        <v>354</v>
      </c>
      <c r="D30" s="79">
        <v>13</v>
      </c>
      <c r="E30" s="79">
        <v>12</v>
      </c>
      <c r="F30" s="80">
        <v>7</v>
      </c>
      <c r="G30" s="80">
        <v>7</v>
      </c>
      <c r="H30" s="80">
        <v>7</v>
      </c>
      <c r="I30" s="80"/>
      <c r="J30" s="80"/>
      <c r="K30" s="80">
        <v>8</v>
      </c>
      <c r="L30" s="80">
        <v>8</v>
      </c>
      <c r="M30" s="80">
        <v>7</v>
      </c>
      <c r="N30" s="80">
        <f t="shared" si="3"/>
        <v>69</v>
      </c>
      <c r="O30" s="106">
        <f t="shared" si="0"/>
        <v>34.5</v>
      </c>
      <c r="P30" s="80">
        <v>35</v>
      </c>
      <c r="Q30" s="80">
        <v>7</v>
      </c>
      <c r="R30" s="80">
        <v>22</v>
      </c>
      <c r="S30" s="106">
        <f t="shared" si="1"/>
        <v>29</v>
      </c>
      <c r="T30" s="108">
        <f t="shared" si="2"/>
        <v>64</v>
      </c>
      <c r="U30" s="81" t="s">
        <v>12</v>
      </c>
      <c r="V30" s="80" t="s">
        <v>144</v>
      </c>
      <c r="W30" s="78" t="s">
        <v>12</v>
      </c>
    </row>
    <row r="31" spans="2:23" ht="15">
      <c r="B31" s="110">
        <v>19</v>
      </c>
      <c r="C31" s="111" t="s">
        <v>355</v>
      </c>
      <c r="D31" s="79">
        <v>14</v>
      </c>
      <c r="E31" s="79">
        <v>13</v>
      </c>
      <c r="F31" s="80">
        <v>7</v>
      </c>
      <c r="G31" s="80">
        <v>7</v>
      </c>
      <c r="H31" s="80">
        <v>7</v>
      </c>
      <c r="I31" s="80"/>
      <c r="J31" s="80"/>
      <c r="K31" s="80">
        <v>7</v>
      </c>
      <c r="L31" s="80">
        <v>7</v>
      </c>
      <c r="M31" s="80">
        <v>6</v>
      </c>
      <c r="N31" s="106">
        <f t="shared" si="3"/>
        <v>68</v>
      </c>
      <c r="O31" s="106">
        <f t="shared" si="0"/>
        <v>34</v>
      </c>
      <c r="P31" s="80">
        <v>34</v>
      </c>
      <c r="Q31" s="80">
        <v>7</v>
      </c>
      <c r="R31" s="80">
        <v>36</v>
      </c>
      <c r="S31" s="106">
        <f t="shared" si="1"/>
        <v>43</v>
      </c>
      <c r="T31" s="108">
        <f t="shared" si="2"/>
        <v>77</v>
      </c>
      <c r="U31" s="80" t="s">
        <v>70</v>
      </c>
      <c r="V31" s="80" t="s">
        <v>148</v>
      </c>
      <c r="W31" s="78" t="s">
        <v>12</v>
      </c>
    </row>
    <row r="32" spans="2:23" ht="15">
      <c r="B32" s="110">
        <v>20</v>
      </c>
      <c r="C32" s="111" t="s">
        <v>356</v>
      </c>
      <c r="D32" s="79">
        <v>10</v>
      </c>
      <c r="E32" s="79">
        <v>19</v>
      </c>
      <c r="F32" s="80">
        <v>7</v>
      </c>
      <c r="G32" s="80">
        <v>7</v>
      </c>
      <c r="H32" s="80">
        <v>8</v>
      </c>
      <c r="I32" s="80"/>
      <c r="J32" s="80"/>
      <c r="K32" s="80">
        <v>7</v>
      </c>
      <c r="L32" s="80">
        <v>6</v>
      </c>
      <c r="M32" s="80">
        <v>7</v>
      </c>
      <c r="N32" s="80">
        <f t="shared" si="3"/>
        <v>71</v>
      </c>
      <c r="O32" s="106">
        <f t="shared" si="0"/>
        <v>35.5</v>
      </c>
      <c r="P32" s="80">
        <v>36</v>
      </c>
      <c r="Q32" s="80">
        <v>7</v>
      </c>
      <c r="R32" s="80">
        <v>31</v>
      </c>
      <c r="S32" s="106">
        <f t="shared" si="1"/>
        <v>38</v>
      </c>
      <c r="T32" s="108">
        <f t="shared" si="2"/>
        <v>74</v>
      </c>
      <c r="U32" s="80" t="s">
        <v>70</v>
      </c>
      <c r="V32" s="80" t="s">
        <v>161</v>
      </c>
      <c r="W32" s="78" t="s">
        <v>12</v>
      </c>
    </row>
    <row r="33" spans="2:23" ht="15">
      <c r="B33" s="110">
        <v>21</v>
      </c>
      <c r="C33" s="111" t="s">
        <v>357</v>
      </c>
      <c r="D33" s="79">
        <v>19</v>
      </c>
      <c r="E33" s="79">
        <v>20</v>
      </c>
      <c r="F33" s="80">
        <v>9</v>
      </c>
      <c r="G33" s="80">
        <v>9</v>
      </c>
      <c r="H33" s="80">
        <v>8</v>
      </c>
      <c r="I33" s="80"/>
      <c r="J33" s="80"/>
      <c r="K33" s="80">
        <v>8</v>
      </c>
      <c r="L33" s="80">
        <v>6</v>
      </c>
      <c r="M33" s="80">
        <v>7</v>
      </c>
      <c r="N33" s="106">
        <f t="shared" si="3"/>
        <v>86</v>
      </c>
      <c r="O33" s="106">
        <f t="shared" si="0"/>
        <v>43</v>
      </c>
      <c r="P33" s="80">
        <v>43</v>
      </c>
      <c r="Q33" s="80">
        <v>8</v>
      </c>
      <c r="R33" s="80">
        <v>37</v>
      </c>
      <c r="S33" s="106">
        <f t="shared" si="1"/>
        <v>45</v>
      </c>
      <c r="T33" s="108">
        <f t="shared" si="2"/>
        <v>88</v>
      </c>
      <c r="U33" s="81" t="s">
        <v>13</v>
      </c>
      <c r="V33" s="80" t="s">
        <v>144</v>
      </c>
      <c r="W33" s="78" t="s">
        <v>12</v>
      </c>
    </row>
    <row r="34" spans="2:23" ht="15">
      <c r="B34" s="110">
        <v>22</v>
      </c>
      <c r="C34" s="111" t="s">
        <v>358</v>
      </c>
      <c r="D34" s="79">
        <v>12</v>
      </c>
      <c r="E34" s="79">
        <v>10</v>
      </c>
      <c r="F34" s="80">
        <v>7</v>
      </c>
      <c r="G34" s="80">
        <v>7</v>
      </c>
      <c r="H34" s="80">
        <v>7</v>
      </c>
      <c r="I34" s="80"/>
      <c r="J34" s="80"/>
      <c r="K34" s="80">
        <v>8</v>
      </c>
      <c r="L34" s="80">
        <v>7</v>
      </c>
      <c r="M34" s="80">
        <v>7</v>
      </c>
      <c r="N34" s="80">
        <f t="shared" si="3"/>
        <v>65</v>
      </c>
      <c r="O34" s="106">
        <f t="shared" si="0"/>
        <v>32.5</v>
      </c>
      <c r="P34" s="80">
        <v>33</v>
      </c>
      <c r="Q34" s="80">
        <v>6</v>
      </c>
      <c r="R34" s="80">
        <v>22</v>
      </c>
      <c r="S34" s="106">
        <f t="shared" si="1"/>
        <v>28</v>
      </c>
      <c r="T34" s="108">
        <f t="shared" si="2"/>
        <v>61</v>
      </c>
      <c r="U34" s="81" t="s">
        <v>12</v>
      </c>
      <c r="V34" s="80" t="s">
        <v>144</v>
      </c>
      <c r="W34" s="78" t="s">
        <v>12</v>
      </c>
    </row>
    <row r="35" spans="2:23" ht="15">
      <c r="B35" s="110">
        <v>23</v>
      </c>
      <c r="C35" s="111" t="s">
        <v>359</v>
      </c>
      <c r="D35" s="79">
        <v>12</v>
      </c>
      <c r="E35" s="79">
        <v>13</v>
      </c>
      <c r="F35" s="80">
        <v>8</v>
      </c>
      <c r="G35" s="80">
        <v>8</v>
      </c>
      <c r="H35" s="80">
        <v>8</v>
      </c>
      <c r="I35" s="80"/>
      <c r="J35" s="80"/>
      <c r="K35" s="80">
        <v>8</v>
      </c>
      <c r="L35" s="80">
        <v>8</v>
      </c>
      <c r="M35" s="80">
        <v>6</v>
      </c>
      <c r="N35" s="106">
        <f t="shared" si="3"/>
        <v>71</v>
      </c>
      <c r="O35" s="106">
        <f t="shared" si="0"/>
        <v>35.5</v>
      </c>
      <c r="P35" s="80">
        <v>36</v>
      </c>
      <c r="Q35" s="80">
        <v>6</v>
      </c>
      <c r="R35" s="80">
        <v>20</v>
      </c>
      <c r="S35" s="106">
        <f t="shared" si="1"/>
        <v>26</v>
      </c>
      <c r="T35" s="108">
        <f t="shared" si="2"/>
        <v>62</v>
      </c>
      <c r="U35" s="81" t="s">
        <v>12</v>
      </c>
      <c r="V35" s="80" t="s">
        <v>161</v>
      </c>
      <c r="W35" s="78" t="s">
        <v>12</v>
      </c>
    </row>
    <row r="36" spans="2:23" ht="15">
      <c r="B36" s="110">
        <v>24</v>
      </c>
      <c r="C36" s="111" t="s">
        <v>360</v>
      </c>
      <c r="D36" s="79">
        <v>15</v>
      </c>
      <c r="E36" s="79">
        <v>19</v>
      </c>
      <c r="F36" s="80">
        <v>9</v>
      </c>
      <c r="G36" s="80">
        <v>9</v>
      </c>
      <c r="H36" s="80">
        <v>8</v>
      </c>
      <c r="I36" s="80"/>
      <c r="J36" s="80"/>
      <c r="K36" s="80">
        <v>8</v>
      </c>
      <c r="L36" s="80">
        <v>7</v>
      </c>
      <c r="M36" s="80">
        <v>7</v>
      </c>
      <c r="N36" s="80">
        <f t="shared" si="3"/>
        <v>82</v>
      </c>
      <c r="O36" s="106">
        <f t="shared" si="0"/>
        <v>41</v>
      </c>
      <c r="P36" s="81">
        <v>41</v>
      </c>
      <c r="Q36" s="80">
        <v>7</v>
      </c>
      <c r="R36" s="80">
        <v>20</v>
      </c>
      <c r="S36" s="106">
        <f t="shared" si="1"/>
        <v>27</v>
      </c>
      <c r="T36" s="108">
        <f t="shared" si="2"/>
        <v>68</v>
      </c>
      <c r="U36" s="81" t="s">
        <v>12</v>
      </c>
      <c r="V36" s="80" t="s">
        <v>148</v>
      </c>
      <c r="W36" s="78" t="s">
        <v>12</v>
      </c>
    </row>
    <row r="37" spans="2:23" ht="15">
      <c r="B37" s="110">
        <v>25</v>
      </c>
      <c r="C37" s="111" t="s">
        <v>361</v>
      </c>
      <c r="D37" s="79">
        <v>16</v>
      </c>
      <c r="E37" s="79">
        <v>19</v>
      </c>
      <c r="F37" s="80">
        <v>8</v>
      </c>
      <c r="G37" s="80">
        <v>8</v>
      </c>
      <c r="H37" s="80">
        <v>8</v>
      </c>
      <c r="I37" s="80"/>
      <c r="J37" s="80"/>
      <c r="K37" s="80">
        <v>8</v>
      </c>
      <c r="L37" s="80">
        <v>4</v>
      </c>
      <c r="M37" s="80">
        <v>7</v>
      </c>
      <c r="N37" s="106">
        <f t="shared" si="3"/>
        <v>78</v>
      </c>
      <c r="O37" s="106">
        <f t="shared" si="0"/>
        <v>39</v>
      </c>
      <c r="P37" s="81">
        <v>39</v>
      </c>
      <c r="Q37" s="80">
        <v>6</v>
      </c>
      <c r="R37" s="80">
        <v>33</v>
      </c>
      <c r="S37" s="106">
        <f t="shared" si="1"/>
        <v>39</v>
      </c>
      <c r="T37" s="108">
        <f t="shared" si="2"/>
        <v>78</v>
      </c>
      <c r="U37" s="80" t="s">
        <v>70</v>
      </c>
      <c r="V37" s="80" t="s">
        <v>148</v>
      </c>
      <c r="W37" s="78" t="s">
        <v>12</v>
      </c>
    </row>
    <row r="38" spans="2:23" ht="15">
      <c r="B38" s="110">
        <v>26</v>
      </c>
      <c r="C38" s="111" t="s">
        <v>362</v>
      </c>
      <c r="D38" s="79">
        <v>16</v>
      </c>
      <c r="E38" s="79">
        <v>18</v>
      </c>
      <c r="F38" s="80">
        <v>9</v>
      </c>
      <c r="G38" s="80">
        <v>9</v>
      </c>
      <c r="H38" s="80">
        <v>8</v>
      </c>
      <c r="I38" s="80"/>
      <c r="J38" s="80"/>
      <c r="K38" s="80">
        <v>8</v>
      </c>
      <c r="L38" s="80">
        <v>4</v>
      </c>
      <c r="M38" s="80">
        <v>7</v>
      </c>
      <c r="N38" s="80">
        <f t="shared" si="3"/>
        <v>79</v>
      </c>
      <c r="O38" s="106">
        <f t="shared" si="0"/>
        <v>39.5</v>
      </c>
      <c r="P38" s="81">
        <v>40</v>
      </c>
      <c r="Q38" s="80">
        <v>8</v>
      </c>
      <c r="R38" s="80">
        <v>36</v>
      </c>
      <c r="S38" s="106">
        <f t="shared" si="1"/>
        <v>44</v>
      </c>
      <c r="T38" s="108">
        <f t="shared" si="2"/>
        <v>84</v>
      </c>
      <c r="U38" s="81" t="s">
        <v>13</v>
      </c>
      <c r="V38" s="80" t="s">
        <v>185</v>
      </c>
      <c r="W38" s="78" t="s">
        <v>12</v>
      </c>
    </row>
    <row r="39" spans="2:23" ht="15">
      <c r="B39" s="110">
        <v>27</v>
      </c>
      <c r="C39" s="111" t="s">
        <v>363</v>
      </c>
      <c r="D39" s="79">
        <v>17</v>
      </c>
      <c r="E39" s="79">
        <v>17</v>
      </c>
      <c r="F39" s="80">
        <v>8</v>
      </c>
      <c r="G39" s="80">
        <v>8</v>
      </c>
      <c r="H39" s="80">
        <v>8</v>
      </c>
      <c r="I39" s="80"/>
      <c r="J39" s="80"/>
      <c r="K39" s="80">
        <v>8</v>
      </c>
      <c r="L39" s="80">
        <v>5</v>
      </c>
      <c r="M39" s="80">
        <v>7</v>
      </c>
      <c r="N39" s="106">
        <f t="shared" si="3"/>
        <v>78</v>
      </c>
      <c r="O39" s="106">
        <f t="shared" si="0"/>
        <v>39</v>
      </c>
      <c r="P39" s="80">
        <v>39</v>
      </c>
      <c r="Q39" s="80">
        <v>7</v>
      </c>
      <c r="R39" s="80">
        <v>33</v>
      </c>
      <c r="S39" s="106">
        <f t="shared" si="1"/>
        <v>40</v>
      </c>
      <c r="T39" s="108">
        <f t="shared" si="2"/>
        <v>79</v>
      </c>
      <c r="U39" s="80" t="s">
        <v>70</v>
      </c>
      <c r="V39" s="80" t="s">
        <v>144</v>
      </c>
      <c r="W39" s="78" t="s">
        <v>12</v>
      </c>
    </row>
    <row r="40" spans="2:23" ht="15">
      <c r="B40" s="110">
        <v>28</v>
      </c>
      <c r="C40" s="111" t="s">
        <v>364</v>
      </c>
      <c r="D40" s="79">
        <v>15</v>
      </c>
      <c r="E40" s="79">
        <v>18</v>
      </c>
      <c r="F40" s="80">
        <v>9</v>
      </c>
      <c r="G40" s="80">
        <v>9</v>
      </c>
      <c r="H40" s="80">
        <v>8</v>
      </c>
      <c r="I40" s="80"/>
      <c r="J40" s="80"/>
      <c r="K40" s="80">
        <v>8</v>
      </c>
      <c r="L40" s="80">
        <v>6</v>
      </c>
      <c r="M40" s="80">
        <v>7</v>
      </c>
      <c r="N40" s="80">
        <f t="shared" si="3"/>
        <v>80</v>
      </c>
      <c r="O40" s="106">
        <f t="shared" si="0"/>
        <v>40</v>
      </c>
      <c r="P40" s="81">
        <v>40</v>
      </c>
      <c r="Q40" s="80">
        <v>7</v>
      </c>
      <c r="R40" s="80">
        <v>36</v>
      </c>
      <c r="S40" s="106">
        <f t="shared" si="1"/>
        <v>43</v>
      </c>
      <c r="T40" s="108">
        <f t="shared" si="2"/>
        <v>83</v>
      </c>
      <c r="U40" s="81" t="s">
        <v>13</v>
      </c>
      <c r="V40" s="80" t="s">
        <v>144</v>
      </c>
      <c r="W40" s="78" t="s">
        <v>12</v>
      </c>
    </row>
    <row r="41" spans="2:23" ht="15">
      <c r="B41" s="110">
        <v>29</v>
      </c>
      <c r="C41" s="111" t="s">
        <v>365</v>
      </c>
      <c r="D41" s="79">
        <v>20</v>
      </c>
      <c r="E41" s="79">
        <v>19</v>
      </c>
      <c r="F41" s="80">
        <v>9</v>
      </c>
      <c r="G41" s="80">
        <v>9</v>
      </c>
      <c r="H41" s="80">
        <v>8</v>
      </c>
      <c r="I41" s="80"/>
      <c r="J41" s="80"/>
      <c r="K41" s="80">
        <v>8</v>
      </c>
      <c r="L41" s="80">
        <v>7</v>
      </c>
      <c r="M41" s="80">
        <v>7</v>
      </c>
      <c r="N41" s="106">
        <f t="shared" si="3"/>
        <v>87</v>
      </c>
      <c r="O41" s="106">
        <f t="shared" si="0"/>
        <v>43.5</v>
      </c>
      <c r="P41" s="81">
        <v>44</v>
      </c>
      <c r="Q41" s="80">
        <v>8</v>
      </c>
      <c r="R41" s="80">
        <v>40</v>
      </c>
      <c r="S41" s="106">
        <f t="shared" si="1"/>
        <v>48</v>
      </c>
      <c r="T41" s="108">
        <f t="shared" si="2"/>
        <v>92</v>
      </c>
      <c r="U41" s="81" t="s">
        <v>116</v>
      </c>
      <c r="V41" s="80" t="s">
        <v>144</v>
      </c>
      <c r="W41" s="78" t="s">
        <v>12</v>
      </c>
    </row>
    <row r="42" spans="2:23" ht="15">
      <c r="B42" s="110">
        <v>30</v>
      </c>
      <c r="C42" s="111" t="s">
        <v>366</v>
      </c>
      <c r="D42" s="79">
        <v>19</v>
      </c>
      <c r="E42" s="79">
        <v>20</v>
      </c>
      <c r="F42" s="80">
        <v>9</v>
      </c>
      <c r="G42" s="80">
        <v>9</v>
      </c>
      <c r="H42" s="80">
        <v>8</v>
      </c>
      <c r="I42" s="80"/>
      <c r="J42" s="80"/>
      <c r="K42" s="80">
        <v>8</v>
      </c>
      <c r="L42" s="80">
        <v>7</v>
      </c>
      <c r="M42" s="80">
        <v>7</v>
      </c>
      <c r="N42" s="80">
        <f t="shared" si="3"/>
        <v>87</v>
      </c>
      <c r="O42" s="106">
        <f t="shared" si="0"/>
        <v>43.5</v>
      </c>
      <c r="P42" s="81">
        <v>44</v>
      </c>
      <c r="Q42" s="80">
        <v>8</v>
      </c>
      <c r="R42" s="80">
        <v>38</v>
      </c>
      <c r="S42" s="106">
        <f t="shared" si="1"/>
        <v>46</v>
      </c>
      <c r="T42" s="108">
        <f t="shared" si="2"/>
        <v>90</v>
      </c>
      <c r="U42" s="81" t="s">
        <v>13</v>
      </c>
      <c r="V42" s="80" t="s">
        <v>161</v>
      </c>
      <c r="W42" s="78" t="s">
        <v>12</v>
      </c>
    </row>
    <row r="43" spans="2:23" ht="15">
      <c r="B43" s="110">
        <v>31</v>
      </c>
      <c r="C43" s="111" t="s">
        <v>367</v>
      </c>
      <c r="D43" s="79">
        <v>17</v>
      </c>
      <c r="E43" s="79">
        <v>20</v>
      </c>
      <c r="F43" s="80">
        <v>9</v>
      </c>
      <c r="G43" s="80">
        <v>9</v>
      </c>
      <c r="H43" s="80">
        <v>8</v>
      </c>
      <c r="I43" s="80"/>
      <c r="J43" s="80"/>
      <c r="K43" s="80">
        <v>8</v>
      </c>
      <c r="L43" s="82">
        <v>6</v>
      </c>
      <c r="M43" s="80">
        <v>7</v>
      </c>
      <c r="N43" s="106">
        <f t="shared" si="3"/>
        <v>84</v>
      </c>
      <c r="O43" s="106">
        <f t="shared" si="0"/>
        <v>42</v>
      </c>
      <c r="P43" s="81">
        <v>42</v>
      </c>
      <c r="Q43" s="80">
        <v>8</v>
      </c>
      <c r="R43" s="80">
        <v>36</v>
      </c>
      <c r="S43" s="106">
        <f t="shared" si="1"/>
        <v>44</v>
      </c>
      <c r="T43" s="108">
        <f t="shared" si="2"/>
        <v>86</v>
      </c>
      <c r="U43" s="81" t="s">
        <v>13</v>
      </c>
      <c r="V43" s="80" t="s">
        <v>161</v>
      </c>
      <c r="W43" s="78" t="s">
        <v>12</v>
      </c>
    </row>
    <row r="44" spans="2:23" ht="15">
      <c r="B44" s="110">
        <v>32</v>
      </c>
      <c r="C44" s="111" t="s">
        <v>368</v>
      </c>
      <c r="D44" s="79">
        <v>7</v>
      </c>
      <c r="E44" s="79">
        <v>11</v>
      </c>
      <c r="F44" s="80">
        <v>7</v>
      </c>
      <c r="G44" s="80">
        <v>7</v>
      </c>
      <c r="H44" s="80">
        <v>7</v>
      </c>
      <c r="I44" s="80"/>
      <c r="J44" s="80"/>
      <c r="K44" s="80">
        <v>8</v>
      </c>
      <c r="L44" s="82">
        <v>6</v>
      </c>
      <c r="M44" s="80">
        <v>7</v>
      </c>
      <c r="N44" s="80">
        <f t="shared" si="3"/>
        <v>60</v>
      </c>
      <c r="O44" s="106">
        <f t="shared" si="0"/>
        <v>30</v>
      </c>
      <c r="P44" s="81">
        <v>30</v>
      </c>
      <c r="Q44" s="80">
        <v>7</v>
      </c>
      <c r="R44" s="80">
        <v>15</v>
      </c>
      <c r="S44" s="106">
        <f t="shared" si="1"/>
        <v>22</v>
      </c>
      <c r="T44" s="108">
        <f t="shared" si="2"/>
        <v>52</v>
      </c>
      <c r="U44" s="81" t="s">
        <v>79</v>
      </c>
      <c r="V44" s="80" t="s">
        <v>144</v>
      </c>
      <c r="W44" s="78" t="s">
        <v>12</v>
      </c>
    </row>
    <row r="45" spans="2:23" ht="15">
      <c r="B45" s="110">
        <v>33</v>
      </c>
      <c r="C45" s="111" t="s">
        <v>369</v>
      </c>
      <c r="D45" s="79">
        <v>18</v>
      </c>
      <c r="E45" s="79">
        <v>19</v>
      </c>
      <c r="F45" s="80">
        <v>9</v>
      </c>
      <c r="G45" s="80">
        <v>9</v>
      </c>
      <c r="H45" s="80">
        <v>8</v>
      </c>
      <c r="I45" s="80"/>
      <c r="J45" s="80"/>
      <c r="K45" s="80">
        <v>8</v>
      </c>
      <c r="L45" s="80">
        <v>5</v>
      </c>
      <c r="M45" s="80">
        <v>7</v>
      </c>
      <c r="N45" s="106">
        <f t="shared" si="3"/>
        <v>83</v>
      </c>
      <c r="O45" s="106">
        <f t="shared" si="0"/>
        <v>41.5</v>
      </c>
      <c r="P45" s="81">
        <v>42</v>
      </c>
      <c r="Q45" s="80">
        <v>8</v>
      </c>
      <c r="R45" s="80">
        <v>37</v>
      </c>
      <c r="S45" s="106">
        <f t="shared" si="1"/>
        <v>45</v>
      </c>
      <c r="T45" s="108">
        <f t="shared" si="2"/>
        <v>87</v>
      </c>
      <c r="U45" s="81" t="s">
        <v>13</v>
      </c>
      <c r="V45" s="80" t="s">
        <v>148</v>
      </c>
      <c r="W45" s="78" t="s">
        <v>12</v>
      </c>
    </row>
    <row r="46" spans="2:23" ht="15">
      <c r="B46" s="110">
        <v>34</v>
      </c>
      <c r="C46" s="111" t="s">
        <v>370</v>
      </c>
      <c r="D46" s="79">
        <v>14</v>
      </c>
      <c r="E46" s="79">
        <v>13</v>
      </c>
      <c r="F46" s="80">
        <v>7</v>
      </c>
      <c r="G46" s="80">
        <v>7</v>
      </c>
      <c r="H46" s="80">
        <v>7</v>
      </c>
      <c r="I46" s="80"/>
      <c r="J46" s="80"/>
      <c r="K46" s="80">
        <v>8</v>
      </c>
      <c r="L46" s="80">
        <v>5</v>
      </c>
      <c r="M46" s="80">
        <v>6</v>
      </c>
      <c r="N46" s="80">
        <f t="shared" si="3"/>
        <v>67</v>
      </c>
      <c r="O46" s="106">
        <f t="shared" si="0"/>
        <v>33.5</v>
      </c>
      <c r="P46" s="81">
        <v>34</v>
      </c>
      <c r="Q46" s="80">
        <v>7</v>
      </c>
      <c r="R46" s="80">
        <v>25</v>
      </c>
      <c r="S46" s="106">
        <f t="shared" si="1"/>
        <v>32</v>
      </c>
      <c r="T46" s="108">
        <f t="shared" si="2"/>
        <v>66</v>
      </c>
      <c r="U46" s="81" t="s">
        <v>12</v>
      </c>
      <c r="V46" s="80" t="s">
        <v>144</v>
      </c>
      <c r="W46" s="78" t="s">
        <v>12</v>
      </c>
    </row>
    <row r="47" spans="2:23" ht="15">
      <c r="B47" s="110">
        <v>35</v>
      </c>
      <c r="C47" s="111" t="s">
        <v>371</v>
      </c>
      <c r="D47" s="79">
        <v>16</v>
      </c>
      <c r="E47" s="79">
        <v>16</v>
      </c>
      <c r="F47" s="80">
        <v>7</v>
      </c>
      <c r="G47" s="80">
        <v>7</v>
      </c>
      <c r="H47" s="80">
        <v>7</v>
      </c>
      <c r="I47" s="80"/>
      <c r="J47" s="80"/>
      <c r="K47" s="80">
        <v>7</v>
      </c>
      <c r="L47" s="80">
        <v>4</v>
      </c>
      <c r="M47" s="80">
        <v>7</v>
      </c>
      <c r="N47" s="106">
        <f t="shared" si="3"/>
        <v>71</v>
      </c>
      <c r="O47" s="106">
        <f t="shared" si="0"/>
        <v>35.5</v>
      </c>
      <c r="P47" s="81">
        <v>36</v>
      </c>
      <c r="Q47" s="80">
        <v>7</v>
      </c>
      <c r="R47" s="80">
        <v>37</v>
      </c>
      <c r="S47" s="106">
        <f t="shared" si="1"/>
        <v>44</v>
      </c>
      <c r="T47" s="108">
        <f t="shared" si="2"/>
        <v>80</v>
      </c>
      <c r="U47" s="80" t="s">
        <v>70</v>
      </c>
      <c r="V47" s="80" t="s">
        <v>144</v>
      </c>
      <c r="W47" s="78" t="s">
        <v>12</v>
      </c>
    </row>
    <row r="48" spans="2:23" ht="15">
      <c r="B48" s="110">
        <v>36</v>
      </c>
      <c r="C48" s="111" t="s">
        <v>372</v>
      </c>
      <c r="D48" s="79">
        <v>14</v>
      </c>
      <c r="E48" s="79">
        <v>13</v>
      </c>
      <c r="F48" s="80">
        <v>7</v>
      </c>
      <c r="G48" s="80">
        <v>7</v>
      </c>
      <c r="H48" s="80">
        <v>7</v>
      </c>
      <c r="I48" s="80"/>
      <c r="J48" s="80"/>
      <c r="K48" s="80">
        <v>8</v>
      </c>
      <c r="L48" s="80">
        <v>5</v>
      </c>
      <c r="M48" s="80">
        <v>8</v>
      </c>
      <c r="N48" s="80">
        <f t="shared" si="3"/>
        <v>69</v>
      </c>
      <c r="O48" s="106">
        <f t="shared" si="0"/>
        <v>34.5</v>
      </c>
      <c r="P48" s="81">
        <v>35</v>
      </c>
      <c r="Q48" s="80">
        <v>6</v>
      </c>
      <c r="R48" s="80">
        <v>28</v>
      </c>
      <c r="S48" s="106">
        <f t="shared" si="1"/>
        <v>34</v>
      </c>
      <c r="T48" s="108">
        <f t="shared" si="2"/>
        <v>69</v>
      </c>
      <c r="U48" s="81" t="s">
        <v>12</v>
      </c>
      <c r="V48" s="80" t="s">
        <v>144</v>
      </c>
      <c r="W48" s="78" t="s">
        <v>12</v>
      </c>
    </row>
    <row r="49" spans="2:23" ht="15">
      <c r="B49" s="110">
        <v>37</v>
      </c>
      <c r="C49" s="111" t="s">
        <v>373</v>
      </c>
      <c r="D49" s="79">
        <v>20</v>
      </c>
      <c r="E49" s="79">
        <v>16</v>
      </c>
      <c r="F49" s="80">
        <v>9</v>
      </c>
      <c r="G49" s="80">
        <v>9</v>
      </c>
      <c r="H49" s="80">
        <v>8</v>
      </c>
      <c r="I49" s="80"/>
      <c r="J49" s="80"/>
      <c r="K49" s="80">
        <v>8</v>
      </c>
      <c r="L49" s="80">
        <v>7</v>
      </c>
      <c r="M49" s="80">
        <v>8</v>
      </c>
      <c r="N49" s="106">
        <f t="shared" si="3"/>
        <v>85</v>
      </c>
      <c r="O49" s="106">
        <f t="shared" si="0"/>
        <v>42.5</v>
      </c>
      <c r="P49" s="81">
        <v>43</v>
      </c>
      <c r="Q49" s="80">
        <v>8</v>
      </c>
      <c r="R49" s="80">
        <v>40</v>
      </c>
      <c r="S49" s="106">
        <f t="shared" si="1"/>
        <v>48</v>
      </c>
      <c r="T49" s="108">
        <f t="shared" si="2"/>
        <v>91</v>
      </c>
      <c r="U49" s="81" t="s">
        <v>116</v>
      </c>
      <c r="V49" s="80" t="s">
        <v>144</v>
      </c>
      <c r="W49" s="78" t="s">
        <v>12</v>
      </c>
    </row>
    <row r="50" spans="2:23" ht="15">
      <c r="B50" s="110">
        <v>38</v>
      </c>
      <c r="C50" s="111" t="s">
        <v>374</v>
      </c>
      <c r="D50" s="79">
        <v>16</v>
      </c>
      <c r="E50" s="79">
        <v>15</v>
      </c>
      <c r="F50" s="80">
        <v>8</v>
      </c>
      <c r="G50" s="80">
        <v>8</v>
      </c>
      <c r="H50" s="80">
        <v>8</v>
      </c>
      <c r="I50" s="80"/>
      <c r="J50" s="80"/>
      <c r="K50" s="80">
        <v>8</v>
      </c>
      <c r="L50" s="80">
        <v>5</v>
      </c>
      <c r="M50" s="80">
        <v>7</v>
      </c>
      <c r="N50" s="80">
        <f t="shared" si="3"/>
        <v>75</v>
      </c>
      <c r="O50" s="106">
        <f t="shared" si="0"/>
        <v>37.5</v>
      </c>
      <c r="P50" s="81">
        <v>38</v>
      </c>
      <c r="Q50" s="80">
        <v>7</v>
      </c>
      <c r="R50" s="80">
        <v>31</v>
      </c>
      <c r="S50" s="106">
        <f t="shared" si="1"/>
        <v>38</v>
      </c>
      <c r="T50" s="108">
        <f t="shared" si="2"/>
        <v>76</v>
      </c>
      <c r="U50" s="80" t="s">
        <v>70</v>
      </c>
      <c r="V50" s="80" t="s">
        <v>144</v>
      </c>
      <c r="W50" s="78" t="s">
        <v>12</v>
      </c>
    </row>
    <row r="51" spans="2:23" ht="15">
      <c r="B51" s="110">
        <v>39</v>
      </c>
      <c r="C51" s="111" t="s">
        <v>375</v>
      </c>
      <c r="D51" s="79" t="s">
        <v>179</v>
      </c>
      <c r="E51" s="79">
        <v>9</v>
      </c>
      <c r="F51" s="80">
        <v>6</v>
      </c>
      <c r="G51" s="80">
        <v>7</v>
      </c>
      <c r="H51" s="80">
        <v>7</v>
      </c>
      <c r="I51" s="80"/>
      <c r="J51" s="80"/>
      <c r="K51" s="80">
        <v>6</v>
      </c>
      <c r="L51" s="80">
        <v>6</v>
      </c>
      <c r="M51" s="80">
        <v>6</v>
      </c>
      <c r="N51" s="106">
        <f t="shared" si="3"/>
        <v>47</v>
      </c>
      <c r="O51" s="106">
        <f t="shared" si="0"/>
        <v>23.5</v>
      </c>
      <c r="P51" s="81">
        <v>24</v>
      </c>
      <c r="Q51" s="80">
        <v>5</v>
      </c>
      <c r="R51" s="80">
        <v>16</v>
      </c>
      <c r="S51" s="106">
        <f t="shared" si="1"/>
        <v>21</v>
      </c>
      <c r="T51" s="108">
        <f t="shared" si="2"/>
        <v>45</v>
      </c>
      <c r="U51" s="81" t="s">
        <v>72</v>
      </c>
      <c r="V51" s="80" t="s">
        <v>161</v>
      </c>
      <c r="W51" s="78" t="s">
        <v>12</v>
      </c>
    </row>
    <row r="52" spans="2:23" ht="15">
      <c r="B52" s="110">
        <v>40</v>
      </c>
      <c r="C52" s="111" t="s">
        <v>376</v>
      </c>
      <c r="D52" s="79">
        <v>11</v>
      </c>
      <c r="E52" s="79">
        <v>8</v>
      </c>
      <c r="F52" s="80">
        <v>7</v>
      </c>
      <c r="G52" s="80">
        <v>7</v>
      </c>
      <c r="H52" s="80">
        <v>7</v>
      </c>
      <c r="I52" s="80"/>
      <c r="J52" s="80"/>
      <c r="K52" s="80">
        <v>7</v>
      </c>
      <c r="L52" s="80">
        <v>5</v>
      </c>
      <c r="M52" s="80">
        <v>7</v>
      </c>
      <c r="N52" s="80">
        <f t="shared" si="3"/>
        <v>59</v>
      </c>
      <c r="O52" s="106">
        <f t="shared" si="0"/>
        <v>29.5</v>
      </c>
      <c r="P52" s="81">
        <v>30</v>
      </c>
      <c r="Q52" s="80">
        <v>6</v>
      </c>
      <c r="R52" s="80">
        <v>19</v>
      </c>
      <c r="S52" s="106">
        <f t="shared" si="1"/>
        <v>25</v>
      </c>
      <c r="T52" s="108">
        <f t="shared" si="2"/>
        <v>55</v>
      </c>
      <c r="U52" s="81" t="s">
        <v>79</v>
      </c>
      <c r="V52" s="80" t="s">
        <v>161</v>
      </c>
      <c r="W52" s="78" t="s">
        <v>12</v>
      </c>
    </row>
    <row r="53" spans="2:23" ht="15">
      <c r="B53" s="110">
        <v>41</v>
      </c>
      <c r="C53" s="111" t="s">
        <v>377</v>
      </c>
      <c r="D53" s="79">
        <v>8</v>
      </c>
      <c r="E53" s="79">
        <v>7</v>
      </c>
      <c r="F53" s="80">
        <v>5</v>
      </c>
      <c r="G53" s="80">
        <v>6</v>
      </c>
      <c r="H53" s="80">
        <v>7</v>
      </c>
      <c r="I53" s="80"/>
      <c r="J53" s="80"/>
      <c r="K53" s="80">
        <v>7</v>
      </c>
      <c r="L53" s="80">
        <v>4</v>
      </c>
      <c r="M53" s="80">
        <v>7</v>
      </c>
      <c r="N53" s="106">
        <f t="shared" si="3"/>
        <v>51</v>
      </c>
      <c r="O53" s="106">
        <f t="shared" si="0"/>
        <v>25.5</v>
      </c>
      <c r="P53" s="81">
        <v>26</v>
      </c>
      <c r="Q53" s="80">
        <v>5</v>
      </c>
      <c r="R53" s="80">
        <v>15</v>
      </c>
      <c r="S53" s="106">
        <f t="shared" si="1"/>
        <v>20</v>
      </c>
      <c r="T53" s="108">
        <f t="shared" si="2"/>
        <v>46</v>
      </c>
      <c r="U53" s="81" t="s">
        <v>72</v>
      </c>
      <c r="V53" s="80" t="s">
        <v>144</v>
      </c>
      <c r="W53" s="78" t="s">
        <v>12</v>
      </c>
    </row>
    <row r="54" spans="2:23" ht="15">
      <c r="B54" s="110">
        <v>42</v>
      </c>
      <c r="C54" s="111" t="s">
        <v>378</v>
      </c>
      <c r="D54" s="79">
        <v>16</v>
      </c>
      <c r="E54" s="79">
        <v>18</v>
      </c>
      <c r="F54" s="80">
        <v>7</v>
      </c>
      <c r="G54" s="80">
        <v>7</v>
      </c>
      <c r="H54" s="80">
        <v>7</v>
      </c>
      <c r="I54" s="80"/>
      <c r="J54" s="80"/>
      <c r="K54" s="80">
        <v>8</v>
      </c>
      <c r="L54" s="80">
        <v>6</v>
      </c>
      <c r="M54" s="80">
        <v>7</v>
      </c>
      <c r="N54" s="80">
        <f t="shared" si="3"/>
        <v>76</v>
      </c>
      <c r="O54" s="106">
        <f t="shared" si="0"/>
        <v>38</v>
      </c>
      <c r="P54" s="81">
        <v>38</v>
      </c>
      <c r="Q54" s="80">
        <v>6</v>
      </c>
      <c r="R54" s="80">
        <v>23</v>
      </c>
      <c r="S54" s="106">
        <f t="shared" si="1"/>
        <v>29</v>
      </c>
      <c r="T54" s="108">
        <f t="shared" si="2"/>
        <v>67</v>
      </c>
      <c r="U54" s="81" t="s">
        <v>12</v>
      </c>
      <c r="V54" s="80" t="s">
        <v>144</v>
      </c>
      <c r="W54" s="78" t="s">
        <v>12</v>
      </c>
    </row>
    <row r="55" spans="2:23" ht="15">
      <c r="B55" s="110">
        <v>43</v>
      </c>
      <c r="C55" s="111" t="s">
        <v>379</v>
      </c>
      <c r="D55" s="79">
        <v>15</v>
      </c>
      <c r="E55" s="79">
        <v>17</v>
      </c>
      <c r="F55" s="80">
        <v>8</v>
      </c>
      <c r="G55" s="80">
        <v>8</v>
      </c>
      <c r="H55" s="80">
        <v>8</v>
      </c>
      <c r="I55" s="80"/>
      <c r="J55" s="80"/>
      <c r="K55" s="80">
        <v>8</v>
      </c>
      <c r="L55" s="80">
        <v>6</v>
      </c>
      <c r="M55" s="80">
        <v>7</v>
      </c>
      <c r="N55" s="106">
        <f t="shared" si="3"/>
        <v>77</v>
      </c>
      <c r="O55" s="106">
        <f t="shared" si="0"/>
        <v>38.5</v>
      </c>
      <c r="P55" s="81">
        <v>39</v>
      </c>
      <c r="Q55" s="80">
        <v>7</v>
      </c>
      <c r="R55" s="80">
        <v>31</v>
      </c>
      <c r="S55" s="106">
        <f t="shared" si="1"/>
        <v>38</v>
      </c>
      <c r="T55" s="108">
        <f t="shared" si="2"/>
        <v>77</v>
      </c>
      <c r="U55" s="80" t="s">
        <v>70</v>
      </c>
      <c r="V55" s="80" t="s">
        <v>144</v>
      </c>
      <c r="W55" s="78" t="s">
        <v>12</v>
      </c>
    </row>
    <row r="56" spans="2:23" ht="15">
      <c r="B56" s="227" t="s">
        <v>113</v>
      </c>
      <c r="C56" s="227"/>
      <c r="D56" s="83"/>
      <c r="E56" s="83"/>
      <c r="F56" s="79">
        <v>43</v>
      </c>
      <c r="G56" s="79">
        <v>43</v>
      </c>
      <c r="H56" s="79">
        <v>43</v>
      </c>
      <c r="I56" s="79"/>
      <c r="J56" s="79"/>
      <c r="K56" s="79">
        <v>43</v>
      </c>
      <c r="L56" s="79">
        <v>43</v>
      </c>
      <c r="M56" s="79">
        <v>43</v>
      </c>
      <c r="N56" s="79"/>
      <c r="O56" s="79"/>
      <c r="P56" s="79"/>
      <c r="Q56" s="79">
        <v>43</v>
      </c>
      <c r="R56" s="79">
        <v>43</v>
      </c>
      <c r="S56" s="83"/>
      <c r="T56" s="83"/>
      <c r="U56" s="83"/>
      <c r="V56" s="83"/>
    </row>
    <row r="57" spans="2:23" ht="15">
      <c r="B57" s="227" t="s">
        <v>200</v>
      </c>
      <c r="C57" s="227"/>
      <c r="D57" s="83"/>
      <c r="E57" s="83"/>
      <c r="F57" s="79">
        <v>43</v>
      </c>
      <c r="G57" s="79">
        <v>43</v>
      </c>
      <c r="H57" s="79">
        <v>43</v>
      </c>
      <c r="I57" s="79"/>
      <c r="J57" s="79"/>
      <c r="K57" s="79">
        <v>43</v>
      </c>
      <c r="L57" s="79">
        <v>43</v>
      </c>
      <c r="M57" s="79">
        <v>43</v>
      </c>
      <c r="N57" s="79"/>
      <c r="O57" s="79"/>
      <c r="P57" s="79"/>
      <c r="Q57" s="79">
        <v>43</v>
      </c>
      <c r="R57" s="79">
        <v>43</v>
      </c>
      <c r="S57" s="83"/>
      <c r="T57" s="83"/>
      <c r="U57" s="83"/>
      <c r="V57" s="83"/>
    </row>
    <row r="58" spans="2:23" ht="15">
      <c r="B58" s="227" t="s">
        <v>114</v>
      </c>
      <c r="C58" s="227"/>
      <c r="D58" s="83"/>
      <c r="E58" s="83"/>
      <c r="F58" s="79">
        <v>0</v>
      </c>
      <c r="G58" s="79">
        <v>0</v>
      </c>
      <c r="H58" s="79">
        <v>0</v>
      </c>
      <c r="I58" s="79"/>
      <c r="J58" s="79"/>
      <c r="K58" s="79">
        <v>0</v>
      </c>
      <c r="L58" s="79">
        <v>0</v>
      </c>
      <c r="M58" s="79">
        <v>0</v>
      </c>
      <c r="N58" s="79"/>
      <c r="O58" s="79"/>
      <c r="P58" s="79"/>
      <c r="Q58" s="79">
        <v>0</v>
      </c>
      <c r="R58" s="79">
        <v>0</v>
      </c>
      <c r="S58" s="83"/>
      <c r="T58" s="83"/>
      <c r="U58" s="83"/>
      <c r="V58" s="83"/>
    </row>
    <row r="59" spans="2:23" ht="15">
      <c r="B59" s="245" t="s">
        <v>115</v>
      </c>
      <c r="C59" s="245"/>
      <c r="D59" s="112" t="s">
        <v>116</v>
      </c>
      <c r="E59" s="112" t="s">
        <v>13</v>
      </c>
      <c r="F59" s="113" t="s">
        <v>70</v>
      </c>
      <c r="G59" s="113" t="s">
        <v>12</v>
      </c>
      <c r="H59" s="113" t="s">
        <v>117</v>
      </c>
      <c r="I59" s="113" t="s">
        <v>72</v>
      </c>
      <c r="J59" s="113" t="s">
        <v>118</v>
      </c>
      <c r="K59" s="113" t="s">
        <v>201</v>
      </c>
      <c r="L59" s="79"/>
      <c r="M59" s="79"/>
      <c r="N59" s="79"/>
      <c r="O59" s="79"/>
      <c r="P59" s="79"/>
      <c r="Q59" s="79"/>
      <c r="R59" s="79"/>
      <c r="S59" s="83"/>
      <c r="T59" s="83"/>
      <c r="U59" s="83"/>
      <c r="V59" s="83"/>
    </row>
    <row r="60" spans="2:23">
      <c r="D60" s="83">
        <v>2</v>
      </c>
      <c r="E60" s="83">
        <v>9</v>
      </c>
      <c r="F60" s="83">
        <v>16</v>
      </c>
      <c r="G60" s="83">
        <v>18</v>
      </c>
      <c r="H60" s="83">
        <v>4</v>
      </c>
      <c r="I60" s="83">
        <v>4</v>
      </c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</row>
    <row r="61" spans="2:23" ht="15">
      <c r="B61" s="227" t="s">
        <v>119</v>
      </c>
      <c r="C61" s="227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</row>
    <row r="63" spans="2:23">
      <c r="C63" s="78" t="s">
        <v>380</v>
      </c>
      <c r="D63" s="79" t="s">
        <v>144</v>
      </c>
      <c r="E63" s="79"/>
      <c r="F63" s="79" t="s">
        <v>161</v>
      </c>
      <c r="G63" s="79"/>
      <c r="H63" s="79" t="s">
        <v>146</v>
      </c>
      <c r="I63" s="79"/>
      <c r="J63" s="79" t="s">
        <v>148</v>
      </c>
      <c r="K63" s="79"/>
      <c r="L63" s="79" t="s">
        <v>203</v>
      </c>
      <c r="M63" s="79"/>
      <c r="N63" s="79" t="s">
        <v>185</v>
      </c>
      <c r="O63" s="79" t="s">
        <v>204</v>
      </c>
      <c r="P63" s="79"/>
      <c r="Q63" s="79" t="s">
        <v>205</v>
      </c>
      <c r="R63" s="79"/>
    </row>
    <row r="64" spans="2:23">
      <c r="C64" s="83"/>
      <c r="D64" s="116" t="s">
        <v>12</v>
      </c>
      <c r="E64" s="116" t="s">
        <v>206</v>
      </c>
      <c r="F64" s="116" t="s">
        <v>12</v>
      </c>
      <c r="G64" s="116" t="s">
        <v>206</v>
      </c>
      <c r="H64" s="116" t="s">
        <v>12</v>
      </c>
      <c r="I64" s="116" t="s">
        <v>206</v>
      </c>
      <c r="J64" s="116" t="s">
        <v>12</v>
      </c>
      <c r="K64" s="116" t="s">
        <v>206</v>
      </c>
      <c r="L64" s="116" t="s">
        <v>12</v>
      </c>
      <c r="M64" s="116" t="s">
        <v>206</v>
      </c>
      <c r="N64" s="116" t="s">
        <v>12</v>
      </c>
      <c r="O64" s="79" t="s">
        <v>12</v>
      </c>
      <c r="P64" s="79" t="s">
        <v>206</v>
      </c>
      <c r="Q64" s="79" t="s">
        <v>12</v>
      </c>
      <c r="R64" s="79" t="s">
        <v>206</v>
      </c>
    </row>
    <row r="65" spans="3:18">
      <c r="C65" s="114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79"/>
      <c r="P65" s="79"/>
      <c r="Q65" s="79"/>
      <c r="R65" s="79"/>
    </row>
    <row r="66" spans="3:18">
      <c r="C66" s="115">
        <v>0.4</v>
      </c>
      <c r="D66" s="79">
        <v>0</v>
      </c>
      <c r="E66" s="79">
        <v>0</v>
      </c>
      <c r="F66" s="79">
        <v>0</v>
      </c>
      <c r="G66" s="79">
        <v>0</v>
      </c>
      <c r="H66" s="79">
        <v>0</v>
      </c>
      <c r="I66" s="79">
        <v>0</v>
      </c>
      <c r="J66" s="79">
        <v>0</v>
      </c>
      <c r="K66" s="79">
        <v>0</v>
      </c>
      <c r="L66" s="79">
        <v>0</v>
      </c>
      <c r="M66" s="79">
        <v>0</v>
      </c>
      <c r="N66" s="79">
        <v>0</v>
      </c>
      <c r="O66" s="79">
        <v>0</v>
      </c>
      <c r="P66" s="79">
        <v>0</v>
      </c>
      <c r="Q66" s="117">
        <v>0</v>
      </c>
      <c r="R66" s="79">
        <v>0</v>
      </c>
    </row>
    <row r="67" spans="3:18">
      <c r="C67" s="114" t="s">
        <v>208</v>
      </c>
      <c r="D67" s="79">
        <v>2</v>
      </c>
      <c r="E67" s="79">
        <v>1</v>
      </c>
      <c r="F67" s="79">
        <v>2</v>
      </c>
      <c r="G67" s="79">
        <v>2</v>
      </c>
      <c r="H67" s="79">
        <v>0</v>
      </c>
      <c r="I67" s="79">
        <v>0</v>
      </c>
      <c r="J67" s="79">
        <v>0</v>
      </c>
      <c r="K67" s="79">
        <v>1</v>
      </c>
      <c r="L67" s="79">
        <v>0</v>
      </c>
      <c r="M67" s="79">
        <v>0</v>
      </c>
      <c r="N67" s="79">
        <v>0</v>
      </c>
      <c r="O67" s="79">
        <v>0</v>
      </c>
      <c r="P67" s="79">
        <v>0</v>
      </c>
      <c r="Q67" s="79">
        <v>4</v>
      </c>
      <c r="R67" s="79">
        <v>4</v>
      </c>
    </row>
    <row r="68" spans="3:18">
      <c r="C68" s="114" t="s">
        <v>209</v>
      </c>
      <c r="D68" s="79">
        <v>9</v>
      </c>
      <c r="E68" s="79">
        <v>7</v>
      </c>
      <c r="F68" s="79">
        <v>2</v>
      </c>
      <c r="G68" s="79">
        <v>0</v>
      </c>
      <c r="H68" s="79">
        <v>0</v>
      </c>
      <c r="I68" s="79">
        <v>1</v>
      </c>
      <c r="J68" s="79">
        <v>3</v>
      </c>
      <c r="K68" s="79">
        <v>1</v>
      </c>
      <c r="L68" s="79">
        <v>0</v>
      </c>
      <c r="M68" s="79">
        <v>1</v>
      </c>
      <c r="N68" s="79">
        <v>0</v>
      </c>
      <c r="O68" s="79">
        <v>0</v>
      </c>
      <c r="P68" s="79">
        <v>0</v>
      </c>
      <c r="Q68" s="79">
        <v>14</v>
      </c>
      <c r="R68" s="79">
        <v>9</v>
      </c>
    </row>
    <row r="69" spans="3:18">
      <c r="C69" s="115">
        <v>0.81</v>
      </c>
      <c r="D69" s="116">
        <v>4</v>
      </c>
      <c r="E69" s="116">
        <v>1</v>
      </c>
      <c r="F69" s="116">
        <v>2</v>
      </c>
      <c r="G69" s="116">
        <v>1</v>
      </c>
      <c r="H69" s="116">
        <v>0</v>
      </c>
      <c r="I69" s="116">
        <v>0</v>
      </c>
      <c r="J69" s="116">
        <v>1</v>
      </c>
      <c r="K69" s="116">
        <v>1</v>
      </c>
      <c r="L69" s="116">
        <v>0</v>
      </c>
      <c r="M69" s="116">
        <v>0</v>
      </c>
      <c r="N69" s="116">
        <v>1</v>
      </c>
      <c r="O69" s="116">
        <v>0</v>
      </c>
      <c r="P69" s="116">
        <v>0</v>
      </c>
      <c r="Q69" s="116">
        <v>8</v>
      </c>
      <c r="R69" s="116">
        <v>4</v>
      </c>
    </row>
    <row r="70" spans="3:18" ht="15">
      <c r="C70" s="114" t="s">
        <v>205</v>
      </c>
      <c r="D70" s="79">
        <v>15</v>
      </c>
      <c r="E70" s="79">
        <v>9</v>
      </c>
      <c r="F70" s="79">
        <v>6</v>
      </c>
      <c r="G70" s="79">
        <v>3</v>
      </c>
      <c r="H70" s="79">
        <v>0</v>
      </c>
      <c r="I70" s="79">
        <v>1</v>
      </c>
      <c r="J70" s="79">
        <v>4</v>
      </c>
      <c r="K70" s="79">
        <v>3</v>
      </c>
      <c r="L70" s="79">
        <v>0</v>
      </c>
      <c r="M70" s="79">
        <v>1</v>
      </c>
      <c r="N70" s="79">
        <v>1</v>
      </c>
      <c r="O70" s="79">
        <v>0</v>
      </c>
      <c r="P70" s="79">
        <v>0</v>
      </c>
      <c r="Q70" s="113">
        <v>26</v>
      </c>
      <c r="R70" s="113">
        <v>17</v>
      </c>
    </row>
    <row r="71" spans="3:18"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</row>
  </sheetData>
  <mergeCells count="16">
    <mergeCell ref="B61:C61"/>
    <mergeCell ref="B2:V2"/>
    <mergeCell ref="C3:V3"/>
    <mergeCell ref="C4:V4"/>
    <mergeCell ref="C5:V5"/>
    <mergeCell ref="C6:V6"/>
    <mergeCell ref="B10:B12"/>
    <mergeCell ref="C10:C12"/>
    <mergeCell ref="D10:P10"/>
    <mergeCell ref="Q10:S10"/>
    <mergeCell ref="T10:T11"/>
    <mergeCell ref="V10:V12"/>
    <mergeCell ref="B56:C56"/>
    <mergeCell ref="B57:C57"/>
    <mergeCell ref="B58:C58"/>
    <mergeCell ref="B59:C5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5"/>
  <sheetViews>
    <sheetView topLeftCell="A60" workbookViewId="0">
      <selection activeCell="P60" sqref="P60"/>
    </sheetView>
  </sheetViews>
  <sheetFormatPr defaultRowHeight="15"/>
  <cols>
    <col min="1" max="1" width="5.7109375" customWidth="1"/>
    <col min="2" max="2" width="28.140625" customWidth="1"/>
    <col min="3" max="3" width="5.42578125" customWidth="1"/>
    <col min="4" max="4" width="4.42578125" customWidth="1"/>
    <col min="5" max="5" width="4.140625" customWidth="1"/>
    <col min="6" max="6" width="4.5703125" customWidth="1"/>
    <col min="7" max="8" width="4.28515625" customWidth="1"/>
    <col min="9" max="9" width="5.85546875" customWidth="1"/>
    <col min="10" max="10" width="3.7109375" customWidth="1"/>
    <col min="11" max="11" width="4.7109375" customWidth="1"/>
    <col min="12" max="12" width="6.42578125" customWidth="1"/>
    <col min="13" max="13" width="7.5703125" customWidth="1"/>
    <col min="14" max="14" width="6.7109375" customWidth="1"/>
    <col min="15" max="15" width="5.28515625" customWidth="1"/>
    <col min="16" max="16" width="6.85546875" customWidth="1"/>
    <col min="17" max="17" width="5.28515625" customWidth="1"/>
    <col min="18" max="18" width="5.42578125" customWidth="1"/>
    <col min="19" max="19" width="5.140625" customWidth="1"/>
  </cols>
  <sheetData>
    <row r="1" spans="1:24">
      <c r="A1" s="204" t="s">
        <v>18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</row>
    <row r="2" spans="1:24" ht="19.5">
      <c r="B2" s="205" t="s">
        <v>19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</row>
    <row r="3" spans="1:24">
      <c r="B3" s="206" t="s">
        <v>20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</row>
    <row r="4" spans="1:24" ht="21">
      <c r="B4" s="207" t="s">
        <v>21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</row>
    <row r="5" spans="1:24" ht="18.75">
      <c r="B5" s="208" t="s">
        <v>439</v>
      </c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</row>
    <row r="6" spans="1:24" ht="18.75">
      <c r="B6" s="2" t="s">
        <v>485</v>
      </c>
      <c r="D6" s="2" t="s">
        <v>384</v>
      </c>
      <c r="E6" s="2"/>
      <c r="G6" s="2"/>
      <c r="H6" s="208" t="s">
        <v>484</v>
      </c>
      <c r="I6" s="208"/>
      <c r="J6" s="208"/>
      <c r="K6" s="208"/>
      <c r="L6" s="208"/>
      <c r="M6" s="208"/>
    </row>
    <row r="7" spans="1:24" ht="18.75">
      <c r="B7" s="2" t="s">
        <v>321</v>
      </c>
      <c r="C7" s="2"/>
      <c r="D7" s="2" t="s">
        <v>126</v>
      </c>
      <c r="E7" s="2"/>
      <c r="G7" s="2"/>
      <c r="H7" s="2"/>
      <c r="I7" s="262" t="s">
        <v>396</v>
      </c>
      <c r="J7" s="262"/>
      <c r="K7" s="262"/>
      <c r="L7" s="262"/>
      <c r="N7" s="2"/>
    </row>
    <row r="8" spans="1:24" ht="15.75" thickBot="1">
      <c r="B8" t="s">
        <v>30</v>
      </c>
    </row>
    <row r="9" spans="1:24" s="121" customFormat="1">
      <c r="A9" s="213" t="s">
        <v>128</v>
      </c>
      <c r="B9" s="251" t="s">
        <v>129</v>
      </c>
      <c r="C9" s="254" t="s">
        <v>31</v>
      </c>
      <c r="D9" s="255"/>
      <c r="E9" s="255"/>
      <c r="F9" s="255"/>
      <c r="G9" s="255"/>
      <c r="H9" s="255"/>
      <c r="I9" s="255"/>
      <c r="J9" s="255"/>
      <c r="K9" s="256"/>
      <c r="L9" s="120"/>
      <c r="M9" s="120"/>
      <c r="N9" s="257" t="s">
        <v>32</v>
      </c>
      <c r="O9" s="258"/>
      <c r="P9" s="259"/>
      <c r="Q9" s="260" t="s">
        <v>33</v>
      </c>
      <c r="R9" s="246" t="s">
        <v>34</v>
      </c>
      <c r="S9" s="248" t="s">
        <v>385</v>
      </c>
    </row>
    <row r="10" spans="1:24" s="121" customFormat="1" ht="22.5">
      <c r="A10" s="214"/>
      <c r="B10" s="252"/>
      <c r="C10" s="122" t="s">
        <v>39</v>
      </c>
      <c r="D10" s="123" t="s">
        <v>40</v>
      </c>
      <c r="E10" s="123" t="s">
        <v>41</v>
      </c>
      <c r="F10" s="123" t="s">
        <v>131</v>
      </c>
      <c r="G10" s="123" t="s">
        <v>43</v>
      </c>
      <c r="H10" s="123" t="s">
        <v>44</v>
      </c>
      <c r="I10" s="123" t="s">
        <v>45</v>
      </c>
      <c r="J10" s="123" t="s">
        <v>46</v>
      </c>
      <c r="K10" s="124"/>
      <c r="L10" s="125">
        <v>50</v>
      </c>
      <c r="M10" s="125" t="s">
        <v>13</v>
      </c>
      <c r="N10" s="126"/>
      <c r="O10" s="127"/>
      <c r="P10" s="128" t="s">
        <v>12</v>
      </c>
      <c r="Q10" s="261"/>
      <c r="R10" s="247"/>
      <c r="S10" s="249"/>
    </row>
    <row r="11" spans="1:24" s="121" customFormat="1" ht="33.75">
      <c r="A11" s="215"/>
      <c r="B11" s="253"/>
      <c r="C11" s="129" t="s">
        <v>392</v>
      </c>
      <c r="D11" s="130" t="s">
        <v>386</v>
      </c>
      <c r="E11" s="130" t="s">
        <v>389</v>
      </c>
      <c r="F11" s="130" t="s">
        <v>580</v>
      </c>
      <c r="G11" s="130" t="s">
        <v>393</v>
      </c>
      <c r="H11" s="130" t="s">
        <v>391</v>
      </c>
      <c r="I11" s="130" t="s">
        <v>387</v>
      </c>
      <c r="J11" s="130" t="s">
        <v>390</v>
      </c>
      <c r="K11" s="173" t="s">
        <v>578</v>
      </c>
      <c r="L11" s="175" t="s">
        <v>34</v>
      </c>
      <c r="M11" s="175" t="s">
        <v>394</v>
      </c>
      <c r="N11" s="174" t="s">
        <v>57</v>
      </c>
      <c r="O11" s="134" t="s">
        <v>388</v>
      </c>
      <c r="P11" s="135" t="s">
        <v>581</v>
      </c>
      <c r="Q11" s="136" t="s">
        <v>60</v>
      </c>
      <c r="R11" s="247"/>
      <c r="S11" s="249"/>
    </row>
    <row r="12" spans="1:24" ht="21" customHeight="1">
      <c r="A12" s="137">
        <v>1</v>
      </c>
      <c r="B12" s="159" t="s">
        <v>488</v>
      </c>
      <c r="C12" s="155">
        <v>7</v>
      </c>
      <c r="D12" s="163">
        <v>7</v>
      </c>
      <c r="E12" s="149">
        <v>8</v>
      </c>
      <c r="F12" s="149">
        <v>3</v>
      </c>
      <c r="G12" s="149">
        <v>8</v>
      </c>
      <c r="H12" s="149">
        <v>9</v>
      </c>
      <c r="I12" s="149">
        <v>7</v>
      </c>
      <c r="J12" s="149">
        <v>8</v>
      </c>
      <c r="K12" s="273">
        <f>(C12+D12+E12+F12+G12+H12+I12+J12)</f>
        <v>57</v>
      </c>
      <c r="L12" s="149">
        <f>(K12/100)*50</f>
        <v>28.499999999999996</v>
      </c>
      <c r="M12" s="187">
        <v>29</v>
      </c>
      <c r="N12" s="274">
        <v>7</v>
      </c>
      <c r="O12" s="169">
        <v>25</v>
      </c>
      <c r="P12" s="149">
        <f t="shared" ref="P12:P52" si="0">SUM(N12:O12)</f>
        <v>32</v>
      </c>
      <c r="Q12" s="187">
        <f>(M12+P12)</f>
        <v>61</v>
      </c>
      <c r="R12" s="187">
        <f>(M12+P12)</f>
        <v>61</v>
      </c>
      <c r="S12" s="149" t="s">
        <v>583</v>
      </c>
      <c r="U12" s="140"/>
      <c r="V12" s="77"/>
      <c r="W12" s="140"/>
      <c r="X12" s="77"/>
    </row>
    <row r="13" spans="1:24" ht="21" customHeight="1">
      <c r="A13" s="137">
        <v>2</v>
      </c>
      <c r="B13" s="159" t="s">
        <v>489</v>
      </c>
      <c r="C13" s="155">
        <v>11</v>
      </c>
      <c r="D13" s="163">
        <v>6</v>
      </c>
      <c r="E13" s="149">
        <v>7</v>
      </c>
      <c r="F13" s="149">
        <v>4</v>
      </c>
      <c r="G13" s="149">
        <v>7</v>
      </c>
      <c r="H13" s="149">
        <v>8</v>
      </c>
      <c r="I13" s="149">
        <v>7</v>
      </c>
      <c r="J13" s="149">
        <v>8</v>
      </c>
      <c r="K13" s="273">
        <f t="shared" ref="K13:K56" si="1">(C13+D13+E13+F13+G13+H13+I13+J13)</f>
        <v>58</v>
      </c>
      <c r="L13" s="149">
        <f t="shared" ref="L13:L56" si="2">(K13/100)*50</f>
        <v>28.999999999999996</v>
      </c>
      <c r="M13" s="187">
        <v>29</v>
      </c>
      <c r="N13" s="274">
        <v>6</v>
      </c>
      <c r="O13" s="169">
        <v>21</v>
      </c>
      <c r="P13" s="149">
        <f t="shared" si="0"/>
        <v>27</v>
      </c>
      <c r="Q13" s="187">
        <f t="shared" ref="Q13:Q56" si="3">(M13+P13)</f>
        <v>56</v>
      </c>
      <c r="R13" s="187">
        <f t="shared" ref="R13:R56" si="4">(M13+P13)</f>
        <v>56</v>
      </c>
      <c r="S13" s="149" t="s">
        <v>584</v>
      </c>
      <c r="U13" s="77"/>
      <c r="V13" s="77"/>
      <c r="W13" s="140"/>
      <c r="X13" s="77"/>
    </row>
    <row r="14" spans="1:24" ht="31.5" customHeight="1">
      <c r="A14" s="137">
        <v>3</v>
      </c>
      <c r="B14" s="159" t="s">
        <v>490</v>
      </c>
      <c r="C14" s="155">
        <v>8</v>
      </c>
      <c r="D14" s="163">
        <v>8</v>
      </c>
      <c r="E14" s="149">
        <v>8</v>
      </c>
      <c r="F14" s="149">
        <v>0</v>
      </c>
      <c r="G14" s="149">
        <v>9</v>
      </c>
      <c r="H14" s="149">
        <v>8</v>
      </c>
      <c r="I14" s="149">
        <v>7</v>
      </c>
      <c r="J14" s="149">
        <v>7</v>
      </c>
      <c r="K14" s="273">
        <f t="shared" si="1"/>
        <v>55</v>
      </c>
      <c r="L14" s="149">
        <f t="shared" si="2"/>
        <v>27.500000000000004</v>
      </c>
      <c r="M14" s="187">
        <v>28</v>
      </c>
      <c r="N14" s="274">
        <v>5</v>
      </c>
      <c r="O14" s="169">
        <v>11</v>
      </c>
      <c r="P14" s="149">
        <f t="shared" si="0"/>
        <v>16</v>
      </c>
      <c r="Q14" s="187">
        <f t="shared" si="3"/>
        <v>44</v>
      </c>
      <c r="R14" s="187">
        <f t="shared" si="4"/>
        <v>44</v>
      </c>
      <c r="S14" s="149" t="s">
        <v>585</v>
      </c>
      <c r="U14" s="77"/>
      <c r="V14" s="77"/>
      <c r="W14" s="140"/>
      <c r="X14" s="77"/>
    </row>
    <row r="15" spans="1:24" ht="24.75" customHeight="1">
      <c r="A15" s="137">
        <v>4</v>
      </c>
      <c r="B15" s="159" t="s">
        <v>491</v>
      </c>
      <c r="C15" s="155">
        <v>5</v>
      </c>
      <c r="D15" s="163">
        <v>6</v>
      </c>
      <c r="E15" s="149">
        <v>7</v>
      </c>
      <c r="F15" s="149">
        <v>6</v>
      </c>
      <c r="G15" s="149">
        <v>7</v>
      </c>
      <c r="H15" s="149">
        <v>6</v>
      </c>
      <c r="I15" s="149">
        <v>6</v>
      </c>
      <c r="J15" s="149">
        <v>8</v>
      </c>
      <c r="K15" s="273">
        <f t="shared" si="1"/>
        <v>51</v>
      </c>
      <c r="L15" s="149">
        <f t="shared" si="2"/>
        <v>25.5</v>
      </c>
      <c r="M15" s="187">
        <v>26</v>
      </c>
      <c r="N15" s="274">
        <v>6</v>
      </c>
      <c r="O15" s="169">
        <v>13</v>
      </c>
      <c r="P15" s="149">
        <f t="shared" si="0"/>
        <v>19</v>
      </c>
      <c r="Q15" s="187">
        <f t="shared" si="3"/>
        <v>45</v>
      </c>
      <c r="R15" s="187">
        <f t="shared" si="4"/>
        <v>45</v>
      </c>
      <c r="S15" s="149" t="s">
        <v>585</v>
      </c>
      <c r="U15" s="77"/>
      <c r="V15" s="77"/>
      <c r="W15" s="140"/>
      <c r="X15" s="77"/>
    </row>
    <row r="16" spans="1:24" ht="30" customHeight="1">
      <c r="A16" s="137">
        <v>5</v>
      </c>
      <c r="B16" s="159" t="s">
        <v>492</v>
      </c>
      <c r="C16" s="155">
        <v>5</v>
      </c>
      <c r="D16" s="163">
        <v>6</v>
      </c>
      <c r="E16" s="149">
        <v>8</v>
      </c>
      <c r="F16" s="149">
        <v>1</v>
      </c>
      <c r="G16" s="149">
        <v>6</v>
      </c>
      <c r="H16" s="149">
        <v>8</v>
      </c>
      <c r="I16" s="149">
        <v>7</v>
      </c>
      <c r="J16" s="149">
        <v>8</v>
      </c>
      <c r="K16" s="273">
        <f t="shared" si="1"/>
        <v>49</v>
      </c>
      <c r="L16" s="149">
        <f t="shared" si="2"/>
        <v>24.5</v>
      </c>
      <c r="M16" s="187">
        <v>25</v>
      </c>
      <c r="N16" s="274">
        <v>5</v>
      </c>
      <c r="O16" s="169">
        <v>7</v>
      </c>
      <c r="P16" s="149">
        <f t="shared" si="0"/>
        <v>12</v>
      </c>
      <c r="Q16" s="187">
        <f t="shared" si="3"/>
        <v>37</v>
      </c>
      <c r="R16" s="187">
        <f t="shared" si="4"/>
        <v>37</v>
      </c>
      <c r="S16" s="149" t="s">
        <v>588</v>
      </c>
    </row>
    <row r="17" spans="1:19" ht="21" customHeight="1">
      <c r="A17" s="137">
        <v>6</v>
      </c>
      <c r="B17" s="159" t="s">
        <v>493</v>
      </c>
      <c r="C17" s="155">
        <v>18</v>
      </c>
      <c r="D17" s="163">
        <v>10</v>
      </c>
      <c r="E17" s="149">
        <v>5</v>
      </c>
      <c r="F17" s="149">
        <v>18</v>
      </c>
      <c r="G17" s="149">
        <v>8</v>
      </c>
      <c r="H17" s="149">
        <v>8</v>
      </c>
      <c r="I17" s="149">
        <v>5</v>
      </c>
      <c r="J17" s="149">
        <v>5</v>
      </c>
      <c r="K17" s="273">
        <f t="shared" si="1"/>
        <v>77</v>
      </c>
      <c r="L17" s="149">
        <f t="shared" si="2"/>
        <v>38.5</v>
      </c>
      <c r="M17" s="187">
        <v>39</v>
      </c>
      <c r="N17" s="274">
        <v>9</v>
      </c>
      <c r="O17" s="169">
        <v>36</v>
      </c>
      <c r="P17" s="149">
        <f t="shared" si="0"/>
        <v>45</v>
      </c>
      <c r="Q17" s="187">
        <f t="shared" si="3"/>
        <v>84</v>
      </c>
      <c r="R17" s="187">
        <f t="shared" si="4"/>
        <v>84</v>
      </c>
      <c r="S17" s="149" t="s">
        <v>590</v>
      </c>
    </row>
    <row r="18" spans="1:19" ht="21" customHeight="1">
      <c r="A18" s="137">
        <v>7</v>
      </c>
      <c r="B18" s="159" t="s">
        <v>494</v>
      </c>
      <c r="C18" s="155">
        <v>4</v>
      </c>
      <c r="D18" s="163">
        <v>6</v>
      </c>
      <c r="E18" s="149">
        <v>8</v>
      </c>
      <c r="F18" s="149">
        <v>3</v>
      </c>
      <c r="G18" s="149">
        <v>8</v>
      </c>
      <c r="H18" s="149">
        <v>6</v>
      </c>
      <c r="I18" s="149">
        <v>8</v>
      </c>
      <c r="J18" s="149">
        <v>9</v>
      </c>
      <c r="K18" s="273">
        <f t="shared" si="1"/>
        <v>52</v>
      </c>
      <c r="L18" s="149">
        <f t="shared" si="2"/>
        <v>26</v>
      </c>
      <c r="M18" s="187">
        <v>26</v>
      </c>
      <c r="N18" s="274">
        <v>6</v>
      </c>
      <c r="O18" s="169">
        <v>14</v>
      </c>
      <c r="P18" s="149">
        <f t="shared" si="0"/>
        <v>20</v>
      </c>
      <c r="Q18" s="187">
        <f t="shared" si="3"/>
        <v>46</v>
      </c>
      <c r="R18" s="187">
        <f t="shared" si="4"/>
        <v>46</v>
      </c>
      <c r="S18" s="149" t="s">
        <v>585</v>
      </c>
    </row>
    <row r="19" spans="1:19" ht="21" customHeight="1">
      <c r="A19" s="137">
        <v>8</v>
      </c>
      <c r="B19" s="159" t="s">
        <v>495</v>
      </c>
      <c r="C19" s="155">
        <v>7</v>
      </c>
      <c r="D19" s="163">
        <v>4</v>
      </c>
      <c r="E19" s="149">
        <v>6</v>
      </c>
      <c r="F19" s="149">
        <v>3</v>
      </c>
      <c r="G19" s="149">
        <v>9</v>
      </c>
      <c r="H19" s="149">
        <v>9</v>
      </c>
      <c r="I19" s="149">
        <v>7</v>
      </c>
      <c r="J19" s="149">
        <v>7</v>
      </c>
      <c r="K19" s="273">
        <f t="shared" si="1"/>
        <v>52</v>
      </c>
      <c r="L19" s="149">
        <f t="shared" si="2"/>
        <v>26</v>
      </c>
      <c r="M19" s="187">
        <v>26</v>
      </c>
      <c r="N19" s="274">
        <v>6</v>
      </c>
      <c r="O19" s="169">
        <v>19</v>
      </c>
      <c r="P19" s="149">
        <f t="shared" si="0"/>
        <v>25</v>
      </c>
      <c r="Q19" s="187">
        <f t="shared" si="3"/>
        <v>51</v>
      </c>
      <c r="R19" s="187">
        <f t="shared" si="4"/>
        <v>51</v>
      </c>
      <c r="S19" s="149" t="s">
        <v>584</v>
      </c>
    </row>
    <row r="20" spans="1:19" ht="21" customHeight="1">
      <c r="A20" s="137">
        <v>9</v>
      </c>
      <c r="B20" s="159" t="s">
        <v>496</v>
      </c>
      <c r="C20" s="155">
        <v>9</v>
      </c>
      <c r="D20" s="163">
        <v>10</v>
      </c>
      <c r="E20" s="149">
        <v>8</v>
      </c>
      <c r="F20" s="149">
        <v>11</v>
      </c>
      <c r="G20" s="149">
        <v>7</v>
      </c>
      <c r="H20" s="149">
        <v>8</v>
      </c>
      <c r="I20" s="149">
        <v>8</v>
      </c>
      <c r="J20" s="149">
        <v>6</v>
      </c>
      <c r="K20" s="273">
        <f t="shared" si="1"/>
        <v>67</v>
      </c>
      <c r="L20" s="149">
        <f t="shared" si="2"/>
        <v>33.5</v>
      </c>
      <c r="M20" s="187">
        <v>34</v>
      </c>
      <c r="N20" s="274">
        <v>7</v>
      </c>
      <c r="O20" s="169">
        <v>21</v>
      </c>
      <c r="P20" s="149">
        <f t="shared" si="0"/>
        <v>28</v>
      </c>
      <c r="Q20" s="187">
        <f t="shared" si="3"/>
        <v>62</v>
      </c>
      <c r="R20" s="187">
        <f t="shared" si="4"/>
        <v>62</v>
      </c>
      <c r="S20" s="149" t="s">
        <v>583</v>
      </c>
    </row>
    <row r="21" spans="1:19" ht="21" customHeight="1">
      <c r="A21" s="137">
        <v>10</v>
      </c>
      <c r="B21" s="159" t="s">
        <v>497</v>
      </c>
      <c r="C21" s="155">
        <v>12</v>
      </c>
      <c r="D21" s="163">
        <v>6</v>
      </c>
      <c r="E21" s="149">
        <v>8</v>
      </c>
      <c r="F21" s="149">
        <v>6</v>
      </c>
      <c r="G21" s="149">
        <v>8</v>
      </c>
      <c r="H21" s="149">
        <v>7</v>
      </c>
      <c r="I21" s="149">
        <v>6</v>
      </c>
      <c r="J21" s="149">
        <v>8</v>
      </c>
      <c r="K21" s="273">
        <f t="shared" si="1"/>
        <v>61</v>
      </c>
      <c r="L21" s="149">
        <f t="shared" si="2"/>
        <v>30.5</v>
      </c>
      <c r="M21" s="187">
        <v>31</v>
      </c>
      <c r="N21" s="274">
        <v>7</v>
      </c>
      <c r="O21" s="169">
        <v>24</v>
      </c>
      <c r="P21" s="149">
        <f t="shared" si="0"/>
        <v>31</v>
      </c>
      <c r="Q21" s="187">
        <f t="shared" si="3"/>
        <v>62</v>
      </c>
      <c r="R21" s="187">
        <f t="shared" si="4"/>
        <v>62</v>
      </c>
      <c r="S21" s="149" t="s">
        <v>583</v>
      </c>
    </row>
    <row r="22" spans="1:19" ht="21" customHeight="1">
      <c r="A22" s="137">
        <v>11</v>
      </c>
      <c r="B22" s="159" t="s">
        <v>498</v>
      </c>
      <c r="C22" s="155">
        <v>16</v>
      </c>
      <c r="D22" s="163">
        <v>10</v>
      </c>
      <c r="E22" s="149">
        <v>7</v>
      </c>
      <c r="F22" s="149">
        <v>17</v>
      </c>
      <c r="G22" s="149">
        <v>5</v>
      </c>
      <c r="H22" s="149">
        <v>4</v>
      </c>
      <c r="I22" s="149">
        <v>5</v>
      </c>
      <c r="J22" s="149">
        <v>6</v>
      </c>
      <c r="K22" s="273">
        <f t="shared" si="1"/>
        <v>70</v>
      </c>
      <c r="L22" s="149">
        <f t="shared" si="2"/>
        <v>35</v>
      </c>
      <c r="M22" s="187">
        <v>35</v>
      </c>
      <c r="N22" s="274">
        <v>8</v>
      </c>
      <c r="O22" s="169">
        <v>39</v>
      </c>
      <c r="P22" s="149">
        <f t="shared" si="0"/>
        <v>47</v>
      </c>
      <c r="Q22" s="187">
        <f t="shared" si="3"/>
        <v>82</v>
      </c>
      <c r="R22" s="187">
        <f t="shared" si="4"/>
        <v>82</v>
      </c>
      <c r="S22" s="149" t="s">
        <v>590</v>
      </c>
    </row>
    <row r="23" spans="1:19" ht="21" customHeight="1">
      <c r="A23" s="137">
        <v>12</v>
      </c>
      <c r="B23" s="159" t="s">
        <v>499</v>
      </c>
      <c r="C23" s="155">
        <v>16</v>
      </c>
      <c r="D23" s="163">
        <v>6</v>
      </c>
      <c r="E23" s="149">
        <v>6</v>
      </c>
      <c r="F23" s="149">
        <v>8</v>
      </c>
      <c r="G23" s="149">
        <v>6</v>
      </c>
      <c r="H23" s="149">
        <v>8</v>
      </c>
      <c r="I23" s="149">
        <v>7</v>
      </c>
      <c r="J23" s="149">
        <v>9</v>
      </c>
      <c r="K23" s="273">
        <f t="shared" si="1"/>
        <v>66</v>
      </c>
      <c r="L23" s="149">
        <f t="shared" si="2"/>
        <v>33</v>
      </c>
      <c r="M23" s="187">
        <v>33</v>
      </c>
      <c r="N23" s="274">
        <v>10</v>
      </c>
      <c r="O23" s="169">
        <v>38</v>
      </c>
      <c r="P23" s="149">
        <f t="shared" si="0"/>
        <v>48</v>
      </c>
      <c r="Q23" s="187">
        <f t="shared" si="3"/>
        <v>81</v>
      </c>
      <c r="R23" s="187">
        <f t="shared" si="4"/>
        <v>81</v>
      </c>
      <c r="S23" s="149" t="s">
        <v>590</v>
      </c>
    </row>
    <row r="24" spans="1:19" ht="21" customHeight="1">
      <c r="A24" s="137">
        <v>13</v>
      </c>
      <c r="B24" s="159" t="s">
        <v>500</v>
      </c>
      <c r="C24" s="155">
        <v>5</v>
      </c>
      <c r="D24" s="163">
        <v>6</v>
      </c>
      <c r="E24" s="149">
        <v>7</v>
      </c>
      <c r="F24" s="149">
        <v>0</v>
      </c>
      <c r="G24" s="149">
        <v>6</v>
      </c>
      <c r="H24" s="149">
        <v>7</v>
      </c>
      <c r="I24" s="149">
        <v>8</v>
      </c>
      <c r="J24" s="149">
        <v>9</v>
      </c>
      <c r="K24" s="273">
        <f t="shared" si="1"/>
        <v>48</v>
      </c>
      <c r="L24" s="149">
        <f t="shared" si="2"/>
        <v>24</v>
      </c>
      <c r="M24" s="187">
        <v>24</v>
      </c>
      <c r="N24" s="274">
        <v>7</v>
      </c>
      <c r="O24" s="169">
        <v>17</v>
      </c>
      <c r="P24" s="149">
        <f t="shared" si="0"/>
        <v>24</v>
      </c>
      <c r="Q24" s="187">
        <f t="shared" si="3"/>
        <v>48</v>
      </c>
      <c r="R24" s="187">
        <f t="shared" si="4"/>
        <v>48</v>
      </c>
      <c r="S24" s="149" t="s">
        <v>585</v>
      </c>
    </row>
    <row r="25" spans="1:19" ht="21" customHeight="1">
      <c r="A25" s="137">
        <v>14</v>
      </c>
      <c r="B25" s="159" t="s">
        <v>501</v>
      </c>
      <c r="C25" s="155">
        <v>6</v>
      </c>
      <c r="D25" s="163">
        <v>6</v>
      </c>
      <c r="E25" s="149">
        <v>8</v>
      </c>
      <c r="F25" s="149">
        <v>9</v>
      </c>
      <c r="G25" s="149">
        <v>7</v>
      </c>
      <c r="H25" s="149">
        <v>8</v>
      </c>
      <c r="I25" s="149">
        <v>9</v>
      </c>
      <c r="J25" s="149">
        <v>6</v>
      </c>
      <c r="K25" s="273">
        <f t="shared" si="1"/>
        <v>59</v>
      </c>
      <c r="L25" s="149">
        <f t="shared" si="2"/>
        <v>29.5</v>
      </c>
      <c r="M25" s="187">
        <v>30</v>
      </c>
      <c r="N25" s="274">
        <v>7</v>
      </c>
      <c r="O25" s="169">
        <v>28</v>
      </c>
      <c r="P25" s="149">
        <f t="shared" si="0"/>
        <v>35</v>
      </c>
      <c r="Q25" s="187">
        <f t="shared" si="3"/>
        <v>65</v>
      </c>
      <c r="R25" s="187">
        <f t="shared" si="4"/>
        <v>65</v>
      </c>
      <c r="S25" s="149" t="s">
        <v>583</v>
      </c>
    </row>
    <row r="26" spans="1:19" ht="21" customHeight="1">
      <c r="A26" s="137">
        <v>15</v>
      </c>
      <c r="B26" s="159" t="s">
        <v>502</v>
      </c>
      <c r="C26" s="155">
        <v>10</v>
      </c>
      <c r="D26" s="163">
        <v>10</v>
      </c>
      <c r="E26" s="149">
        <v>6</v>
      </c>
      <c r="F26" s="149">
        <v>8</v>
      </c>
      <c r="G26" s="149">
        <v>7</v>
      </c>
      <c r="H26" s="149">
        <v>6</v>
      </c>
      <c r="I26" s="149">
        <v>6</v>
      </c>
      <c r="J26" s="149">
        <v>7</v>
      </c>
      <c r="K26" s="273">
        <f t="shared" si="1"/>
        <v>60</v>
      </c>
      <c r="L26" s="149">
        <f t="shared" si="2"/>
        <v>30</v>
      </c>
      <c r="M26" s="187">
        <v>30</v>
      </c>
      <c r="N26" s="274">
        <v>8</v>
      </c>
      <c r="O26" s="169">
        <v>32</v>
      </c>
      <c r="P26" s="149">
        <f t="shared" si="0"/>
        <v>40</v>
      </c>
      <c r="Q26" s="187">
        <f t="shared" si="3"/>
        <v>70</v>
      </c>
      <c r="R26" s="187">
        <f t="shared" si="4"/>
        <v>70</v>
      </c>
      <c r="S26" s="149" t="s">
        <v>583</v>
      </c>
    </row>
    <row r="27" spans="1:19" ht="21" customHeight="1">
      <c r="A27" s="137">
        <v>16</v>
      </c>
      <c r="B27" s="159" t="s">
        <v>503</v>
      </c>
      <c r="C27" s="155">
        <v>16</v>
      </c>
      <c r="D27" s="163">
        <v>10</v>
      </c>
      <c r="E27" s="149">
        <v>6</v>
      </c>
      <c r="F27" s="149">
        <v>14</v>
      </c>
      <c r="G27" s="149">
        <v>6</v>
      </c>
      <c r="H27" s="149">
        <v>6</v>
      </c>
      <c r="I27" s="149">
        <v>6</v>
      </c>
      <c r="J27" s="149">
        <v>6</v>
      </c>
      <c r="K27" s="273">
        <f t="shared" si="1"/>
        <v>70</v>
      </c>
      <c r="L27" s="149">
        <f t="shared" si="2"/>
        <v>35</v>
      </c>
      <c r="M27" s="187">
        <v>35</v>
      </c>
      <c r="N27" s="274">
        <v>8</v>
      </c>
      <c r="O27" s="169">
        <v>38</v>
      </c>
      <c r="P27" s="149">
        <f t="shared" si="0"/>
        <v>46</v>
      </c>
      <c r="Q27" s="187">
        <f t="shared" si="3"/>
        <v>81</v>
      </c>
      <c r="R27" s="187">
        <f t="shared" si="4"/>
        <v>81</v>
      </c>
      <c r="S27" s="149" t="s">
        <v>590</v>
      </c>
    </row>
    <row r="28" spans="1:19" ht="21" customHeight="1">
      <c r="A28" s="137">
        <v>17</v>
      </c>
      <c r="B28" s="159" t="s">
        <v>504</v>
      </c>
      <c r="C28" s="155">
        <v>14</v>
      </c>
      <c r="D28" s="163">
        <v>10</v>
      </c>
      <c r="E28" s="149">
        <v>9</v>
      </c>
      <c r="F28" s="149">
        <v>17</v>
      </c>
      <c r="G28" s="149">
        <v>8</v>
      </c>
      <c r="H28" s="149">
        <v>9</v>
      </c>
      <c r="I28" s="149">
        <v>7</v>
      </c>
      <c r="J28" s="149">
        <v>6</v>
      </c>
      <c r="K28" s="273">
        <f t="shared" si="1"/>
        <v>80</v>
      </c>
      <c r="L28" s="149">
        <f t="shared" si="2"/>
        <v>40</v>
      </c>
      <c r="M28" s="187">
        <v>40</v>
      </c>
      <c r="N28" s="274">
        <v>7</v>
      </c>
      <c r="O28" s="169">
        <v>22</v>
      </c>
      <c r="P28" s="149">
        <f t="shared" si="0"/>
        <v>29</v>
      </c>
      <c r="Q28" s="187">
        <f t="shared" si="3"/>
        <v>69</v>
      </c>
      <c r="R28" s="187">
        <f t="shared" si="4"/>
        <v>69</v>
      </c>
      <c r="S28" s="149" t="s">
        <v>583</v>
      </c>
    </row>
    <row r="29" spans="1:19" ht="21" customHeight="1">
      <c r="A29" s="137">
        <v>18</v>
      </c>
      <c r="B29" s="159" t="s">
        <v>505</v>
      </c>
      <c r="C29" s="155">
        <v>14</v>
      </c>
      <c r="D29" s="163">
        <v>10</v>
      </c>
      <c r="E29" s="149">
        <v>7</v>
      </c>
      <c r="F29" s="149">
        <v>18</v>
      </c>
      <c r="G29" s="149">
        <v>7</v>
      </c>
      <c r="H29" s="149">
        <v>4</v>
      </c>
      <c r="I29" s="149">
        <v>6</v>
      </c>
      <c r="J29" s="149">
        <v>6</v>
      </c>
      <c r="K29" s="273">
        <f t="shared" si="1"/>
        <v>72</v>
      </c>
      <c r="L29" s="149">
        <f t="shared" si="2"/>
        <v>36</v>
      </c>
      <c r="M29" s="187">
        <v>36</v>
      </c>
      <c r="N29" s="274">
        <v>9</v>
      </c>
      <c r="O29" s="169">
        <v>36</v>
      </c>
      <c r="P29" s="149">
        <f t="shared" si="0"/>
        <v>45</v>
      </c>
      <c r="Q29" s="187">
        <f t="shared" si="3"/>
        <v>81</v>
      </c>
      <c r="R29" s="187">
        <f t="shared" si="4"/>
        <v>81</v>
      </c>
      <c r="S29" s="149" t="s">
        <v>590</v>
      </c>
    </row>
    <row r="30" spans="1:19" ht="21" customHeight="1">
      <c r="A30" s="137">
        <v>19</v>
      </c>
      <c r="B30" s="159" t="s">
        <v>506</v>
      </c>
      <c r="C30" s="156">
        <v>4</v>
      </c>
      <c r="D30" s="163">
        <v>3</v>
      </c>
      <c r="E30" s="149">
        <v>8</v>
      </c>
      <c r="F30" s="149">
        <v>0</v>
      </c>
      <c r="G30" s="149">
        <v>7</v>
      </c>
      <c r="H30" s="149">
        <v>6</v>
      </c>
      <c r="I30" s="149">
        <v>6</v>
      </c>
      <c r="J30" s="149">
        <v>7</v>
      </c>
      <c r="K30" s="273">
        <f t="shared" si="1"/>
        <v>41</v>
      </c>
      <c r="L30" s="149">
        <f t="shared" si="2"/>
        <v>20.5</v>
      </c>
      <c r="M30" s="187">
        <v>21</v>
      </c>
      <c r="N30" s="274">
        <v>5</v>
      </c>
      <c r="O30" s="169">
        <v>3</v>
      </c>
      <c r="P30" s="149">
        <f t="shared" si="0"/>
        <v>8</v>
      </c>
      <c r="Q30" s="187">
        <f t="shared" si="3"/>
        <v>29</v>
      </c>
      <c r="R30" s="187">
        <f t="shared" si="4"/>
        <v>29</v>
      </c>
      <c r="S30" s="149" t="s">
        <v>587</v>
      </c>
    </row>
    <row r="31" spans="1:19" ht="28.5" customHeight="1">
      <c r="A31" s="137">
        <v>20</v>
      </c>
      <c r="B31" s="159" t="s">
        <v>507</v>
      </c>
      <c r="C31" s="155">
        <v>18</v>
      </c>
      <c r="D31" s="163">
        <v>10</v>
      </c>
      <c r="E31" s="149">
        <v>9</v>
      </c>
      <c r="F31" s="149">
        <v>12</v>
      </c>
      <c r="G31" s="149">
        <v>8</v>
      </c>
      <c r="H31" s="149">
        <v>7</v>
      </c>
      <c r="I31" s="149">
        <v>6</v>
      </c>
      <c r="J31" s="149">
        <v>5</v>
      </c>
      <c r="K31" s="273">
        <f t="shared" si="1"/>
        <v>75</v>
      </c>
      <c r="L31" s="149">
        <f t="shared" si="2"/>
        <v>37.5</v>
      </c>
      <c r="M31" s="187">
        <v>38</v>
      </c>
      <c r="N31" s="274">
        <v>7</v>
      </c>
      <c r="O31" s="169">
        <v>21</v>
      </c>
      <c r="P31" s="149">
        <f t="shared" si="0"/>
        <v>28</v>
      </c>
      <c r="Q31" s="187">
        <f t="shared" si="3"/>
        <v>66</v>
      </c>
      <c r="R31" s="187">
        <f t="shared" si="4"/>
        <v>66</v>
      </c>
      <c r="S31" s="149" t="s">
        <v>583</v>
      </c>
    </row>
    <row r="32" spans="1:19" ht="21" customHeight="1">
      <c r="A32" s="137">
        <v>21</v>
      </c>
      <c r="B32" s="159" t="s">
        <v>508</v>
      </c>
      <c r="C32" s="155">
        <v>9</v>
      </c>
      <c r="D32" s="163">
        <v>3</v>
      </c>
      <c r="E32" s="149">
        <v>6</v>
      </c>
      <c r="F32" s="149">
        <v>6</v>
      </c>
      <c r="G32" s="149">
        <v>5</v>
      </c>
      <c r="H32" s="149">
        <v>6</v>
      </c>
      <c r="I32" s="149">
        <v>8</v>
      </c>
      <c r="J32" s="149">
        <v>7</v>
      </c>
      <c r="K32" s="273">
        <f t="shared" si="1"/>
        <v>50</v>
      </c>
      <c r="L32" s="149">
        <f t="shared" si="2"/>
        <v>25</v>
      </c>
      <c r="M32" s="187">
        <v>25</v>
      </c>
      <c r="N32" s="274">
        <v>5</v>
      </c>
      <c r="O32" s="169">
        <v>8</v>
      </c>
      <c r="P32" s="149">
        <f t="shared" si="0"/>
        <v>13</v>
      </c>
      <c r="Q32" s="187">
        <f t="shared" si="3"/>
        <v>38</v>
      </c>
      <c r="R32" s="187">
        <f t="shared" si="4"/>
        <v>38</v>
      </c>
      <c r="S32" s="149" t="s">
        <v>588</v>
      </c>
    </row>
    <row r="33" spans="1:19" ht="21" customHeight="1">
      <c r="A33" s="137">
        <v>22</v>
      </c>
      <c r="B33" s="160" t="s">
        <v>509</v>
      </c>
      <c r="C33" s="157">
        <v>3</v>
      </c>
      <c r="D33" s="163"/>
      <c r="E33" s="149">
        <v>6</v>
      </c>
      <c r="F33" s="188"/>
      <c r="G33" s="149">
        <v>9</v>
      </c>
      <c r="H33" s="149">
        <v>8</v>
      </c>
      <c r="I33" s="149">
        <v>9</v>
      </c>
      <c r="J33" s="149">
        <v>7</v>
      </c>
      <c r="K33" s="273">
        <f t="shared" si="1"/>
        <v>42</v>
      </c>
      <c r="L33" s="149">
        <f t="shared" si="2"/>
        <v>21</v>
      </c>
      <c r="M33" s="187">
        <v>21</v>
      </c>
      <c r="N33" s="274">
        <v>5</v>
      </c>
      <c r="O33" s="169">
        <v>12</v>
      </c>
      <c r="P33" s="149">
        <f t="shared" si="0"/>
        <v>17</v>
      </c>
      <c r="Q33" s="187">
        <f t="shared" si="3"/>
        <v>38</v>
      </c>
      <c r="R33" s="187">
        <f t="shared" si="4"/>
        <v>38</v>
      </c>
      <c r="S33" s="149" t="s">
        <v>588</v>
      </c>
    </row>
    <row r="34" spans="1:19" ht="21" customHeight="1">
      <c r="A34" s="137">
        <v>23</v>
      </c>
      <c r="B34" s="159" t="s">
        <v>510</v>
      </c>
      <c r="C34" s="155">
        <v>18</v>
      </c>
      <c r="D34" s="163">
        <v>8</v>
      </c>
      <c r="E34" s="149">
        <v>8</v>
      </c>
      <c r="F34" s="149">
        <v>17</v>
      </c>
      <c r="G34" s="149">
        <v>7</v>
      </c>
      <c r="H34" s="149">
        <v>6</v>
      </c>
      <c r="I34" s="149">
        <v>8</v>
      </c>
      <c r="J34" s="149">
        <v>6</v>
      </c>
      <c r="K34" s="273">
        <f t="shared" si="1"/>
        <v>78</v>
      </c>
      <c r="L34" s="149">
        <f t="shared" si="2"/>
        <v>39</v>
      </c>
      <c r="M34" s="187">
        <v>39</v>
      </c>
      <c r="N34" s="274">
        <v>7</v>
      </c>
      <c r="O34" s="169">
        <v>27</v>
      </c>
      <c r="P34" s="149">
        <f t="shared" si="0"/>
        <v>34</v>
      </c>
      <c r="Q34" s="187">
        <f t="shared" si="3"/>
        <v>73</v>
      </c>
      <c r="R34" s="187">
        <f t="shared" si="4"/>
        <v>73</v>
      </c>
      <c r="S34" s="149" t="s">
        <v>586</v>
      </c>
    </row>
    <row r="35" spans="1:19" ht="21" customHeight="1">
      <c r="A35" s="137">
        <v>24</v>
      </c>
      <c r="B35" s="159" t="s">
        <v>511</v>
      </c>
      <c r="C35" s="155">
        <v>8</v>
      </c>
      <c r="D35" s="163">
        <v>6</v>
      </c>
      <c r="E35" s="149">
        <v>6</v>
      </c>
      <c r="F35" s="149">
        <v>4</v>
      </c>
      <c r="G35" s="149">
        <v>6</v>
      </c>
      <c r="H35" s="149">
        <v>6</v>
      </c>
      <c r="I35" s="149">
        <v>7</v>
      </c>
      <c r="J35" s="149">
        <v>6</v>
      </c>
      <c r="K35" s="273">
        <f t="shared" si="1"/>
        <v>49</v>
      </c>
      <c r="L35" s="149">
        <f t="shared" si="2"/>
        <v>24.5</v>
      </c>
      <c r="M35" s="187">
        <v>25</v>
      </c>
      <c r="N35" s="274">
        <v>6</v>
      </c>
      <c r="O35" s="169">
        <v>15</v>
      </c>
      <c r="P35" s="149">
        <f t="shared" si="0"/>
        <v>21</v>
      </c>
      <c r="Q35" s="187">
        <f t="shared" si="3"/>
        <v>46</v>
      </c>
      <c r="R35" s="187">
        <f t="shared" si="4"/>
        <v>46</v>
      </c>
      <c r="S35" s="149" t="s">
        <v>585</v>
      </c>
    </row>
    <row r="36" spans="1:19" ht="21" customHeight="1">
      <c r="A36" s="137">
        <v>25</v>
      </c>
      <c r="B36" s="159" t="s">
        <v>512</v>
      </c>
      <c r="C36" s="155">
        <v>8</v>
      </c>
      <c r="D36" s="163">
        <v>6</v>
      </c>
      <c r="E36" s="149">
        <v>7</v>
      </c>
      <c r="F36" s="149">
        <v>10</v>
      </c>
      <c r="G36" s="149">
        <v>7</v>
      </c>
      <c r="H36" s="149">
        <v>8</v>
      </c>
      <c r="I36" s="149">
        <v>6</v>
      </c>
      <c r="J36" s="149">
        <v>6</v>
      </c>
      <c r="K36" s="273">
        <f t="shared" si="1"/>
        <v>58</v>
      </c>
      <c r="L36" s="149">
        <f t="shared" si="2"/>
        <v>28.999999999999996</v>
      </c>
      <c r="M36" s="187">
        <v>29</v>
      </c>
      <c r="N36" s="274">
        <v>5</v>
      </c>
      <c r="O36" s="169">
        <v>13</v>
      </c>
      <c r="P36" s="149">
        <f t="shared" si="0"/>
        <v>18</v>
      </c>
      <c r="Q36" s="187">
        <f t="shared" si="3"/>
        <v>47</v>
      </c>
      <c r="R36" s="187">
        <f t="shared" si="4"/>
        <v>47</v>
      </c>
      <c r="S36" s="149" t="s">
        <v>585</v>
      </c>
    </row>
    <row r="37" spans="1:19" ht="21" customHeight="1">
      <c r="A37" s="137">
        <v>26</v>
      </c>
      <c r="B37" s="159" t="s">
        <v>513</v>
      </c>
      <c r="C37" s="155">
        <v>12</v>
      </c>
      <c r="D37" s="163">
        <v>6</v>
      </c>
      <c r="E37" s="149">
        <v>6</v>
      </c>
      <c r="F37" s="149">
        <v>7</v>
      </c>
      <c r="G37" s="149">
        <v>8</v>
      </c>
      <c r="H37" s="149">
        <v>7</v>
      </c>
      <c r="I37" s="149">
        <v>6</v>
      </c>
      <c r="J37" s="149">
        <v>6</v>
      </c>
      <c r="K37" s="273">
        <f t="shared" si="1"/>
        <v>58</v>
      </c>
      <c r="L37" s="149">
        <f t="shared" si="2"/>
        <v>28.999999999999996</v>
      </c>
      <c r="M37" s="187">
        <v>29</v>
      </c>
      <c r="N37" s="274">
        <v>6</v>
      </c>
      <c r="O37" s="169">
        <v>19</v>
      </c>
      <c r="P37" s="149">
        <f t="shared" si="0"/>
        <v>25</v>
      </c>
      <c r="Q37" s="187">
        <f t="shared" si="3"/>
        <v>54</v>
      </c>
      <c r="R37" s="187">
        <f t="shared" si="4"/>
        <v>54</v>
      </c>
      <c r="S37" s="149" t="s">
        <v>584</v>
      </c>
    </row>
    <row r="38" spans="1:19" ht="21" customHeight="1">
      <c r="A38" s="137">
        <v>27</v>
      </c>
      <c r="B38" s="159" t="s">
        <v>514</v>
      </c>
      <c r="C38" s="155">
        <v>4</v>
      </c>
      <c r="D38" s="163">
        <v>2</v>
      </c>
      <c r="E38" s="149">
        <v>8</v>
      </c>
      <c r="F38" s="149"/>
      <c r="G38" s="149">
        <v>8</v>
      </c>
      <c r="H38" s="149">
        <v>7</v>
      </c>
      <c r="I38" s="149">
        <v>6</v>
      </c>
      <c r="J38" s="149">
        <v>7</v>
      </c>
      <c r="K38" s="273">
        <f t="shared" si="1"/>
        <v>42</v>
      </c>
      <c r="L38" s="149">
        <f t="shared" si="2"/>
        <v>21</v>
      </c>
      <c r="M38" s="187">
        <v>21</v>
      </c>
      <c r="N38" s="274">
        <v>6</v>
      </c>
      <c r="O38" s="169">
        <v>14</v>
      </c>
      <c r="P38" s="149">
        <f t="shared" si="0"/>
        <v>20</v>
      </c>
      <c r="Q38" s="187">
        <f t="shared" si="3"/>
        <v>41</v>
      </c>
      <c r="R38" s="187">
        <f t="shared" si="4"/>
        <v>41</v>
      </c>
      <c r="S38" s="149" t="s">
        <v>585</v>
      </c>
    </row>
    <row r="39" spans="1:19" ht="21" customHeight="1">
      <c r="A39" s="137">
        <v>28</v>
      </c>
      <c r="B39" s="159" t="s">
        <v>515</v>
      </c>
      <c r="C39" s="155">
        <v>12</v>
      </c>
      <c r="D39" s="163">
        <v>6</v>
      </c>
      <c r="E39" s="149">
        <v>6</v>
      </c>
      <c r="F39" s="149">
        <v>3</v>
      </c>
      <c r="G39" s="149">
        <v>5</v>
      </c>
      <c r="H39" s="149">
        <v>7</v>
      </c>
      <c r="I39" s="149">
        <v>6</v>
      </c>
      <c r="J39" s="149">
        <v>6</v>
      </c>
      <c r="K39" s="273">
        <f t="shared" si="1"/>
        <v>51</v>
      </c>
      <c r="L39" s="149">
        <f t="shared" si="2"/>
        <v>25.5</v>
      </c>
      <c r="M39" s="187">
        <v>26</v>
      </c>
      <c r="N39" s="274">
        <v>7</v>
      </c>
      <c r="O39" s="169">
        <v>30</v>
      </c>
      <c r="P39" s="149">
        <f t="shared" si="0"/>
        <v>37</v>
      </c>
      <c r="Q39" s="187">
        <f t="shared" si="3"/>
        <v>63</v>
      </c>
      <c r="R39" s="187">
        <f t="shared" si="4"/>
        <v>63</v>
      </c>
      <c r="S39" s="149" t="s">
        <v>583</v>
      </c>
    </row>
    <row r="40" spans="1:19" ht="21" customHeight="1">
      <c r="A40" s="137">
        <v>29</v>
      </c>
      <c r="B40" s="159" t="s">
        <v>516</v>
      </c>
      <c r="C40" s="155">
        <v>3</v>
      </c>
      <c r="D40" s="163">
        <v>6</v>
      </c>
      <c r="E40" s="149">
        <v>7</v>
      </c>
      <c r="F40" s="149">
        <v>2</v>
      </c>
      <c r="G40" s="149">
        <v>9</v>
      </c>
      <c r="H40" s="149">
        <v>8</v>
      </c>
      <c r="I40" s="149">
        <v>9</v>
      </c>
      <c r="J40" s="149">
        <v>10</v>
      </c>
      <c r="K40" s="273">
        <f t="shared" si="1"/>
        <v>54</v>
      </c>
      <c r="L40" s="149">
        <f t="shared" si="2"/>
        <v>27</v>
      </c>
      <c r="M40" s="187">
        <v>27</v>
      </c>
      <c r="N40" s="274">
        <v>5</v>
      </c>
      <c r="O40" s="169">
        <v>4</v>
      </c>
      <c r="P40" s="149">
        <f t="shared" si="0"/>
        <v>9</v>
      </c>
      <c r="Q40" s="187">
        <f t="shared" si="3"/>
        <v>36</v>
      </c>
      <c r="R40" s="187">
        <f t="shared" si="4"/>
        <v>36</v>
      </c>
      <c r="S40" s="149" t="s">
        <v>588</v>
      </c>
    </row>
    <row r="41" spans="1:19" ht="33.75" customHeight="1">
      <c r="A41" s="137">
        <v>30</v>
      </c>
      <c r="B41" s="161" t="s">
        <v>517</v>
      </c>
      <c r="C41" s="156">
        <v>4</v>
      </c>
      <c r="D41" s="163">
        <v>3</v>
      </c>
      <c r="E41" s="149">
        <v>8</v>
      </c>
      <c r="F41" s="149">
        <v>0</v>
      </c>
      <c r="G41" s="149">
        <v>9</v>
      </c>
      <c r="H41" s="149">
        <v>8</v>
      </c>
      <c r="I41" s="149">
        <v>8</v>
      </c>
      <c r="J41" s="149">
        <v>9</v>
      </c>
      <c r="K41" s="273">
        <f t="shared" si="1"/>
        <v>49</v>
      </c>
      <c r="L41" s="149">
        <f t="shared" si="2"/>
        <v>24.5</v>
      </c>
      <c r="M41" s="187">
        <v>25</v>
      </c>
      <c r="N41" s="274">
        <v>6</v>
      </c>
      <c r="O41" s="169">
        <v>12</v>
      </c>
      <c r="P41" s="149">
        <f t="shared" si="0"/>
        <v>18</v>
      </c>
      <c r="Q41" s="187">
        <f t="shared" si="3"/>
        <v>43</v>
      </c>
      <c r="R41" s="187">
        <f t="shared" si="4"/>
        <v>43</v>
      </c>
      <c r="S41" s="149" t="s">
        <v>585</v>
      </c>
    </row>
    <row r="42" spans="1:19" ht="21" customHeight="1">
      <c r="A42" s="137">
        <v>31</v>
      </c>
      <c r="B42" s="159" t="s">
        <v>518</v>
      </c>
      <c r="C42" s="155">
        <v>13</v>
      </c>
      <c r="D42" s="163">
        <v>6</v>
      </c>
      <c r="E42" s="149">
        <v>7</v>
      </c>
      <c r="F42" s="149">
        <v>4</v>
      </c>
      <c r="G42" s="149">
        <v>6</v>
      </c>
      <c r="H42" s="149">
        <v>7</v>
      </c>
      <c r="I42" s="149">
        <v>8</v>
      </c>
      <c r="J42" s="149">
        <v>7</v>
      </c>
      <c r="K42" s="273">
        <f t="shared" si="1"/>
        <v>58</v>
      </c>
      <c r="L42" s="149">
        <f t="shared" si="2"/>
        <v>28.999999999999996</v>
      </c>
      <c r="M42" s="187">
        <v>29</v>
      </c>
      <c r="N42" s="274">
        <v>6</v>
      </c>
      <c r="O42" s="169">
        <v>13</v>
      </c>
      <c r="P42" s="149">
        <f t="shared" si="0"/>
        <v>19</v>
      </c>
      <c r="Q42" s="187">
        <f t="shared" si="3"/>
        <v>48</v>
      </c>
      <c r="R42" s="187">
        <f t="shared" si="4"/>
        <v>48</v>
      </c>
      <c r="S42" s="149" t="s">
        <v>585</v>
      </c>
    </row>
    <row r="43" spans="1:19" ht="21" customHeight="1">
      <c r="A43" s="137">
        <v>32</v>
      </c>
      <c r="B43" s="159" t="s">
        <v>519</v>
      </c>
      <c r="C43" s="155">
        <v>6</v>
      </c>
      <c r="D43" s="163">
        <v>8</v>
      </c>
      <c r="E43" s="149">
        <v>8</v>
      </c>
      <c r="F43" s="149">
        <v>8</v>
      </c>
      <c r="G43" s="149">
        <v>9</v>
      </c>
      <c r="H43" s="149">
        <v>8</v>
      </c>
      <c r="I43" s="149">
        <v>7</v>
      </c>
      <c r="J43" s="149">
        <v>8</v>
      </c>
      <c r="K43" s="273">
        <f t="shared" si="1"/>
        <v>62</v>
      </c>
      <c r="L43" s="149">
        <f t="shared" si="2"/>
        <v>31</v>
      </c>
      <c r="M43" s="187">
        <v>31</v>
      </c>
      <c r="N43" s="274">
        <v>7</v>
      </c>
      <c r="O43" s="169">
        <v>17</v>
      </c>
      <c r="P43" s="149">
        <f t="shared" si="0"/>
        <v>24</v>
      </c>
      <c r="Q43" s="187">
        <f t="shared" si="3"/>
        <v>55</v>
      </c>
      <c r="R43" s="187">
        <f t="shared" si="4"/>
        <v>55</v>
      </c>
      <c r="S43" s="149" t="s">
        <v>584</v>
      </c>
    </row>
    <row r="44" spans="1:19" ht="21" customHeight="1">
      <c r="A44" s="137">
        <v>33</v>
      </c>
      <c r="B44" s="159" t="s">
        <v>520</v>
      </c>
      <c r="C44" s="155">
        <v>9</v>
      </c>
      <c r="D44" s="163">
        <v>7</v>
      </c>
      <c r="E44" s="149">
        <v>7</v>
      </c>
      <c r="F44" s="149">
        <v>11</v>
      </c>
      <c r="G44" s="149">
        <v>8</v>
      </c>
      <c r="H44" s="149">
        <v>9</v>
      </c>
      <c r="I44" s="149">
        <v>7</v>
      </c>
      <c r="J44" s="149">
        <v>6</v>
      </c>
      <c r="K44" s="273">
        <f t="shared" si="1"/>
        <v>64</v>
      </c>
      <c r="L44" s="149">
        <f t="shared" si="2"/>
        <v>32</v>
      </c>
      <c r="M44" s="187">
        <v>32</v>
      </c>
      <c r="N44" s="274">
        <v>6</v>
      </c>
      <c r="O44" s="169">
        <v>24</v>
      </c>
      <c r="P44" s="149">
        <f t="shared" si="0"/>
        <v>30</v>
      </c>
      <c r="Q44" s="187">
        <f t="shared" si="3"/>
        <v>62</v>
      </c>
      <c r="R44" s="187">
        <f t="shared" si="4"/>
        <v>62</v>
      </c>
      <c r="S44" s="149" t="s">
        <v>583</v>
      </c>
    </row>
    <row r="45" spans="1:19" ht="27.75" customHeight="1">
      <c r="A45" s="137">
        <v>34</v>
      </c>
      <c r="B45" s="159" t="s">
        <v>521</v>
      </c>
      <c r="C45" s="156">
        <v>1</v>
      </c>
      <c r="D45" s="163">
        <v>0</v>
      </c>
      <c r="E45" s="149">
        <v>5</v>
      </c>
      <c r="F45" s="149">
        <v>1</v>
      </c>
      <c r="G45" s="149">
        <v>8</v>
      </c>
      <c r="H45" s="149">
        <v>7</v>
      </c>
      <c r="I45" s="149">
        <v>6</v>
      </c>
      <c r="J45" s="149">
        <v>8</v>
      </c>
      <c r="K45" s="273">
        <f t="shared" si="1"/>
        <v>36</v>
      </c>
      <c r="L45" s="149">
        <f t="shared" si="2"/>
        <v>18</v>
      </c>
      <c r="M45" s="187">
        <v>18</v>
      </c>
      <c r="N45" s="274">
        <v>5</v>
      </c>
      <c r="O45" s="169">
        <v>3</v>
      </c>
      <c r="P45" s="149">
        <f t="shared" si="0"/>
        <v>8</v>
      </c>
      <c r="Q45" s="187">
        <f t="shared" si="3"/>
        <v>26</v>
      </c>
      <c r="R45" s="187">
        <f t="shared" si="4"/>
        <v>26</v>
      </c>
      <c r="S45" s="149" t="s">
        <v>587</v>
      </c>
    </row>
    <row r="46" spans="1:19" ht="21" customHeight="1">
      <c r="A46" s="137">
        <v>35</v>
      </c>
      <c r="B46" s="159" t="s">
        <v>522</v>
      </c>
      <c r="C46" s="155">
        <v>7</v>
      </c>
      <c r="D46" s="163">
        <v>6</v>
      </c>
      <c r="E46" s="149">
        <v>6</v>
      </c>
      <c r="F46" s="149">
        <v>9</v>
      </c>
      <c r="G46" s="149">
        <v>7</v>
      </c>
      <c r="H46" s="149">
        <v>8</v>
      </c>
      <c r="I46" s="149">
        <v>7</v>
      </c>
      <c r="J46" s="149">
        <v>7</v>
      </c>
      <c r="K46" s="273">
        <f t="shared" si="1"/>
        <v>57</v>
      </c>
      <c r="L46" s="149">
        <f t="shared" si="2"/>
        <v>28.499999999999996</v>
      </c>
      <c r="M46" s="187">
        <v>29</v>
      </c>
      <c r="N46" s="274">
        <v>6</v>
      </c>
      <c r="O46" s="169">
        <v>15</v>
      </c>
      <c r="P46" s="149">
        <f t="shared" si="0"/>
        <v>21</v>
      </c>
      <c r="Q46" s="187">
        <f t="shared" si="3"/>
        <v>50</v>
      </c>
      <c r="R46" s="187">
        <f t="shared" si="4"/>
        <v>50</v>
      </c>
      <c r="S46" s="149" t="s">
        <v>585</v>
      </c>
    </row>
    <row r="47" spans="1:19" ht="21" customHeight="1">
      <c r="A47" s="137">
        <v>36</v>
      </c>
      <c r="B47" s="159" t="s">
        <v>523</v>
      </c>
      <c r="C47" s="155">
        <v>11</v>
      </c>
      <c r="D47" s="163">
        <v>6</v>
      </c>
      <c r="E47" s="149">
        <v>7</v>
      </c>
      <c r="F47" s="149">
        <v>17</v>
      </c>
      <c r="G47" s="149">
        <v>8</v>
      </c>
      <c r="H47" s="149">
        <v>7</v>
      </c>
      <c r="I47" s="149">
        <v>9</v>
      </c>
      <c r="J47" s="149">
        <v>7</v>
      </c>
      <c r="K47" s="273">
        <f t="shared" si="1"/>
        <v>72</v>
      </c>
      <c r="L47" s="149">
        <f t="shared" si="2"/>
        <v>36</v>
      </c>
      <c r="M47" s="187">
        <v>36</v>
      </c>
      <c r="N47" s="274">
        <v>5</v>
      </c>
      <c r="O47" s="169">
        <v>8</v>
      </c>
      <c r="P47" s="149">
        <f t="shared" si="0"/>
        <v>13</v>
      </c>
      <c r="Q47" s="187">
        <f t="shared" si="3"/>
        <v>49</v>
      </c>
      <c r="R47" s="187">
        <f t="shared" si="4"/>
        <v>49</v>
      </c>
      <c r="S47" s="149" t="s">
        <v>585</v>
      </c>
    </row>
    <row r="48" spans="1:19" ht="33.75" customHeight="1">
      <c r="A48" s="137">
        <v>37</v>
      </c>
      <c r="B48" s="159" t="s">
        <v>524</v>
      </c>
      <c r="C48" s="155">
        <v>1</v>
      </c>
      <c r="D48" s="163">
        <v>1</v>
      </c>
      <c r="E48" s="149">
        <v>6</v>
      </c>
      <c r="F48" s="149">
        <v>4</v>
      </c>
      <c r="G48" s="149">
        <v>8</v>
      </c>
      <c r="H48" s="149">
        <v>7</v>
      </c>
      <c r="I48" s="149">
        <v>6</v>
      </c>
      <c r="J48" s="149">
        <v>7</v>
      </c>
      <c r="K48" s="273">
        <f t="shared" si="1"/>
        <v>40</v>
      </c>
      <c r="L48" s="149">
        <f t="shared" si="2"/>
        <v>20</v>
      </c>
      <c r="M48" s="187">
        <v>20</v>
      </c>
      <c r="N48" s="274">
        <v>5</v>
      </c>
      <c r="O48" s="169">
        <v>2</v>
      </c>
      <c r="P48" s="149">
        <f t="shared" si="0"/>
        <v>7</v>
      </c>
      <c r="Q48" s="187">
        <f t="shared" si="3"/>
        <v>27</v>
      </c>
      <c r="R48" s="187">
        <f t="shared" si="4"/>
        <v>27</v>
      </c>
      <c r="S48" s="149" t="s">
        <v>587</v>
      </c>
    </row>
    <row r="49" spans="1:19" ht="32.25" customHeight="1">
      <c r="A49" s="137">
        <v>38</v>
      </c>
      <c r="B49" s="159" t="s">
        <v>525</v>
      </c>
      <c r="C49" s="155">
        <v>3</v>
      </c>
      <c r="D49" s="163">
        <v>2</v>
      </c>
      <c r="E49" s="149">
        <v>7</v>
      </c>
      <c r="F49" s="149">
        <v>5</v>
      </c>
      <c r="G49" s="149">
        <v>6</v>
      </c>
      <c r="H49" s="149">
        <v>7</v>
      </c>
      <c r="I49" s="149">
        <v>8</v>
      </c>
      <c r="J49" s="149">
        <v>7</v>
      </c>
      <c r="K49" s="273">
        <f t="shared" si="1"/>
        <v>45</v>
      </c>
      <c r="L49" s="149">
        <f t="shared" si="2"/>
        <v>22.5</v>
      </c>
      <c r="M49" s="187">
        <v>23</v>
      </c>
      <c r="N49" s="274">
        <v>7</v>
      </c>
      <c r="O49" s="169">
        <v>19</v>
      </c>
      <c r="P49" s="149">
        <f t="shared" si="0"/>
        <v>26</v>
      </c>
      <c r="Q49" s="187">
        <f t="shared" si="3"/>
        <v>49</v>
      </c>
      <c r="R49" s="187">
        <f t="shared" si="4"/>
        <v>49</v>
      </c>
      <c r="S49" s="149" t="s">
        <v>585</v>
      </c>
    </row>
    <row r="50" spans="1:19" ht="21" customHeight="1">
      <c r="A50" s="137">
        <v>39</v>
      </c>
      <c r="B50" s="159" t="s">
        <v>526</v>
      </c>
      <c r="C50" s="155">
        <v>15</v>
      </c>
      <c r="D50" s="163">
        <v>10</v>
      </c>
      <c r="E50" s="149">
        <v>6</v>
      </c>
      <c r="F50" s="149">
        <v>10</v>
      </c>
      <c r="G50" s="149">
        <v>1</v>
      </c>
      <c r="H50" s="149">
        <v>9</v>
      </c>
      <c r="I50" s="149">
        <v>8</v>
      </c>
      <c r="J50" s="149">
        <v>7</v>
      </c>
      <c r="K50" s="273">
        <f t="shared" si="1"/>
        <v>66</v>
      </c>
      <c r="L50" s="149">
        <f t="shared" si="2"/>
        <v>33</v>
      </c>
      <c r="M50" s="187">
        <v>33</v>
      </c>
      <c r="N50" s="274">
        <v>7</v>
      </c>
      <c r="O50" s="169">
        <v>24</v>
      </c>
      <c r="P50" s="149">
        <f t="shared" si="0"/>
        <v>31</v>
      </c>
      <c r="Q50" s="187">
        <f t="shared" si="3"/>
        <v>64</v>
      </c>
      <c r="R50" s="187">
        <f t="shared" si="4"/>
        <v>64</v>
      </c>
      <c r="S50" s="149" t="s">
        <v>583</v>
      </c>
    </row>
    <row r="51" spans="1:19" ht="21" customHeight="1">
      <c r="A51" s="137">
        <v>40</v>
      </c>
      <c r="B51" s="159" t="s">
        <v>527</v>
      </c>
      <c r="C51" s="156">
        <v>1</v>
      </c>
      <c r="D51" s="163">
        <v>0</v>
      </c>
      <c r="E51" s="149">
        <v>8</v>
      </c>
      <c r="F51" s="149">
        <v>0</v>
      </c>
      <c r="G51" s="149">
        <v>7</v>
      </c>
      <c r="H51" s="149">
        <v>6</v>
      </c>
      <c r="I51" s="149">
        <v>7</v>
      </c>
      <c r="J51" s="149">
        <v>6</v>
      </c>
      <c r="K51" s="273">
        <f t="shared" si="1"/>
        <v>35</v>
      </c>
      <c r="L51" s="149">
        <f t="shared" si="2"/>
        <v>17.5</v>
      </c>
      <c r="M51" s="187">
        <v>18</v>
      </c>
      <c r="N51" s="274">
        <v>4</v>
      </c>
      <c r="O51" s="169">
        <v>1</v>
      </c>
      <c r="P51" s="149">
        <f t="shared" si="0"/>
        <v>5</v>
      </c>
      <c r="Q51" s="187">
        <f t="shared" si="3"/>
        <v>23</v>
      </c>
      <c r="R51" s="187">
        <f t="shared" si="4"/>
        <v>23</v>
      </c>
      <c r="S51" s="149" t="s">
        <v>587</v>
      </c>
    </row>
    <row r="52" spans="1:19" ht="21" customHeight="1">
      <c r="A52" s="137">
        <v>41</v>
      </c>
      <c r="B52" s="159" t="s">
        <v>528</v>
      </c>
      <c r="C52" s="155">
        <v>4</v>
      </c>
      <c r="D52" s="163">
        <v>4</v>
      </c>
      <c r="E52" s="149">
        <v>6</v>
      </c>
      <c r="F52" s="149">
        <v>11</v>
      </c>
      <c r="G52" s="149">
        <v>9</v>
      </c>
      <c r="H52" s="149">
        <v>8</v>
      </c>
      <c r="I52" s="149">
        <v>9</v>
      </c>
      <c r="J52" s="149">
        <v>8</v>
      </c>
      <c r="K52" s="273">
        <f t="shared" si="1"/>
        <v>59</v>
      </c>
      <c r="L52" s="149">
        <f t="shared" si="2"/>
        <v>29.5</v>
      </c>
      <c r="M52" s="187">
        <v>30</v>
      </c>
      <c r="N52" s="274">
        <v>7</v>
      </c>
      <c r="O52" s="169">
        <v>24</v>
      </c>
      <c r="P52" s="149">
        <f t="shared" si="0"/>
        <v>31</v>
      </c>
      <c r="Q52" s="187">
        <f t="shared" si="3"/>
        <v>61</v>
      </c>
      <c r="R52" s="187">
        <f t="shared" si="4"/>
        <v>61</v>
      </c>
      <c r="S52" s="149" t="s">
        <v>583</v>
      </c>
    </row>
    <row r="53" spans="1:19" ht="21" customHeight="1">
      <c r="A53" s="139">
        <v>42</v>
      </c>
      <c r="B53" s="166" t="s">
        <v>529</v>
      </c>
      <c r="C53" s="158"/>
      <c r="D53" s="163"/>
      <c r="E53" s="149"/>
      <c r="F53" s="149"/>
      <c r="G53" s="158"/>
      <c r="H53" s="163"/>
      <c r="I53" s="149"/>
      <c r="J53" s="149"/>
      <c r="K53" s="273">
        <f t="shared" si="1"/>
        <v>0</v>
      </c>
      <c r="L53" s="149">
        <f t="shared" si="2"/>
        <v>0</v>
      </c>
      <c r="M53" s="187">
        <v>0</v>
      </c>
      <c r="N53" s="274"/>
      <c r="O53" s="169"/>
      <c r="P53" s="149"/>
      <c r="Q53" s="187">
        <f t="shared" si="3"/>
        <v>0</v>
      </c>
      <c r="R53" s="187">
        <f t="shared" si="4"/>
        <v>0</v>
      </c>
      <c r="S53" s="149"/>
    </row>
    <row r="54" spans="1:19" ht="21" customHeight="1">
      <c r="A54" s="139">
        <v>43</v>
      </c>
      <c r="B54" s="160" t="s">
        <v>530</v>
      </c>
      <c r="C54" s="158">
        <v>9</v>
      </c>
      <c r="D54" s="163">
        <v>6</v>
      </c>
      <c r="E54" s="149">
        <v>6</v>
      </c>
      <c r="F54" s="149">
        <v>8</v>
      </c>
      <c r="G54" s="149">
        <v>7</v>
      </c>
      <c r="H54" s="149">
        <v>6</v>
      </c>
      <c r="I54" s="149">
        <v>8</v>
      </c>
      <c r="J54" s="149">
        <v>6</v>
      </c>
      <c r="K54" s="273">
        <f t="shared" si="1"/>
        <v>56</v>
      </c>
      <c r="L54" s="149">
        <f t="shared" si="2"/>
        <v>28.000000000000004</v>
      </c>
      <c r="M54" s="187">
        <v>28</v>
      </c>
      <c r="N54" s="274">
        <v>6</v>
      </c>
      <c r="O54" s="169">
        <v>13</v>
      </c>
      <c r="P54" s="149">
        <f>SUM(N54:O54)</f>
        <v>19</v>
      </c>
      <c r="Q54" s="187">
        <f t="shared" si="3"/>
        <v>47</v>
      </c>
      <c r="R54" s="187">
        <f t="shared" si="4"/>
        <v>47</v>
      </c>
      <c r="S54" s="149" t="s">
        <v>585</v>
      </c>
    </row>
    <row r="55" spans="1:19" ht="21" customHeight="1">
      <c r="A55" s="139">
        <v>44</v>
      </c>
      <c r="B55" s="167" t="s">
        <v>531</v>
      </c>
      <c r="C55" s="155">
        <v>10</v>
      </c>
      <c r="D55" s="163">
        <v>4</v>
      </c>
      <c r="E55" s="149">
        <v>7</v>
      </c>
      <c r="F55" s="149">
        <v>7</v>
      </c>
      <c r="G55" s="149">
        <v>6</v>
      </c>
      <c r="H55" s="149">
        <v>7</v>
      </c>
      <c r="I55" s="149">
        <v>8</v>
      </c>
      <c r="J55" s="149">
        <v>6</v>
      </c>
      <c r="K55" s="273">
        <f t="shared" si="1"/>
        <v>55</v>
      </c>
      <c r="L55" s="149">
        <f t="shared" si="2"/>
        <v>27.500000000000004</v>
      </c>
      <c r="M55" s="187">
        <v>28</v>
      </c>
      <c r="N55" s="274">
        <v>7</v>
      </c>
      <c r="O55" s="169">
        <v>21</v>
      </c>
      <c r="P55" s="149">
        <f>SUM(N55:O55)</f>
        <v>28</v>
      </c>
      <c r="Q55" s="187">
        <f t="shared" si="3"/>
        <v>56</v>
      </c>
      <c r="R55" s="187">
        <f t="shared" si="4"/>
        <v>56</v>
      </c>
      <c r="S55" s="149" t="s">
        <v>584</v>
      </c>
    </row>
    <row r="56" spans="1:19" ht="21" customHeight="1">
      <c r="A56" s="139">
        <v>45</v>
      </c>
      <c r="B56" s="162" t="s">
        <v>532</v>
      </c>
      <c r="C56" s="155">
        <v>7</v>
      </c>
      <c r="D56" s="164">
        <v>6</v>
      </c>
      <c r="E56" s="149">
        <v>7</v>
      </c>
      <c r="F56" s="149">
        <v>6</v>
      </c>
      <c r="G56" s="149">
        <v>8</v>
      </c>
      <c r="H56" s="149">
        <v>7</v>
      </c>
      <c r="I56" s="149">
        <v>8</v>
      </c>
      <c r="J56" s="149">
        <v>8</v>
      </c>
      <c r="K56" s="273">
        <f t="shared" si="1"/>
        <v>57</v>
      </c>
      <c r="L56" s="149">
        <f t="shared" si="2"/>
        <v>28.499999999999996</v>
      </c>
      <c r="M56" s="187">
        <v>29</v>
      </c>
      <c r="N56" s="274">
        <v>5</v>
      </c>
      <c r="O56" s="169">
        <v>15</v>
      </c>
      <c r="P56" s="149">
        <f>SUM(N56:O56)</f>
        <v>20</v>
      </c>
      <c r="Q56" s="187">
        <f t="shared" si="3"/>
        <v>49</v>
      </c>
      <c r="R56" s="187">
        <f t="shared" si="4"/>
        <v>49</v>
      </c>
      <c r="S56" s="149" t="s">
        <v>585</v>
      </c>
    </row>
    <row r="57" spans="1:19" ht="22.5" customHeight="1">
      <c r="A57" s="250" t="s">
        <v>113</v>
      </c>
      <c r="B57" s="250"/>
      <c r="C57" s="163">
        <v>45</v>
      </c>
      <c r="D57" s="275">
        <v>45</v>
      </c>
      <c r="E57" s="149">
        <v>45</v>
      </c>
      <c r="F57" s="149">
        <v>45</v>
      </c>
      <c r="G57" s="149">
        <v>45</v>
      </c>
      <c r="H57" s="149">
        <v>45</v>
      </c>
      <c r="I57" s="149">
        <v>45</v>
      </c>
      <c r="J57" s="149">
        <v>45</v>
      </c>
      <c r="K57" s="149"/>
      <c r="L57" s="149"/>
      <c r="M57" s="149"/>
      <c r="N57" s="149">
        <v>44</v>
      </c>
      <c r="O57" s="149">
        <v>44</v>
      </c>
      <c r="P57" s="149"/>
      <c r="Q57" s="149"/>
      <c r="R57" s="149"/>
      <c r="S57" s="149"/>
    </row>
    <row r="58" spans="1:19" ht="22.5" customHeight="1">
      <c r="A58" s="250" t="s">
        <v>200</v>
      </c>
      <c r="B58" s="250"/>
      <c r="C58" s="163">
        <v>44</v>
      </c>
      <c r="D58" s="163">
        <v>43</v>
      </c>
      <c r="E58" s="149">
        <v>44</v>
      </c>
      <c r="F58" s="149">
        <v>42</v>
      </c>
      <c r="G58" s="149">
        <v>44</v>
      </c>
      <c r="H58" s="149">
        <v>44</v>
      </c>
      <c r="I58" s="149">
        <v>44</v>
      </c>
      <c r="J58" s="149">
        <v>44</v>
      </c>
      <c r="K58" s="149"/>
      <c r="L58" s="149"/>
      <c r="M58" s="149"/>
      <c r="N58" s="149">
        <v>44</v>
      </c>
      <c r="O58" s="149">
        <v>44</v>
      </c>
      <c r="P58" s="149"/>
      <c r="Q58" s="149"/>
      <c r="R58" s="149"/>
      <c r="S58" s="149"/>
    </row>
    <row r="59" spans="1:19" ht="22.5" customHeight="1">
      <c r="A59" s="250" t="s">
        <v>114</v>
      </c>
      <c r="B59" s="250"/>
      <c r="C59" s="163">
        <v>1</v>
      </c>
      <c r="D59" s="163">
        <v>2</v>
      </c>
      <c r="E59" s="149">
        <v>1</v>
      </c>
      <c r="F59" s="149">
        <v>3</v>
      </c>
      <c r="G59" s="149">
        <v>1</v>
      </c>
      <c r="H59" s="149">
        <v>1</v>
      </c>
      <c r="I59" s="149">
        <v>1</v>
      </c>
      <c r="J59" s="149">
        <v>1</v>
      </c>
      <c r="K59" s="149"/>
      <c r="L59" s="149"/>
      <c r="M59" s="149"/>
      <c r="N59" s="149">
        <v>1</v>
      </c>
      <c r="O59" s="149">
        <v>1</v>
      </c>
      <c r="P59" s="149"/>
      <c r="Q59" s="149"/>
      <c r="R59" s="149"/>
      <c r="S59" s="149"/>
    </row>
    <row r="60" spans="1:19" ht="22.5" customHeight="1">
      <c r="A60" s="211" t="s">
        <v>115</v>
      </c>
      <c r="B60" s="211"/>
      <c r="C60" s="60" t="s">
        <v>582</v>
      </c>
      <c r="D60" s="60" t="s">
        <v>590</v>
      </c>
      <c r="E60" s="60" t="s">
        <v>586</v>
      </c>
      <c r="F60" s="60" t="s">
        <v>583</v>
      </c>
      <c r="G60" s="60" t="s">
        <v>584</v>
      </c>
      <c r="H60" s="60" t="s">
        <v>585</v>
      </c>
      <c r="I60" s="60" t="s">
        <v>588</v>
      </c>
      <c r="J60" s="60" t="s">
        <v>587</v>
      </c>
      <c r="K60" s="60" t="s">
        <v>589</v>
      </c>
      <c r="L60" s="87" t="s">
        <v>205</v>
      </c>
      <c r="M60" s="144"/>
      <c r="N60" s="144"/>
      <c r="O60" s="144"/>
      <c r="P60" s="144"/>
      <c r="Q60" s="144"/>
      <c r="R60" s="144"/>
      <c r="S60" s="144"/>
    </row>
    <row r="61" spans="1:19" ht="22.5" customHeight="1">
      <c r="A61" s="269" t="s">
        <v>592</v>
      </c>
      <c r="B61" s="270"/>
      <c r="C61" s="144">
        <v>0</v>
      </c>
      <c r="D61" s="61">
        <v>5</v>
      </c>
      <c r="E61" s="61">
        <v>0</v>
      </c>
      <c r="F61" s="61">
        <v>5</v>
      </c>
      <c r="G61" s="61">
        <v>2</v>
      </c>
      <c r="H61" s="61">
        <v>10</v>
      </c>
      <c r="I61" s="61">
        <v>3</v>
      </c>
      <c r="J61" s="61">
        <v>4</v>
      </c>
      <c r="K61" s="144">
        <v>0</v>
      </c>
      <c r="L61" s="144">
        <f>SUM(C61:K61)</f>
        <v>29</v>
      </c>
      <c r="M61" s="144"/>
      <c r="N61" s="144"/>
      <c r="O61" s="144"/>
      <c r="P61" s="144"/>
      <c r="Q61" s="144"/>
      <c r="R61" s="144"/>
      <c r="S61" s="144"/>
    </row>
    <row r="62" spans="1:19" ht="22.5" customHeight="1">
      <c r="A62" s="271" t="s">
        <v>593</v>
      </c>
      <c r="B62" s="272"/>
      <c r="C62" s="191">
        <v>0</v>
      </c>
      <c r="D62" s="61">
        <v>0</v>
      </c>
      <c r="E62" s="61">
        <v>1</v>
      </c>
      <c r="F62" s="61">
        <v>6</v>
      </c>
      <c r="G62" s="61">
        <v>3</v>
      </c>
      <c r="H62" s="61">
        <v>4</v>
      </c>
      <c r="I62" s="61">
        <v>1</v>
      </c>
      <c r="J62" s="61">
        <v>0</v>
      </c>
      <c r="K62" s="191">
        <v>0</v>
      </c>
      <c r="L62" s="191">
        <f>SUM(C62:K62)</f>
        <v>15</v>
      </c>
      <c r="M62" s="191"/>
      <c r="N62" s="191"/>
      <c r="O62" s="191"/>
      <c r="P62" s="191"/>
      <c r="Q62" s="191"/>
      <c r="R62" s="191"/>
      <c r="S62" s="191"/>
    </row>
    <row r="63" spans="1:19" ht="22.5" customHeight="1">
      <c r="A63" s="212" t="s">
        <v>119</v>
      </c>
      <c r="B63" s="212"/>
      <c r="C63" s="147"/>
      <c r="D63" s="43"/>
      <c r="E63" s="43"/>
      <c r="F63" s="43"/>
      <c r="G63" s="43"/>
      <c r="H63" s="43"/>
      <c r="I63" s="43"/>
      <c r="J63" s="43"/>
      <c r="K63" s="4"/>
      <c r="L63" s="149">
        <v>44</v>
      </c>
      <c r="M63" s="4"/>
      <c r="N63" s="4"/>
      <c r="O63" s="4"/>
      <c r="P63" s="4"/>
      <c r="Q63" s="4"/>
      <c r="R63" s="4"/>
      <c r="S63" s="4"/>
    </row>
    <row r="69" spans="2:16">
      <c r="B69" s="143" t="s">
        <v>202</v>
      </c>
      <c r="C69" s="194" t="s">
        <v>144</v>
      </c>
      <c r="D69" s="194"/>
      <c r="E69" s="194" t="s">
        <v>161</v>
      </c>
      <c r="F69" s="194"/>
      <c r="G69" s="194" t="s">
        <v>146</v>
      </c>
      <c r="H69" s="194"/>
      <c r="I69" s="194" t="s">
        <v>148</v>
      </c>
      <c r="J69" s="194"/>
      <c r="K69" s="194" t="s">
        <v>185</v>
      </c>
      <c r="L69" s="194"/>
      <c r="M69" s="194" t="s">
        <v>204</v>
      </c>
      <c r="N69" s="194"/>
      <c r="O69" s="194" t="s">
        <v>205</v>
      </c>
      <c r="P69" s="194"/>
    </row>
    <row r="70" spans="2:16">
      <c r="B70" s="143"/>
      <c r="C70" s="143" t="s">
        <v>12</v>
      </c>
      <c r="D70" s="63" t="s">
        <v>206</v>
      </c>
      <c r="E70" s="63" t="s">
        <v>12</v>
      </c>
      <c r="F70" s="143" t="s">
        <v>206</v>
      </c>
      <c r="G70" s="143" t="s">
        <v>12</v>
      </c>
      <c r="H70" s="143" t="s">
        <v>206</v>
      </c>
      <c r="I70" s="143" t="s">
        <v>12</v>
      </c>
      <c r="J70" s="143" t="s">
        <v>206</v>
      </c>
      <c r="K70" s="143" t="s">
        <v>12</v>
      </c>
      <c r="L70" s="143" t="s">
        <v>206</v>
      </c>
      <c r="M70" s="143" t="s">
        <v>12</v>
      </c>
      <c r="N70" s="143" t="s">
        <v>206</v>
      </c>
      <c r="O70" s="143" t="s">
        <v>12</v>
      </c>
      <c r="P70" s="143" t="s">
        <v>206</v>
      </c>
    </row>
    <row r="71" spans="2:16">
      <c r="B71" s="143" t="s">
        <v>207</v>
      </c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</row>
    <row r="72" spans="2:16">
      <c r="B72" s="143" t="s">
        <v>208</v>
      </c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</row>
    <row r="73" spans="2:16">
      <c r="B73" s="143" t="s">
        <v>209</v>
      </c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</row>
    <row r="74" spans="2:16">
      <c r="B74" s="143" t="s">
        <v>210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</row>
    <row r="75" spans="2:16">
      <c r="B75" s="4" t="s">
        <v>205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</sheetData>
  <mergeCells count="28">
    <mergeCell ref="M69:N69"/>
    <mergeCell ref="O69:P69"/>
    <mergeCell ref="H6:M6"/>
    <mergeCell ref="A63:B63"/>
    <mergeCell ref="C69:D69"/>
    <mergeCell ref="E69:F69"/>
    <mergeCell ref="G69:H69"/>
    <mergeCell ref="I69:J69"/>
    <mergeCell ref="K69:L69"/>
    <mergeCell ref="A60:B60"/>
    <mergeCell ref="I7:L7"/>
    <mergeCell ref="A61:B61"/>
    <mergeCell ref="A62:B62"/>
    <mergeCell ref="R9:R11"/>
    <mergeCell ref="S9:S11"/>
    <mergeCell ref="A57:B57"/>
    <mergeCell ref="A58:B58"/>
    <mergeCell ref="A59:B59"/>
    <mergeCell ref="A9:A11"/>
    <mergeCell ref="B9:B11"/>
    <mergeCell ref="C9:K9"/>
    <mergeCell ref="N9:P9"/>
    <mergeCell ref="Q9:Q10"/>
    <mergeCell ref="A1:S1"/>
    <mergeCell ref="B2:S2"/>
    <mergeCell ref="B3:S3"/>
    <mergeCell ref="B4:S4"/>
    <mergeCell ref="B5:S5"/>
  </mergeCells>
  <pageMargins left="0.37" right="0.3" top="0.26" bottom="0.26" header="0.3" footer="0.3"/>
  <pageSetup fitToHeight="0" orientation="landscape" horizontalDpi="300" verticalDpi="300" r:id="rId1"/>
  <rowBreaks count="1" manualBreakCount="1">
    <brk id="41" max="18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X74"/>
  <sheetViews>
    <sheetView topLeftCell="A3" workbookViewId="0">
      <selection activeCell="V11" sqref="V11"/>
    </sheetView>
  </sheetViews>
  <sheetFormatPr defaultRowHeight="15"/>
  <cols>
    <col min="1" max="1" width="5.7109375" customWidth="1"/>
    <col min="2" max="2" width="25.85546875" customWidth="1"/>
    <col min="3" max="3" width="6.42578125" customWidth="1"/>
    <col min="4" max="4" width="6.28515625" customWidth="1"/>
    <col min="5" max="5" width="7.5703125" customWidth="1"/>
    <col min="6" max="6" width="5.5703125" customWidth="1"/>
    <col min="7" max="7" width="6.28515625" customWidth="1"/>
    <col min="8" max="8" width="5.140625" customWidth="1"/>
    <col min="9" max="9" width="5.85546875" customWidth="1"/>
    <col min="10" max="10" width="4.7109375" customWidth="1"/>
    <col min="11" max="11" width="6.28515625" customWidth="1"/>
    <col min="12" max="12" width="8.28515625" customWidth="1"/>
    <col min="13" max="13" width="5.42578125" customWidth="1"/>
    <col min="14" max="14" width="4.28515625" customWidth="1"/>
    <col min="15" max="15" width="5.28515625" customWidth="1"/>
    <col min="16" max="16" width="6.85546875" customWidth="1"/>
    <col min="17" max="17" width="5.28515625" customWidth="1"/>
    <col min="18" max="18" width="6.28515625" customWidth="1"/>
    <col min="19" max="19" width="5.7109375" customWidth="1"/>
  </cols>
  <sheetData>
    <row r="1" spans="1:24">
      <c r="A1" s="204" t="s">
        <v>18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</row>
    <row r="2" spans="1:24" ht="19.5">
      <c r="B2" s="205" t="s">
        <v>19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</row>
    <row r="3" spans="1:24">
      <c r="B3" s="206" t="s">
        <v>20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</row>
    <row r="4" spans="1:24" ht="21">
      <c r="B4" s="207" t="s">
        <v>21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</row>
    <row r="5" spans="1:24" ht="18.75">
      <c r="B5" s="208" t="s">
        <v>439</v>
      </c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</row>
    <row r="6" spans="1:24" ht="18.75">
      <c r="B6" s="2" t="s">
        <v>486</v>
      </c>
      <c r="D6" s="2" t="s">
        <v>384</v>
      </c>
      <c r="E6" s="2"/>
      <c r="G6" s="2"/>
      <c r="H6" s="208" t="s">
        <v>487</v>
      </c>
      <c r="I6" s="208"/>
      <c r="J6" s="208"/>
      <c r="K6" s="208"/>
      <c r="L6" s="208"/>
    </row>
    <row r="7" spans="1:24" ht="18.75">
      <c r="B7" s="2" t="s">
        <v>321</v>
      </c>
      <c r="C7" s="2"/>
      <c r="D7" s="2" t="s">
        <v>126</v>
      </c>
      <c r="E7" s="2"/>
      <c r="G7" s="2"/>
      <c r="H7" s="2"/>
      <c r="I7" s="262" t="s">
        <v>396</v>
      </c>
      <c r="J7" s="262"/>
      <c r="K7" s="262"/>
      <c r="L7" s="262"/>
      <c r="N7" s="2"/>
    </row>
    <row r="8" spans="1:24" ht="15.75" thickBot="1">
      <c r="B8" t="s">
        <v>30</v>
      </c>
    </row>
    <row r="9" spans="1:24" s="121" customFormat="1" ht="15.75" thickBot="1">
      <c r="A9" s="213" t="s">
        <v>128</v>
      </c>
      <c r="B9" s="263" t="s">
        <v>129</v>
      </c>
      <c r="C9" s="264" t="s">
        <v>31</v>
      </c>
      <c r="D9" s="265"/>
      <c r="E9" s="265"/>
      <c r="F9" s="265"/>
      <c r="G9" s="265"/>
      <c r="H9" s="265"/>
      <c r="I9" s="265"/>
      <c r="J9" s="265"/>
      <c r="K9" s="265"/>
      <c r="L9" s="183"/>
      <c r="M9" s="183"/>
      <c r="N9" s="266" t="s">
        <v>32</v>
      </c>
      <c r="O9" s="267"/>
      <c r="P9" s="268"/>
      <c r="Q9" s="260" t="s">
        <v>33</v>
      </c>
      <c r="R9" s="246" t="s">
        <v>34</v>
      </c>
      <c r="S9" s="248" t="s">
        <v>385</v>
      </c>
    </row>
    <row r="10" spans="1:24" s="121" customFormat="1" ht="22.5">
      <c r="A10" s="214"/>
      <c r="B10" s="252"/>
      <c r="C10" s="178" t="s">
        <v>39</v>
      </c>
      <c r="D10" s="179" t="s">
        <v>40</v>
      </c>
      <c r="E10" s="179" t="s">
        <v>41</v>
      </c>
      <c r="F10" s="179" t="s">
        <v>131</v>
      </c>
      <c r="G10" s="179" t="s">
        <v>43</v>
      </c>
      <c r="H10" s="179" t="s">
        <v>44</v>
      </c>
      <c r="I10" s="179" t="s">
        <v>45</v>
      </c>
      <c r="J10" s="179" t="s">
        <v>46</v>
      </c>
      <c r="K10" s="180"/>
      <c r="L10" s="181">
        <v>50</v>
      </c>
      <c r="M10" s="182" t="s">
        <v>13</v>
      </c>
      <c r="N10" s="171"/>
      <c r="O10" s="181"/>
      <c r="P10" s="189" t="s">
        <v>12</v>
      </c>
      <c r="Q10" s="261"/>
      <c r="R10" s="247"/>
      <c r="S10" s="249"/>
    </row>
    <row r="11" spans="1:24" s="121" customFormat="1" ht="22.5">
      <c r="A11" s="215"/>
      <c r="B11" s="253"/>
      <c r="C11" s="129" t="s">
        <v>392</v>
      </c>
      <c r="D11" s="130" t="s">
        <v>386</v>
      </c>
      <c r="E11" s="130" t="s">
        <v>389</v>
      </c>
      <c r="F11" s="130" t="s">
        <v>577</v>
      </c>
      <c r="G11" s="130" t="s">
        <v>393</v>
      </c>
      <c r="H11" s="130" t="s">
        <v>391</v>
      </c>
      <c r="I11" s="130" t="s">
        <v>387</v>
      </c>
      <c r="J11" s="130" t="s">
        <v>591</v>
      </c>
      <c r="K11" s="173" t="s">
        <v>578</v>
      </c>
      <c r="L11" s="175" t="s">
        <v>34</v>
      </c>
      <c r="M11" s="132" t="s">
        <v>394</v>
      </c>
      <c r="N11" s="133" t="s">
        <v>57</v>
      </c>
      <c r="O11" s="134" t="s">
        <v>388</v>
      </c>
      <c r="P11" s="135" t="s">
        <v>581</v>
      </c>
      <c r="Q11" s="136" t="s">
        <v>60</v>
      </c>
      <c r="R11" s="247"/>
      <c r="S11" s="249"/>
    </row>
    <row r="12" spans="1:24" ht="21" customHeight="1">
      <c r="A12" s="137">
        <v>1</v>
      </c>
      <c r="B12" s="168" t="s">
        <v>533</v>
      </c>
      <c r="C12" s="165"/>
      <c r="D12" s="148">
        <v>7</v>
      </c>
      <c r="E12" s="149">
        <v>7</v>
      </c>
      <c r="F12" s="149">
        <v>7</v>
      </c>
      <c r="G12" s="149">
        <v>8</v>
      </c>
      <c r="H12" s="149">
        <v>9</v>
      </c>
      <c r="I12" s="149">
        <v>7</v>
      </c>
      <c r="J12" s="149">
        <v>8</v>
      </c>
      <c r="K12" s="149">
        <f>(C12+D12+E12+F12+G12+H12+I12+J12)</f>
        <v>53</v>
      </c>
      <c r="L12" s="186">
        <f>(K12/100)*50</f>
        <v>26.5</v>
      </c>
      <c r="M12" s="187">
        <v>27</v>
      </c>
      <c r="N12" s="149">
        <v>7</v>
      </c>
      <c r="O12" s="169">
        <v>18</v>
      </c>
      <c r="P12" s="149">
        <f t="shared" ref="P12:P52" si="0">SUM(N12:O12)</f>
        <v>25</v>
      </c>
      <c r="Q12" s="187">
        <f>(M12+P12)</f>
        <v>52</v>
      </c>
      <c r="R12" s="187">
        <f>(M12+P12)</f>
        <v>52</v>
      </c>
      <c r="S12" s="163" t="s">
        <v>584</v>
      </c>
      <c r="U12" s="140"/>
      <c r="V12" s="77"/>
      <c r="W12" s="140"/>
      <c r="X12" s="77"/>
    </row>
    <row r="13" spans="1:24" ht="21" customHeight="1">
      <c r="A13" s="137">
        <v>2</v>
      </c>
      <c r="B13" s="168" t="s">
        <v>534</v>
      </c>
      <c r="C13" s="165">
        <v>8</v>
      </c>
      <c r="D13" s="148">
        <v>6</v>
      </c>
      <c r="E13" s="149">
        <v>8</v>
      </c>
      <c r="F13" s="149">
        <v>11</v>
      </c>
      <c r="G13" s="149">
        <v>7</v>
      </c>
      <c r="H13" s="149">
        <v>8</v>
      </c>
      <c r="I13" s="149">
        <v>7</v>
      </c>
      <c r="J13" s="149">
        <v>8</v>
      </c>
      <c r="K13" s="149">
        <f t="shared" ref="K13:K55" si="1">(C13+D13+E13+F13+G13+H13+I13+J13)</f>
        <v>63</v>
      </c>
      <c r="L13" s="186">
        <f t="shared" ref="L13:L55" si="2">(K13/100)*50</f>
        <v>31.5</v>
      </c>
      <c r="M13" s="187">
        <v>32</v>
      </c>
      <c r="N13" s="149">
        <v>7</v>
      </c>
      <c r="O13" s="169">
        <v>15</v>
      </c>
      <c r="P13" s="149">
        <f t="shared" si="0"/>
        <v>22</v>
      </c>
      <c r="Q13" s="187">
        <f t="shared" ref="Q13:Q55" si="3">(M13+P13)</f>
        <v>54</v>
      </c>
      <c r="R13" s="187">
        <f t="shared" ref="R13:R55" si="4">(M13+P13)</f>
        <v>54</v>
      </c>
      <c r="S13" s="163" t="s">
        <v>584</v>
      </c>
      <c r="U13" s="77"/>
      <c r="V13" s="77"/>
      <c r="W13" s="140"/>
      <c r="X13" s="77"/>
    </row>
    <row r="14" spans="1:24" ht="31.5" customHeight="1">
      <c r="A14" s="137">
        <v>3</v>
      </c>
      <c r="B14" s="168" t="s">
        <v>535</v>
      </c>
      <c r="C14" s="165">
        <v>11</v>
      </c>
      <c r="D14" s="148">
        <v>7</v>
      </c>
      <c r="E14" s="149">
        <v>7</v>
      </c>
      <c r="F14" s="149">
        <v>12</v>
      </c>
      <c r="G14" s="149">
        <v>9</v>
      </c>
      <c r="H14" s="149">
        <v>8</v>
      </c>
      <c r="I14" s="149">
        <v>7</v>
      </c>
      <c r="J14" s="149">
        <v>7</v>
      </c>
      <c r="K14" s="149">
        <f t="shared" si="1"/>
        <v>68</v>
      </c>
      <c r="L14" s="186">
        <f t="shared" si="2"/>
        <v>34</v>
      </c>
      <c r="M14" s="187">
        <v>34</v>
      </c>
      <c r="N14" s="149">
        <v>8</v>
      </c>
      <c r="O14" s="169">
        <v>33</v>
      </c>
      <c r="P14" s="149">
        <f t="shared" si="0"/>
        <v>41</v>
      </c>
      <c r="Q14" s="187">
        <f t="shared" si="3"/>
        <v>75</v>
      </c>
      <c r="R14" s="187">
        <f t="shared" si="4"/>
        <v>75</v>
      </c>
      <c r="S14" s="163" t="s">
        <v>586</v>
      </c>
      <c r="U14" s="77"/>
      <c r="V14" s="77"/>
      <c r="W14" s="140"/>
      <c r="X14" s="77"/>
    </row>
    <row r="15" spans="1:24" ht="21" customHeight="1">
      <c r="A15" s="137">
        <v>4</v>
      </c>
      <c r="B15" s="168" t="s">
        <v>536</v>
      </c>
      <c r="C15" s="165">
        <v>7</v>
      </c>
      <c r="D15" s="148">
        <v>3</v>
      </c>
      <c r="E15" s="149">
        <v>6</v>
      </c>
      <c r="F15" s="149">
        <v>13</v>
      </c>
      <c r="G15" s="149">
        <v>7</v>
      </c>
      <c r="H15" s="149">
        <v>6</v>
      </c>
      <c r="I15" s="149">
        <v>6</v>
      </c>
      <c r="J15" s="149">
        <v>8</v>
      </c>
      <c r="K15" s="149">
        <f t="shared" si="1"/>
        <v>56</v>
      </c>
      <c r="L15" s="186">
        <f t="shared" si="2"/>
        <v>28.000000000000004</v>
      </c>
      <c r="M15" s="187">
        <v>28</v>
      </c>
      <c r="N15" s="149">
        <v>9</v>
      </c>
      <c r="O15" s="169">
        <v>23</v>
      </c>
      <c r="P15" s="149">
        <f t="shared" si="0"/>
        <v>32</v>
      </c>
      <c r="Q15" s="187">
        <f t="shared" si="3"/>
        <v>60</v>
      </c>
      <c r="R15" s="187">
        <f t="shared" si="4"/>
        <v>60</v>
      </c>
      <c r="S15" s="163" t="s">
        <v>584</v>
      </c>
      <c r="U15" s="77"/>
      <c r="V15" s="77"/>
      <c r="W15" s="140"/>
      <c r="X15" s="77"/>
    </row>
    <row r="16" spans="1:24" ht="30" customHeight="1">
      <c r="A16" s="137">
        <v>5</v>
      </c>
      <c r="B16" s="168" t="s">
        <v>537</v>
      </c>
      <c r="C16" s="184">
        <v>4</v>
      </c>
      <c r="D16" s="148">
        <v>1</v>
      </c>
      <c r="E16" s="149">
        <v>6</v>
      </c>
      <c r="F16" s="149">
        <v>7</v>
      </c>
      <c r="G16" s="149">
        <v>5</v>
      </c>
      <c r="H16" s="149">
        <v>6</v>
      </c>
      <c r="I16" s="149">
        <v>7</v>
      </c>
      <c r="J16" s="149">
        <v>8</v>
      </c>
      <c r="K16" s="149">
        <f t="shared" si="1"/>
        <v>44</v>
      </c>
      <c r="L16" s="186">
        <f t="shared" si="2"/>
        <v>22</v>
      </c>
      <c r="M16" s="187">
        <v>22</v>
      </c>
      <c r="N16" s="149">
        <v>6</v>
      </c>
      <c r="O16" s="169">
        <v>6</v>
      </c>
      <c r="P16" s="149">
        <f t="shared" si="0"/>
        <v>12</v>
      </c>
      <c r="Q16" s="187">
        <f t="shared" si="3"/>
        <v>34</v>
      </c>
      <c r="R16" s="187">
        <f t="shared" si="4"/>
        <v>34</v>
      </c>
      <c r="S16" s="163" t="s">
        <v>588</v>
      </c>
    </row>
    <row r="17" spans="1:19" ht="21" customHeight="1">
      <c r="A17" s="137">
        <v>6</v>
      </c>
      <c r="B17" s="168" t="s">
        <v>538</v>
      </c>
      <c r="C17" s="165">
        <v>17</v>
      </c>
      <c r="D17" s="148">
        <v>8</v>
      </c>
      <c r="E17" s="149">
        <v>10</v>
      </c>
      <c r="F17" s="149">
        <v>16</v>
      </c>
      <c r="G17" s="149">
        <v>8</v>
      </c>
      <c r="H17" s="149">
        <v>8</v>
      </c>
      <c r="I17" s="149">
        <v>8</v>
      </c>
      <c r="J17" s="149">
        <v>9</v>
      </c>
      <c r="K17" s="149">
        <f t="shared" si="1"/>
        <v>84</v>
      </c>
      <c r="L17" s="186">
        <f t="shared" si="2"/>
        <v>42</v>
      </c>
      <c r="M17" s="187">
        <v>42</v>
      </c>
      <c r="N17" s="149">
        <v>8</v>
      </c>
      <c r="O17" s="169">
        <v>30</v>
      </c>
      <c r="P17" s="149">
        <f t="shared" si="0"/>
        <v>38</v>
      </c>
      <c r="Q17" s="187">
        <f t="shared" si="3"/>
        <v>80</v>
      </c>
      <c r="R17" s="187">
        <f t="shared" si="4"/>
        <v>80</v>
      </c>
      <c r="S17" s="163" t="s">
        <v>586</v>
      </c>
    </row>
    <row r="18" spans="1:19" ht="21" customHeight="1">
      <c r="A18" s="137">
        <v>7</v>
      </c>
      <c r="B18" s="168" t="s">
        <v>539</v>
      </c>
      <c r="C18" s="165">
        <v>12</v>
      </c>
      <c r="D18" s="148">
        <v>6</v>
      </c>
      <c r="E18" s="149">
        <v>7</v>
      </c>
      <c r="F18" s="149">
        <v>9</v>
      </c>
      <c r="G18" s="149">
        <v>6</v>
      </c>
      <c r="H18" s="149">
        <v>7</v>
      </c>
      <c r="I18" s="149">
        <v>8</v>
      </c>
      <c r="J18" s="149">
        <v>9</v>
      </c>
      <c r="K18" s="149">
        <f t="shared" si="1"/>
        <v>64</v>
      </c>
      <c r="L18" s="186">
        <f t="shared" si="2"/>
        <v>32</v>
      </c>
      <c r="M18" s="187">
        <v>32</v>
      </c>
      <c r="N18" s="149">
        <v>5</v>
      </c>
      <c r="O18" s="169">
        <v>17</v>
      </c>
      <c r="P18" s="149">
        <f t="shared" si="0"/>
        <v>22</v>
      </c>
      <c r="Q18" s="187">
        <f t="shared" si="3"/>
        <v>54</v>
      </c>
      <c r="R18" s="187">
        <f t="shared" si="4"/>
        <v>54</v>
      </c>
      <c r="S18" s="163" t="s">
        <v>584</v>
      </c>
    </row>
    <row r="19" spans="1:19" ht="21" customHeight="1">
      <c r="A19" s="137">
        <v>8</v>
      </c>
      <c r="B19" s="168" t="s">
        <v>540</v>
      </c>
      <c r="C19" s="165">
        <v>11</v>
      </c>
      <c r="D19" s="148">
        <v>6</v>
      </c>
      <c r="E19" s="149">
        <v>7</v>
      </c>
      <c r="F19" s="149">
        <v>10</v>
      </c>
      <c r="G19" s="149">
        <v>9</v>
      </c>
      <c r="H19" s="149">
        <v>8</v>
      </c>
      <c r="I19" s="149">
        <v>7</v>
      </c>
      <c r="J19" s="149">
        <v>7</v>
      </c>
      <c r="K19" s="149">
        <f t="shared" si="1"/>
        <v>65</v>
      </c>
      <c r="L19" s="186">
        <f t="shared" si="2"/>
        <v>32.5</v>
      </c>
      <c r="M19" s="187">
        <v>33</v>
      </c>
      <c r="N19" s="149">
        <v>7</v>
      </c>
      <c r="O19" s="169">
        <v>16</v>
      </c>
      <c r="P19" s="149">
        <f t="shared" si="0"/>
        <v>23</v>
      </c>
      <c r="Q19" s="187">
        <f t="shared" si="3"/>
        <v>56</v>
      </c>
      <c r="R19" s="187">
        <f t="shared" si="4"/>
        <v>56</v>
      </c>
      <c r="S19" s="163" t="s">
        <v>584</v>
      </c>
    </row>
    <row r="20" spans="1:19" ht="21" customHeight="1">
      <c r="A20" s="137">
        <v>9</v>
      </c>
      <c r="B20" s="168" t="s">
        <v>541</v>
      </c>
      <c r="C20" s="165">
        <v>13</v>
      </c>
      <c r="D20" s="148">
        <v>6</v>
      </c>
      <c r="E20" s="149">
        <v>8</v>
      </c>
      <c r="F20" s="149">
        <v>8</v>
      </c>
      <c r="G20" s="149">
        <v>6</v>
      </c>
      <c r="H20" s="149">
        <v>7</v>
      </c>
      <c r="I20" s="149">
        <v>7</v>
      </c>
      <c r="J20" s="149">
        <v>6</v>
      </c>
      <c r="K20" s="149">
        <f t="shared" si="1"/>
        <v>61</v>
      </c>
      <c r="L20" s="186">
        <f t="shared" si="2"/>
        <v>30.5</v>
      </c>
      <c r="M20" s="187">
        <v>31</v>
      </c>
      <c r="N20" s="149">
        <v>7</v>
      </c>
      <c r="O20" s="169">
        <v>31</v>
      </c>
      <c r="P20" s="149">
        <f t="shared" si="0"/>
        <v>38</v>
      </c>
      <c r="Q20" s="187">
        <f t="shared" si="3"/>
        <v>69</v>
      </c>
      <c r="R20" s="187">
        <f t="shared" si="4"/>
        <v>69</v>
      </c>
      <c r="S20" s="163" t="s">
        <v>583</v>
      </c>
    </row>
    <row r="21" spans="1:19" ht="21" customHeight="1">
      <c r="A21" s="137">
        <v>10</v>
      </c>
      <c r="B21" s="168" t="s">
        <v>542</v>
      </c>
      <c r="C21" s="165">
        <v>12</v>
      </c>
      <c r="D21" s="148">
        <v>10</v>
      </c>
      <c r="E21" s="149">
        <v>7</v>
      </c>
      <c r="F21" s="149">
        <v>11</v>
      </c>
      <c r="G21" s="149">
        <v>8</v>
      </c>
      <c r="H21" s="149">
        <v>7</v>
      </c>
      <c r="I21" s="149">
        <v>6</v>
      </c>
      <c r="J21" s="149">
        <v>5</v>
      </c>
      <c r="K21" s="149">
        <f t="shared" si="1"/>
        <v>66</v>
      </c>
      <c r="L21" s="186">
        <f t="shared" si="2"/>
        <v>33</v>
      </c>
      <c r="M21" s="187">
        <v>33</v>
      </c>
      <c r="N21" s="149">
        <v>7</v>
      </c>
      <c r="O21" s="169">
        <v>31</v>
      </c>
      <c r="P21" s="149">
        <f t="shared" si="0"/>
        <v>38</v>
      </c>
      <c r="Q21" s="187">
        <f t="shared" si="3"/>
        <v>71</v>
      </c>
      <c r="R21" s="187">
        <f t="shared" si="4"/>
        <v>71</v>
      </c>
      <c r="S21" s="163" t="s">
        <v>586</v>
      </c>
    </row>
    <row r="22" spans="1:19" ht="21" customHeight="1">
      <c r="A22" s="137">
        <v>11</v>
      </c>
      <c r="B22" s="168" t="s">
        <v>543</v>
      </c>
      <c r="C22" s="185">
        <v>11</v>
      </c>
      <c r="D22" s="148">
        <v>6</v>
      </c>
      <c r="E22" s="149">
        <v>7</v>
      </c>
      <c r="F22" s="149">
        <v>16</v>
      </c>
      <c r="G22" s="149">
        <v>7</v>
      </c>
      <c r="H22" s="149">
        <v>6</v>
      </c>
      <c r="I22" s="149">
        <v>6</v>
      </c>
      <c r="J22" s="149">
        <v>8</v>
      </c>
      <c r="K22" s="149">
        <f t="shared" si="1"/>
        <v>67</v>
      </c>
      <c r="L22" s="186">
        <f t="shared" si="2"/>
        <v>33.5</v>
      </c>
      <c r="M22" s="187">
        <v>34</v>
      </c>
      <c r="N22" s="149">
        <v>7</v>
      </c>
      <c r="O22" s="169">
        <v>23</v>
      </c>
      <c r="P22" s="149">
        <f t="shared" si="0"/>
        <v>30</v>
      </c>
      <c r="Q22" s="187">
        <f t="shared" si="3"/>
        <v>64</v>
      </c>
      <c r="R22" s="187">
        <f t="shared" si="4"/>
        <v>64</v>
      </c>
      <c r="S22" s="163" t="s">
        <v>583</v>
      </c>
    </row>
    <row r="23" spans="1:19" ht="21" customHeight="1">
      <c r="A23" s="137">
        <v>12</v>
      </c>
      <c r="B23" s="168" t="s">
        <v>544</v>
      </c>
      <c r="C23" s="165">
        <v>11</v>
      </c>
      <c r="D23" s="148">
        <v>8</v>
      </c>
      <c r="E23" s="149">
        <v>6</v>
      </c>
      <c r="F23" s="149">
        <v>18</v>
      </c>
      <c r="G23" s="149">
        <v>8</v>
      </c>
      <c r="H23" s="149">
        <v>8</v>
      </c>
      <c r="I23" s="149">
        <v>7</v>
      </c>
      <c r="J23" s="149">
        <v>9</v>
      </c>
      <c r="K23" s="149">
        <f t="shared" si="1"/>
        <v>75</v>
      </c>
      <c r="L23" s="186">
        <f t="shared" si="2"/>
        <v>37.5</v>
      </c>
      <c r="M23" s="187">
        <v>38</v>
      </c>
      <c r="N23" s="149">
        <v>8</v>
      </c>
      <c r="O23" s="169">
        <v>16</v>
      </c>
      <c r="P23" s="149">
        <f t="shared" si="0"/>
        <v>24</v>
      </c>
      <c r="Q23" s="187">
        <f t="shared" si="3"/>
        <v>62</v>
      </c>
      <c r="R23" s="187">
        <f t="shared" si="4"/>
        <v>62</v>
      </c>
      <c r="S23" s="163" t="s">
        <v>583</v>
      </c>
    </row>
    <row r="24" spans="1:19" ht="21" customHeight="1">
      <c r="A24" s="137">
        <v>13</v>
      </c>
      <c r="B24" s="168" t="s">
        <v>545</v>
      </c>
      <c r="C24" s="165">
        <v>13</v>
      </c>
      <c r="D24" s="148">
        <v>6</v>
      </c>
      <c r="E24" s="149">
        <v>7</v>
      </c>
      <c r="F24" s="149"/>
      <c r="G24" s="149">
        <v>6</v>
      </c>
      <c r="H24" s="149">
        <v>7</v>
      </c>
      <c r="I24" s="149">
        <v>8</v>
      </c>
      <c r="J24" s="149">
        <v>9</v>
      </c>
      <c r="K24" s="149">
        <f t="shared" si="1"/>
        <v>56</v>
      </c>
      <c r="L24" s="186">
        <f t="shared" si="2"/>
        <v>28.000000000000004</v>
      </c>
      <c r="M24" s="187">
        <v>28</v>
      </c>
      <c r="N24" s="149">
        <v>7</v>
      </c>
      <c r="O24" s="169">
        <v>21</v>
      </c>
      <c r="P24" s="149">
        <f t="shared" si="0"/>
        <v>28</v>
      </c>
      <c r="Q24" s="187">
        <f t="shared" si="3"/>
        <v>56</v>
      </c>
      <c r="R24" s="187">
        <f t="shared" si="4"/>
        <v>56</v>
      </c>
      <c r="S24" s="163" t="s">
        <v>584</v>
      </c>
    </row>
    <row r="25" spans="1:19" ht="21" customHeight="1">
      <c r="A25" s="137">
        <v>14</v>
      </c>
      <c r="B25" s="168" t="s">
        <v>546</v>
      </c>
      <c r="C25" s="165">
        <v>15</v>
      </c>
      <c r="D25" s="148">
        <v>10</v>
      </c>
      <c r="E25" s="149">
        <v>8</v>
      </c>
      <c r="F25" s="149">
        <v>11</v>
      </c>
      <c r="G25" s="149">
        <v>7</v>
      </c>
      <c r="H25" s="149">
        <v>8</v>
      </c>
      <c r="I25" s="149">
        <v>9</v>
      </c>
      <c r="J25" s="149">
        <v>6</v>
      </c>
      <c r="K25" s="149">
        <f t="shared" si="1"/>
        <v>74</v>
      </c>
      <c r="L25" s="186">
        <f t="shared" si="2"/>
        <v>37</v>
      </c>
      <c r="M25" s="187">
        <v>37</v>
      </c>
      <c r="N25" s="149">
        <v>7</v>
      </c>
      <c r="O25" s="169">
        <v>19</v>
      </c>
      <c r="P25" s="149">
        <f t="shared" si="0"/>
        <v>26</v>
      </c>
      <c r="Q25" s="187">
        <f t="shared" si="3"/>
        <v>63</v>
      </c>
      <c r="R25" s="187">
        <f t="shared" si="4"/>
        <v>63</v>
      </c>
      <c r="S25" s="163" t="s">
        <v>583</v>
      </c>
    </row>
    <row r="26" spans="1:19" ht="21" customHeight="1">
      <c r="A26" s="137">
        <v>15</v>
      </c>
      <c r="B26" s="168" t="s">
        <v>547</v>
      </c>
      <c r="C26" s="165">
        <v>13</v>
      </c>
      <c r="D26" s="148">
        <v>6</v>
      </c>
      <c r="E26" s="149">
        <v>7</v>
      </c>
      <c r="F26" s="149">
        <v>4</v>
      </c>
      <c r="G26" s="149">
        <v>7</v>
      </c>
      <c r="H26" s="149">
        <v>6</v>
      </c>
      <c r="I26" s="149">
        <v>6</v>
      </c>
      <c r="J26" s="149">
        <v>7</v>
      </c>
      <c r="K26" s="149">
        <f t="shared" si="1"/>
        <v>56</v>
      </c>
      <c r="L26" s="186">
        <f t="shared" si="2"/>
        <v>28.000000000000004</v>
      </c>
      <c r="M26" s="187">
        <v>28</v>
      </c>
      <c r="N26" s="149">
        <v>7</v>
      </c>
      <c r="O26" s="169" t="s">
        <v>179</v>
      </c>
      <c r="P26" s="149">
        <f t="shared" si="0"/>
        <v>7</v>
      </c>
      <c r="Q26" s="187">
        <f t="shared" si="3"/>
        <v>35</v>
      </c>
      <c r="R26" s="187">
        <f t="shared" si="4"/>
        <v>35</v>
      </c>
      <c r="S26" s="163" t="s">
        <v>588</v>
      </c>
    </row>
    <row r="27" spans="1:19" ht="21" customHeight="1">
      <c r="A27" s="137">
        <v>16</v>
      </c>
      <c r="B27" s="168" t="s">
        <v>548</v>
      </c>
      <c r="C27" s="165">
        <v>15</v>
      </c>
      <c r="D27" s="148">
        <v>3</v>
      </c>
      <c r="E27" s="149">
        <v>8</v>
      </c>
      <c r="F27" s="149">
        <v>14</v>
      </c>
      <c r="G27" s="149">
        <v>8</v>
      </c>
      <c r="H27" s="149">
        <v>7</v>
      </c>
      <c r="I27" s="149">
        <v>7</v>
      </c>
      <c r="J27" s="149">
        <v>8</v>
      </c>
      <c r="K27" s="149">
        <f t="shared" si="1"/>
        <v>70</v>
      </c>
      <c r="L27" s="186">
        <f t="shared" si="2"/>
        <v>35</v>
      </c>
      <c r="M27" s="187">
        <v>35</v>
      </c>
      <c r="N27" s="149">
        <v>7</v>
      </c>
      <c r="O27" s="169">
        <v>29</v>
      </c>
      <c r="P27" s="149">
        <f t="shared" si="0"/>
        <v>36</v>
      </c>
      <c r="Q27" s="187">
        <f t="shared" si="3"/>
        <v>71</v>
      </c>
      <c r="R27" s="187">
        <f t="shared" si="4"/>
        <v>71</v>
      </c>
      <c r="S27" s="163" t="s">
        <v>586</v>
      </c>
    </row>
    <row r="28" spans="1:19" ht="21" customHeight="1">
      <c r="A28" s="137">
        <v>17</v>
      </c>
      <c r="B28" s="168" t="s">
        <v>549</v>
      </c>
      <c r="C28" s="184">
        <v>16</v>
      </c>
      <c r="D28" s="148">
        <v>10</v>
      </c>
      <c r="E28" s="149">
        <v>9</v>
      </c>
      <c r="F28" s="149">
        <v>18</v>
      </c>
      <c r="G28" s="149">
        <v>8</v>
      </c>
      <c r="H28" s="149">
        <v>9</v>
      </c>
      <c r="I28" s="149">
        <v>7</v>
      </c>
      <c r="J28" s="149">
        <v>6</v>
      </c>
      <c r="K28" s="149">
        <f t="shared" si="1"/>
        <v>83</v>
      </c>
      <c r="L28" s="186">
        <f t="shared" si="2"/>
        <v>41.5</v>
      </c>
      <c r="M28" s="187">
        <v>42</v>
      </c>
      <c r="N28" s="149">
        <v>8</v>
      </c>
      <c r="O28" s="169" t="s">
        <v>179</v>
      </c>
      <c r="P28" s="149">
        <f t="shared" si="0"/>
        <v>8</v>
      </c>
      <c r="Q28" s="187">
        <f t="shared" si="3"/>
        <v>50</v>
      </c>
      <c r="R28" s="187">
        <f t="shared" si="4"/>
        <v>50</v>
      </c>
      <c r="S28" s="163" t="s">
        <v>585</v>
      </c>
    </row>
    <row r="29" spans="1:19" ht="21" customHeight="1">
      <c r="A29" s="137">
        <v>18</v>
      </c>
      <c r="B29" s="168" t="s">
        <v>550</v>
      </c>
      <c r="C29" s="185">
        <v>6</v>
      </c>
      <c r="D29" s="148">
        <v>3</v>
      </c>
      <c r="E29" s="149">
        <v>5</v>
      </c>
      <c r="F29" s="149">
        <v>4</v>
      </c>
      <c r="G29" s="149">
        <v>7</v>
      </c>
      <c r="H29" s="149">
        <v>4</v>
      </c>
      <c r="I29" s="149">
        <v>6</v>
      </c>
      <c r="J29" s="149">
        <v>6</v>
      </c>
      <c r="K29" s="149">
        <f t="shared" si="1"/>
        <v>41</v>
      </c>
      <c r="L29" s="186">
        <f t="shared" si="2"/>
        <v>20.5</v>
      </c>
      <c r="M29" s="187">
        <v>21</v>
      </c>
      <c r="N29" s="149">
        <v>7</v>
      </c>
      <c r="O29" s="169">
        <v>6</v>
      </c>
      <c r="P29" s="149">
        <f t="shared" si="0"/>
        <v>13</v>
      </c>
      <c r="Q29" s="187">
        <f t="shared" si="3"/>
        <v>34</v>
      </c>
      <c r="R29" s="187">
        <f t="shared" si="4"/>
        <v>34</v>
      </c>
      <c r="S29" s="163" t="s">
        <v>588</v>
      </c>
    </row>
    <row r="30" spans="1:19" ht="21" customHeight="1">
      <c r="A30" s="137">
        <v>19</v>
      </c>
      <c r="B30" s="168" t="s">
        <v>551</v>
      </c>
      <c r="C30" s="165">
        <v>6</v>
      </c>
      <c r="D30" s="148">
        <v>3</v>
      </c>
      <c r="E30" s="149">
        <v>6</v>
      </c>
      <c r="F30" s="149">
        <v>4</v>
      </c>
      <c r="G30" s="149">
        <v>7</v>
      </c>
      <c r="H30" s="149">
        <v>6</v>
      </c>
      <c r="I30" s="149">
        <v>6</v>
      </c>
      <c r="J30" s="149">
        <v>7</v>
      </c>
      <c r="K30" s="149">
        <f t="shared" si="1"/>
        <v>45</v>
      </c>
      <c r="L30" s="186">
        <f t="shared" si="2"/>
        <v>22.5</v>
      </c>
      <c r="M30" s="187">
        <v>23</v>
      </c>
      <c r="N30" s="149">
        <v>8</v>
      </c>
      <c r="O30" s="169">
        <v>10</v>
      </c>
      <c r="P30" s="149">
        <f t="shared" si="0"/>
        <v>18</v>
      </c>
      <c r="Q30" s="187">
        <f t="shared" si="3"/>
        <v>41</v>
      </c>
      <c r="R30" s="187">
        <f t="shared" si="4"/>
        <v>41</v>
      </c>
      <c r="S30" s="163" t="s">
        <v>585</v>
      </c>
    </row>
    <row r="31" spans="1:19" ht="28.5" customHeight="1">
      <c r="A31" s="137">
        <v>20</v>
      </c>
      <c r="B31" s="168" t="s">
        <v>552</v>
      </c>
      <c r="C31" s="165">
        <v>14</v>
      </c>
      <c r="D31" s="148">
        <v>3</v>
      </c>
      <c r="E31" s="149">
        <v>7</v>
      </c>
      <c r="F31" s="149">
        <v>3</v>
      </c>
      <c r="G31" s="149">
        <v>8</v>
      </c>
      <c r="H31" s="149">
        <v>7</v>
      </c>
      <c r="I31" s="149">
        <v>6</v>
      </c>
      <c r="J31" s="149">
        <v>5</v>
      </c>
      <c r="K31" s="149">
        <f t="shared" si="1"/>
        <v>53</v>
      </c>
      <c r="L31" s="186">
        <f t="shared" si="2"/>
        <v>26.5</v>
      </c>
      <c r="M31" s="187">
        <v>27</v>
      </c>
      <c r="N31" s="149">
        <v>8</v>
      </c>
      <c r="O31" s="169">
        <v>13</v>
      </c>
      <c r="P31" s="149">
        <f t="shared" si="0"/>
        <v>21</v>
      </c>
      <c r="Q31" s="187">
        <f t="shared" si="3"/>
        <v>48</v>
      </c>
      <c r="R31" s="187">
        <f t="shared" si="4"/>
        <v>48</v>
      </c>
      <c r="S31" s="163" t="s">
        <v>585</v>
      </c>
    </row>
    <row r="32" spans="1:19" ht="21" customHeight="1">
      <c r="A32" s="137">
        <v>21</v>
      </c>
      <c r="B32" s="168" t="s">
        <v>553</v>
      </c>
      <c r="C32" s="165">
        <v>1</v>
      </c>
      <c r="D32" s="148">
        <v>6</v>
      </c>
      <c r="E32" s="149">
        <v>5</v>
      </c>
      <c r="F32" s="149">
        <v>3</v>
      </c>
      <c r="G32" s="149">
        <v>5</v>
      </c>
      <c r="H32" s="149">
        <v>6</v>
      </c>
      <c r="I32" s="149">
        <v>8</v>
      </c>
      <c r="J32" s="149">
        <v>7</v>
      </c>
      <c r="K32" s="149">
        <f t="shared" si="1"/>
        <v>41</v>
      </c>
      <c r="L32" s="186">
        <f t="shared" si="2"/>
        <v>20.5</v>
      </c>
      <c r="M32" s="187">
        <v>21</v>
      </c>
      <c r="N32" s="149">
        <v>7</v>
      </c>
      <c r="O32" s="169">
        <v>1</v>
      </c>
      <c r="P32" s="149">
        <f t="shared" si="0"/>
        <v>8</v>
      </c>
      <c r="Q32" s="187">
        <f t="shared" si="3"/>
        <v>29</v>
      </c>
      <c r="R32" s="187">
        <f t="shared" si="4"/>
        <v>29</v>
      </c>
      <c r="S32" s="163" t="s">
        <v>587</v>
      </c>
    </row>
    <row r="33" spans="1:19" ht="21" customHeight="1">
      <c r="A33" s="137">
        <v>22</v>
      </c>
      <c r="B33" s="168" t="s">
        <v>554</v>
      </c>
      <c r="C33" s="165">
        <v>18</v>
      </c>
      <c r="D33" s="148">
        <v>6</v>
      </c>
      <c r="E33" s="149">
        <v>10</v>
      </c>
      <c r="F33" s="149"/>
      <c r="G33" s="149">
        <v>9</v>
      </c>
      <c r="H33" s="149">
        <v>8</v>
      </c>
      <c r="I33" s="149">
        <v>9</v>
      </c>
      <c r="J33" s="149">
        <v>7</v>
      </c>
      <c r="K33" s="149">
        <f t="shared" si="1"/>
        <v>67</v>
      </c>
      <c r="L33" s="186">
        <f t="shared" si="2"/>
        <v>33.5</v>
      </c>
      <c r="M33" s="187">
        <v>34</v>
      </c>
      <c r="N33" s="149">
        <v>8</v>
      </c>
      <c r="O33" s="169">
        <v>36</v>
      </c>
      <c r="P33" s="149">
        <f t="shared" si="0"/>
        <v>44</v>
      </c>
      <c r="Q33" s="187">
        <f t="shared" si="3"/>
        <v>78</v>
      </c>
      <c r="R33" s="187">
        <f t="shared" si="4"/>
        <v>78</v>
      </c>
      <c r="S33" s="163" t="s">
        <v>586</v>
      </c>
    </row>
    <row r="34" spans="1:19" ht="21" customHeight="1">
      <c r="A34" s="137">
        <v>23</v>
      </c>
      <c r="B34" s="168" t="s">
        <v>555</v>
      </c>
      <c r="C34" s="165">
        <v>8</v>
      </c>
      <c r="D34" s="148">
        <v>1</v>
      </c>
      <c r="E34" s="149">
        <v>6</v>
      </c>
      <c r="F34" s="149">
        <v>15</v>
      </c>
      <c r="G34" s="149">
        <v>7</v>
      </c>
      <c r="H34" s="149">
        <v>6</v>
      </c>
      <c r="I34" s="149">
        <v>8</v>
      </c>
      <c r="J34" s="149">
        <v>6</v>
      </c>
      <c r="K34" s="149">
        <f t="shared" si="1"/>
        <v>57</v>
      </c>
      <c r="L34" s="186">
        <f t="shared" si="2"/>
        <v>28.499999999999996</v>
      </c>
      <c r="M34" s="187">
        <v>29</v>
      </c>
      <c r="N34" s="149">
        <v>7</v>
      </c>
      <c r="O34" s="169">
        <v>27</v>
      </c>
      <c r="P34" s="149">
        <f t="shared" si="0"/>
        <v>34</v>
      </c>
      <c r="Q34" s="187">
        <f t="shared" si="3"/>
        <v>63</v>
      </c>
      <c r="R34" s="187">
        <f t="shared" si="4"/>
        <v>63</v>
      </c>
      <c r="S34" s="163" t="s">
        <v>583</v>
      </c>
    </row>
    <row r="35" spans="1:19" ht="21" customHeight="1">
      <c r="A35" s="137">
        <v>24</v>
      </c>
      <c r="B35" s="168" t="s">
        <v>556</v>
      </c>
      <c r="C35" s="165">
        <v>6</v>
      </c>
      <c r="D35" s="148">
        <v>5</v>
      </c>
      <c r="E35" s="149">
        <v>7</v>
      </c>
      <c r="F35" s="149"/>
      <c r="G35" s="149">
        <v>6</v>
      </c>
      <c r="H35" s="149">
        <v>6</v>
      </c>
      <c r="I35" s="149">
        <v>7</v>
      </c>
      <c r="J35" s="149">
        <v>6</v>
      </c>
      <c r="K35" s="149">
        <f t="shared" si="1"/>
        <v>43</v>
      </c>
      <c r="L35" s="186">
        <f t="shared" si="2"/>
        <v>21.5</v>
      </c>
      <c r="M35" s="187">
        <v>22</v>
      </c>
      <c r="N35" s="149">
        <v>9</v>
      </c>
      <c r="O35" s="169">
        <v>18</v>
      </c>
      <c r="P35" s="149">
        <f t="shared" si="0"/>
        <v>27</v>
      </c>
      <c r="Q35" s="187">
        <f t="shared" si="3"/>
        <v>49</v>
      </c>
      <c r="R35" s="187">
        <f t="shared" si="4"/>
        <v>49</v>
      </c>
      <c r="S35" s="163" t="s">
        <v>585</v>
      </c>
    </row>
    <row r="36" spans="1:19" ht="21" customHeight="1">
      <c r="A36" s="137">
        <v>25</v>
      </c>
      <c r="B36" s="168" t="s">
        <v>557</v>
      </c>
      <c r="C36" s="165">
        <v>7</v>
      </c>
      <c r="D36" s="148">
        <v>5</v>
      </c>
      <c r="E36" s="149">
        <v>6</v>
      </c>
      <c r="F36" s="149">
        <v>10</v>
      </c>
      <c r="G36" s="149">
        <v>7</v>
      </c>
      <c r="H36" s="149">
        <v>8</v>
      </c>
      <c r="I36" s="149">
        <v>6</v>
      </c>
      <c r="J36" s="149">
        <v>6</v>
      </c>
      <c r="K36" s="149">
        <f t="shared" si="1"/>
        <v>55</v>
      </c>
      <c r="L36" s="186">
        <f t="shared" si="2"/>
        <v>27.500000000000004</v>
      </c>
      <c r="M36" s="187">
        <v>28</v>
      </c>
      <c r="N36" s="149">
        <v>8</v>
      </c>
      <c r="O36" s="169">
        <v>16</v>
      </c>
      <c r="P36" s="149">
        <f t="shared" si="0"/>
        <v>24</v>
      </c>
      <c r="Q36" s="187">
        <f t="shared" si="3"/>
        <v>52</v>
      </c>
      <c r="R36" s="187">
        <f t="shared" si="4"/>
        <v>52</v>
      </c>
      <c r="S36" s="163" t="s">
        <v>584</v>
      </c>
    </row>
    <row r="37" spans="1:19" ht="21" customHeight="1">
      <c r="A37" s="137">
        <v>26</v>
      </c>
      <c r="B37" s="168" t="s">
        <v>558</v>
      </c>
      <c r="C37" s="165">
        <v>9</v>
      </c>
      <c r="D37" s="148">
        <v>10</v>
      </c>
      <c r="E37" s="149">
        <v>7</v>
      </c>
      <c r="F37" s="149">
        <v>6</v>
      </c>
      <c r="G37" s="149">
        <v>8</v>
      </c>
      <c r="H37" s="149">
        <v>7</v>
      </c>
      <c r="I37" s="149">
        <v>6</v>
      </c>
      <c r="J37" s="149">
        <v>6</v>
      </c>
      <c r="K37" s="149">
        <f t="shared" si="1"/>
        <v>59</v>
      </c>
      <c r="L37" s="186">
        <f t="shared" si="2"/>
        <v>29.5</v>
      </c>
      <c r="M37" s="187">
        <v>30</v>
      </c>
      <c r="N37" s="149">
        <v>7</v>
      </c>
      <c r="O37" s="169">
        <v>16</v>
      </c>
      <c r="P37" s="149">
        <f t="shared" si="0"/>
        <v>23</v>
      </c>
      <c r="Q37" s="187">
        <f t="shared" si="3"/>
        <v>53</v>
      </c>
      <c r="R37" s="187">
        <f t="shared" si="4"/>
        <v>53</v>
      </c>
      <c r="S37" s="163" t="s">
        <v>584</v>
      </c>
    </row>
    <row r="38" spans="1:19" ht="21" customHeight="1">
      <c r="A38" s="137">
        <v>27</v>
      </c>
      <c r="B38" s="168" t="s">
        <v>559</v>
      </c>
      <c r="C38" s="165">
        <v>8</v>
      </c>
      <c r="D38" s="148">
        <v>10</v>
      </c>
      <c r="E38" s="149">
        <v>6</v>
      </c>
      <c r="F38" s="149">
        <v>7</v>
      </c>
      <c r="G38" s="149">
        <v>8</v>
      </c>
      <c r="H38" s="149">
        <v>7</v>
      </c>
      <c r="I38" s="149">
        <v>6</v>
      </c>
      <c r="J38" s="149">
        <v>7</v>
      </c>
      <c r="K38" s="149">
        <f t="shared" si="1"/>
        <v>59</v>
      </c>
      <c r="L38" s="186">
        <f t="shared" si="2"/>
        <v>29.5</v>
      </c>
      <c r="M38" s="187">
        <v>30</v>
      </c>
      <c r="N38" s="149">
        <v>8</v>
      </c>
      <c r="O38" s="169">
        <v>28</v>
      </c>
      <c r="P38" s="149">
        <f t="shared" si="0"/>
        <v>36</v>
      </c>
      <c r="Q38" s="187">
        <f t="shared" si="3"/>
        <v>66</v>
      </c>
      <c r="R38" s="187">
        <f t="shared" si="4"/>
        <v>66</v>
      </c>
      <c r="S38" s="163" t="s">
        <v>583</v>
      </c>
    </row>
    <row r="39" spans="1:19" ht="21" customHeight="1">
      <c r="A39" s="137">
        <v>28</v>
      </c>
      <c r="B39" s="168" t="s">
        <v>560</v>
      </c>
      <c r="C39" s="165">
        <v>1</v>
      </c>
      <c r="D39" s="148">
        <v>3</v>
      </c>
      <c r="E39" s="149">
        <v>4</v>
      </c>
      <c r="F39" s="149">
        <v>6</v>
      </c>
      <c r="G39" s="149">
        <v>5</v>
      </c>
      <c r="H39" s="149">
        <v>7</v>
      </c>
      <c r="I39" s="149">
        <v>6</v>
      </c>
      <c r="J39" s="149">
        <v>6</v>
      </c>
      <c r="K39" s="149">
        <f t="shared" si="1"/>
        <v>38</v>
      </c>
      <c r="L39" s="186">
        <f t="shared" si="2"/>
        <v>19</v>
      </c>
      <c r="M39" s="187">
        <v>19</v>
      </c>
      <c r="N39" s="149">
        <v>7</v>
      </c>
      <c r="O39" s="169">
        <v>6</v>
      </c>
      <c r="P39" s="149">
        <f t="shared" si="0"/>
        <v>13</v>
      </c>
      <c r="Q39" s="187">
        <f t="shared" si="3"/>
        <v>32</v>
      </c>
      <c r="R39" s="187">
        <f t="shared" si="4"/>
        <v>32</v>
      </c>
      <c r="S39" s="163" t="s">
        <v>587</v>
      </c>
    </row>
    <row r="40" spans="1:19" ht="21" customHeight="1">
      <c r="A40" s="137">
        <v>29</v>
      </c>
      <c r="B40" s="168" t="s">
        <v>561</v>
      </c>
      <c r="C40" s="165">
        <v>17</v>
      </c>
      <c r="D40" s="148">
        <v>8</v>
      </c>
      <c r="E40" s="149">
        <v>9</v>
      </c>
      <c r="F40" s="149"/>
      <c r="G40" s="149">
        <v>9</v>
      </c>
      <c r="H40" s="149">
        <v>8</v>
      </c>
      <c r="I40" s="149">
        <v>9</v>
      </c>
      <c r="J40" s="149">
        <v>10</v>
      </c>
      <c r="K40" s="149">
        <f t="shared" si="1"/>
        <v>70</v>
      </c>
      <c r="L40" s="186">
        <f t="shared" si="2"/>
        <v>35</v>
      </c>
      <c r="M40" s="187">
        <v>35</v>
      </c>
      <c r="N40" s="149">
        <v>9</v>
      </c>
      <c r="O40" s="169">
        <v>39</v>
      </c>
      <c r="P40" s="149">
        <f t="shared" si="0"/>
        <v>48</v>
      </c>
      <c r="Q40" s="187">
        <f t="shared" si="3"/>
        <v>83</v>
      </c>
      <c r="R40" s="187">
        <f t="shared" si="4"/>
        <v>83</v>
      </c>
      <c r="S40" s="163" t="s">
        <v>590</v>
      </c>
    </row>
    <row r="41" spans="1:19" ht="21" customHeight="1">
      <c r="A41" s="137">
        <v>30</v>
      </c>
      <c r="B41" s="168" t="s">
        <v>562</v>
      </c>
      <c r="C41" s="165">
        <v>18</v>
      </c>
      <c r="D41" s="148">
        <v>6</v>
      </c>
      <c r="E41" s="149">
        <v>9</v>
      </c>
      <c r="F41" s="149">
        <v>17</v>
      </c>
      <c r="G41" s="149">
        <v>9</v>
      </c>
      <c r="H41" s="149">
        <v>8</v>
      </c>
      <c r="I41" s="149">
        <v>8</v>
      </c>
      <c r="J41" s="149">
        <v>9</v>
      </c>
      <c r="K41" s="149">
        <f t="shared" si="1"/>
        <v>84</v>
      </c>
      <c r="L41" s="186">
        <f t="shared" si="2"/>
        <v>42</v>
      </c>
      <c r="M41" s="187">
        <v>42</v>
      </c>
      <c r="N41" s="149">
        <v>9</v>
      </c>
      <c r="O41" s="169">
        <v>39</v>
      </c>
      <c r="P41" s="149">
        <f t="shared" si="0"/>
        <v>48</v>
      </c>
      <c r="Q41" s="187">
        <f t="shared" si="3"/>
        <v>90</v>
      </c>
      <c r="R41" s="187">
        <f t="shared" si="4"/>
        <v>90</v>
      </c>
      <c r="S41" s="163" t="s">
        <v>590</v>
      </c>
    </row>
    <row r="42" spans="1:19" ht="21" customHeight="1">
      <c r="A42" s="137">
        <v>31</v>
      </c>
      <c r="B42" s="168" t="s">
        <v>563</v>
      </c>
      <c r="C42" s="165">
        <v>6</v>
      </c>
      <c r="D42" s="148">
        <v>6</v>
      </c>
      <c r="E42" s="149">
        <v>5</v>
      </c>
      <c r="F42" s="149">
        <v>0</v>
      </c>
      <c r="G42" s="149">
        <v>6</v>
      </c>
      <c r="H42" s="149">
        <v>7</v>
      </c>
      <c r="I42" s="149">
        <v>8</v>
      </c>
      <c r="J42" s="149">
        <v>7</v>
      </c>
      <c r="K42" s="149">
        <f t="shared" si="1"/>
        <v>45</v>
      </c>
      <c r="L42" s="186">
        <f t="shared" si="2"/>
        <v>22.5</v>
      </c>
      <c r="M42" s="187">
        <v>23</v>
      </c>
      <c r="N42" s="149">
        <v>9</v>
      </c>
      <c r="O42" s="169">
        <v>28</v>
      </c>
      <c r="P42" s="149">
        <f t="shared" si="0"/>
        <v>37</v>
      </c>
      <c r="Q42" s="187">
        <f t="shared" si="3"/>
        <v>60</v>
      </c>
      <c r="R42" s="187">
        <f t="shared" si="4"/>
        <v>60</v>
      </c>
      <c r="S42" s="163" t="s">
        <v>584</v>
      </c>
    </row>
    <row r="43" spans="1:19" ht="21" customHeight="1">
      <c r="A43" s="137">
        <v>32</v>
      </c>
      <c r="B43" s="168" t="s">
        <v>564</v>
      </c>
      <c r="C43" s="165">
        <v>14</v>
      </c>
      <c r="D43" s="148">
        <v>8</v>
      </c>
      <c r="E43" s="149">
        <v>8</v>
      </c>
      <c r="F43" s="149">
        <v>18</v>
      </c>
      <c r="G43" s="149">
        <v>9</v>
      </c>
      <c r="H43" s="149">
        <v>8</v>
      </c>
      <c r="I43" s="149">
        <v>7</v>
      </c>
      <c r="J43" s="149">
        <v>8</v>
      </c>
      <c r="K43" s="149">
        <f t="shared" si="1"/>
        <v>80</v>
      </c>
      <c r="L43" s="186">
        <f t="shared" si="2"/>
        <v>40</v>
      </c>
      <c r="M43" s="187">
        <v>40</v>
      </c>
      <c r="N43" s="149">
        <v>8</v>
      </c>
      <c r="O43" s="169">
        <v>37</v>
      </c>
      <c r="P43" s="149">
        <f t="shared" si="0"/>
        <v>45</v>
      </c>
      <c r="Q43" s="187">
        <f t="shared" si="3"/>
        <v>85</v>
      </c>
      <c r="R43" s="187">
        <f t="shared" si="4"/>
        <v>85</v>
      </c>
      <c r="S43" s="163" t="s">
        <v>590</v>
      </c>
    </row>
    <row r="44" spans="1:19" ht="24" customHeight="1">
      <c r="A44" s="137">
        <v>33</v>
      </c>
      <c r="B44" s="168" t="s">
        <v>565</v>
      </c>
      <c r="C44" s="165">
        <v>16</v>
      </c>
      <c r="D44" s="148">
        <v>10</v>
      </c>
      <c r="E44" s="149">
        <v>9</v>
      </c>
      <c r="F44" s="149">
        <v>18</v>
      </c>
      <c r="G44" s="149">
        <v>8</v>
      </c>
      <c r="H44" s="149">
        <v>9</v>
      </c>
      <c r="I44" s="149">
        <v>7</v>
      </c>
      <c r="J44" s="149">
        <v>6</v>
      </c>
      <c r="K44" s="149">
        <f t="shared" si="1"/>
        <v>83</v>
      </c>
      <c r="L44" s="186">
        <f t="shared" si="2"/>
        <v>41.5</v>
      </c>
      <c r="M44" s="187">
        <v>42</v>
      </c>
      <c r="N44" s="149">
        <v>10</v>
      </c>
      <c r="O44" s="169">
        <v>25</v>
      </c>
      <c r="P44" s="149">
        <f t="shared" si="0"/>
        <v>35</v>
      </c>
      <c r="Q44" s="187">
        <f t="shared" si="3"/>
        <v>77</v>
      </c>
      <c r="R44" s="187">
        <f t="shared" si="4"/>
        <v>77</v>
      </c>
      <c r="S44" s="163" t="s">
        <v>586</v>
      </c>
    </row>
    <row r="45" spans="1:19" ht="21" customHeight="1">
      <c r="A45" s="137">
        <v>34</v>
      </c>
      <c r="B45" s="168" t="s">
        <v>566</v>
      </c>
      <c r="C45" s="165">
        <v>15</v>
      </c>
      <c r="D45" s="148">
        <v>10</v>
      </c>
      <c r="E45" s="149">
        <v>8</v>
      </c>
      <c r="F45" s="149">
        <v>10</v>
      </c>
      <c r="G45" s="149">
        <v>8</v>
      </c>
      <c r="H45" s="149">
        <v>7</v>
      </c>
      <c r="I45" s="149">
        <v>6</v>
      </c>
      <c r="J45" s="149">
        <v>8</v>
      </c>
      <c r="K45" s="149">
        <f t="shared" si="1"/>
        <v>72</v>
      </c>
      <c r="L45" s="186">
        <f t="shared" si="2"/>
        <v>36</v>
      </c>
      <c r="M45" s="187">
        <v>36</v>
      </c>
      <c r="N45" s="149">
        <v>9</v>
      </c>
      <c r="O45" s="169">
        <v>20</v>
      </c>
      <c r="P45" s="149">
        <f t="shared" si="0"/>
        <v>29</v>
      </c>
      <c r="Q45" s="187">
        <f t="shared" si="3"/>
        <v>65</v>
      </c>
      <c r="R45" s="187">
        <f t="shared" si="4"/>
        <v>65</v>
      </c>
      <c r="S45" s="163" t="s">
        <v>583</v>
      </c>
    </row>
    <row r="46" spans="1:19" ht="21" customHeight="1">
      <c r="A46" s="137">
        <v>35</v>
      </c>
      <c r="B46" s="168" t="s">
        <v>567</v>
      </c>
      <c r="C46" s="165">
        <v>15</v>
      </c>
      <c r="D46" s="148">
        <v>6</v>
      </c>
      <c r="E46" s="149">
        <v>8</v>
      </c>
      <c r="F46" s="149">
        <v>18</v>
      </c>
      <c r="G46" s="149">
        <v>7</v>
      </c>
      <c r="H46" s="149">
        <v>8</v>
      </c>
      <c r="I46" s="149">
        <v>7</v>
      </c>
      <c r="J46" s="149">
        <v>7</v>
      </c>
      <c r="K46" s="149">
        <f t="shared" si="1"/>
        <v>76</v>
      </c>
      <c r="L46" s="186">
        <f t="shared" si="2"/>
        <v>38</v>
      </c>
      <c r="M46" s="187">
        <v>38</v>
      </c>
      <c r="N46" s="149">
        <v>8</v>
      </c>
      <c r="O46" s="169">
        <v>26</v>
      </c>
      <c r="P46" s="149">
        <f t="shared" si="0"/>
        <v>34</v>
      </c>
      <c r="Q46" s="187">
        <f t="shared" si="3"/>
        <v>72</v>
      </c>
      <c r="R46" s="187">
        <f t="shared" si="4"/>
        <v>72</v>
      </c>
      <c r="S46" s="163" t="s">
        <v>586</v>
      </c>
    </row>
    <row r="47" spans="1:19" ht="21" customHeight="1">
      <c r="A47" s="137">
        <v>36</v>
      </c>
      <c r="B47" s="168" t="s">
        <v>568</v>
      </c>
      <c r="C47" s="184">
        <v>10</v>
      </c>
      <c r="D47" s="148">
        <v>8</v>
      </c>
      <c r="E47" s="149">
        <v>7</v>
      </c>
      <c r="F47" s="149">
        <v>15</v>
      </c>
      <c r="G47" s="149">
        <v>8</v>
      </c>
      <c r="H47" s="149">
        <v>7</v>
      </c>
      <c r="I47" s="149">
        <v>9</v>
      </c>
      <c r="J47" s="149">
        <v>7</v>
      </c>
      <c r="K47" s="149">
        <f t="shared" si="1"/>
        <v>71</v>
      </c>
      <c r="L47" s="186">
        <f t="shared" si="2"/>
        <v>35.5</v>
      </c>
      <c r="M47" s="187">
        <v>36</v>
      </c>
      <c r="N47" s="149">
        <v>9</v>
      </c>
      <c r="O47" s="169">
        <v>25</v>
      </c>
      <c r="P47" s="149">
        <f t="shared" si="0"/>
        <v>34</v>
      </c>
      <c r="Q47" s="187">
        <f t="shared" si="3"/>
        <v>70</v>
      </c>
      <c r="R47" s="187">
        <f t="shared" si="4"/>
        <v>70</v>
      </c>
      <c r="S47" s="163" t="s">
        <v>583</v>
      </c>
    </row>
    <row r="48" spans="1:19" ht="33.75" customHeight="1">
      <c r="A48" s="137">
        <v>37</v>
      </c>
      <c r="B48" s="168" t="s">
        <v>569</v>
      </c>
      <c r="C48" s="165">
        <v>10</v>
      </c>
      <c r="D48" s="148">
        <v>3</v>
      </c>
      <c r="E48" s="149">
        <v>7</v>
      </c>
      <c r="F48" s="149">
        <v>7</v>
      </c>
      <c r="G48" s="149">
        <v>8</v>
      </c>
      <c r="H48" s="149">
        <v>7</v>
      </c>
      <c r="I48" s="149">
        <v>6</v>
      </c>
      <c r="J48" s="149">
        <v>7</v>
      </c>
      <c r="K48" s="149">
        <f t="shared" si="1"/>
        <v>55</v>
      </c>
      <c r="L48" s="186">
        <f t="shared" si="2"/>
        <v>27.500000000000004</v>
      </c>
      <c r="M48" s="187">
        <v>28</v>
      </c>
      <c r="N48" s="149">
        <v>8</v>
      </c>
      <c r="O48" s="169">
        <v>18</v>
      </c>
      <c r="P48" s="149">
        <f t="shared" si="0"/>
        <v>26</v>
      </c>
      <c r="Q48" s="187">
        <f t="shared" si="3"/>
        <v>54</v>
      </c>
      <c r="R48" s="187">
        <f t="shared" si="4"/>
        <v>54</v>
      </c>
      <c r="S48" s="163" t="s">
        <v>584</v>
      </c>
    </row>
    <row r="49" spans="1:19" ht="32.25" customHeight="1">
      <c r="A49" s="137">
        <v>38</v>
      </c>
      <c r="B49" s="168" t="s">
        <v>570</v>
      </c>
      <c r="C49" s="165">
        <v>12</v>
      </c>
      <c r="D49" s="148">
        <v>8</v>
      </c>
      <c r="E49" s="149">
        <v>7</v>
      </c>
      <c r="F49" s="149">
        <v>15</v>
      </c>
      <c r="G49" s="149">
        <v>6</v>
      </c>
      <c r="H49" s="149">
        <v>7</v>
      </c>
      <c r="I49" s="149">
        <v>8</v>
      </c>
      <c r="J49" s="149">
        <v>7</v>
      </c>
      <c r="K49" s="149">
        <f t="shared" si="1"/>
        <v>70</v>
      </c>
      <c r="L49" s="186">
        <f t="shared" si="2"/>
        <v>35</v>
      </c>
      <c r="M49" s="187">
        <v>35</v>
      </c>
      <c r="N49" s="149">
        <v>10</v>
      </c>
      <c r="O49" s="169">
        <v>37</v>
      </c>
      <c r="P49" s="149">
        <f t="shared" si="0"/>
        <v>47</v>
      </c>
      <c r="Q49" s="187">
        <f t="shared" si="3"/>
        <v>82</v>
      </c>
      <c r="R49" s="187">
        <f t="shared" si="4"/>
        <v>82</v>
      </c>
      <c r="S49" s="163" t="s">
        <v>590</v>
      </c>
    </row>
    <row r="50" spans="1:19" ht="21" customHeight="1">
      <c r="A50" s="137">
        <v>39</v>
      </c>
      <c r="B50" s="168" t="s">
        <v>571</v>
      </c>
      <c r="C50" s="165">
        <v>12</v>
      </c>
      <c r="D50" s="148">
        <v>2</v>
      </c>
      <c r="E50" s="149">
        <v>7</v>
      </c>
      <c r="F50" s="149">
        <v>9</v>
      </c>
      <c r="G50" s="149">
        <v>1</v>
      </c>
      <c r="H50" s="149">
        <v>9</v>
      </c>
      <c r="I50" s="149">
        <v>8</v>
      </c>
      <c r="J50" s="149">
        <v>7</v>
      </c>
      <c r="K50" s="149">
        <f t="shared" si="1"/>
        <v>55</v>
      </c>
      <c r="L50" s="186">
        <f t="shared" si="2"/>
        <v>27.500000000000004</v>
      </c>
      <c r="M50" s="187">
        <v>28</v>
      </c>
      <c r="N50" s="149">
        <v>9</v>
      </c>
      <c r="O50" s="169">
        <v>28</v>
      </c>
      <c r="P50" s="149">
        <f t="shared" si="0"/>
        <v>37</v>
      </c>
      <c r="Q50" s="187">
        <f t="shared" si="3"/>
        <v>65</v>
      </c>
      <c r="R50" s="187">
        <f t="shared" si="4"/>
        <v>65</v>
      </c>
      <c r="S50" s="163" t="s">
        <v>583</v>
      </c>
    </row>
    <row r="51" spans="1:19" ht="21" customHeight="1">
      <c r="A51" s="137">
        <v>40</v>
      </c>
      <c r="B51" s="168" t="s">
        <v>572</v>
      </c>
      <c r="C51" s="165">
        <v>8</v>
      </c>
      <c r="D51" s="148">
        <v>9</v>
      </c>
      <c r="E51" s="149">
        <v>8</v>
      </c>
      <c r="F51" s="149">
        <v>8</v>
      </c>
      <c r="G51" s="149">
        <v>7</v>
      </c>
      <c r="H51" s="149">
        <v>6</v>
      </c>
      <c r="I51" s="149">
        <v>7</v>
      </c>
      <c r="J51" s="149">
        <v>6</v>
      </c>
      <c r="K51" s="149">
        <f t="shared" si="1"/>
        <v>59</v>
      </c>
      <c r="L51" s="186">
        <f t="shared" si="2"/>
        <v>29.5</v>
      </c>
      <c r="M51" s="187">
        <v>30</v>
      </c>
      <c r="N51" s="149">
        <v>7</v>
      </c>
      <c r="O51" s="169">
        <v>26</v>
      </c>
      <c r="P51" s="149">
        <f t="shared" si="0"/>
        <v>33</v>
      </c>
      <c r="Q51" s="187">
        <f t="shared" si="3"/>
        <v>63</v>
      </c>
      <c r="R51" s="187">
        <f t="shared" si="4"/>
        <v>63</v>
      </c>
      <c r="S51" s="163" t="s">
        <v>583</v>
      </c>
    </row>
    <row r="52" spans="1:19" ht="21" customHeight="1">
      <c r="A52" s="137">
        <v>41</v>
      </c>
      <c r="B52" s="168" t="s">
        <v>573</v>
      </c>
      <c r="C52" s="165">
        <v>18</v>
      </c>
      <c r="D52" s="148">
        <v>8</v>
      </c>
      <c r="E52" s="149">
        <v>10</v>
      </c>
      <c r="F52" s="149">
        <v>14</v>
      </c>
      <c r="G52" s="149">
        <v>9</v>
      </c>
      <c r="H52" s="149">
        <v>8</v>
      </c>
      <c r="I52" s="149">
        <v>9</v>
      </c>
      <c r="J52" s="149">
        <v>8</v>
      </c>
      <c r="K52" s="149">
        <f t="shared" si="1"/>
        <v>84</v>
      </c>
      <c r="L52" s="186">
        <f t="shared" si="2"/>
        <v>42</v>
      </c>
      <c r="M52" s="187">
        <v>42</v>
      </c>
      <c r="N52" s="149">
        <v>9</v>
      </c>
      <c r="O52" s="169">
        <v>32</v>
      </c>
      <c r="P52" s="149">
        <f t="shared" si="0"/>
        <v>41</v>
      </c>
      <c r="Q52" s="187">
        <f t="shared" si="3"/>
        <v>83</v>
      </c>
      <c r="R52" s="187">
        <f t="shared" si="4"/>
        <v>83</v>
      </c>
      <c r="S52" s="163" t="s">
        <v>590</v>
      </c>
    </row>
    <row r="53" spans="1:19" ht="21" customHeight="1">
      <c r="A53" s="139">
        <v>42</v>
      </c>
      <c r="B53" s="168" t="s">
        <v>574</v>
      </c>
      <c r="C53" s="165"/>
      <c r="D53" s="148"/>
      <c r="E53" s="149"/>
      <c r="F53" s="149"/>
      <c r="G53" s="149"/>
      <c r="H53" s="149"/>
      <c r="I53" s="149"/>
      <c r="J53" s="149"/>
      <c r="K53" s="149">
        <f t="shared" si="1"/>
        <v>0</v>
      </c>
      <c r="L53" s="186">
        <f t="shared" si="2"/>
        <v>0</v>
      </c>
      <c r="M53" s="187"/>
      <c r="N53" s="149"/>
      <c r="O53" s="169"/>
      <c r="P53" s="149"/>
      <c r="Q53" s="187">
        <f t="shared" si="3"/>
        <v>0</v>
      </c>
      <c r="R53" s="187">
        <f t="shared" si="4"/>
        <v>0</v>
      </c>
      <c r="S53" s="163"/>
    </row>
    <row r="54" spans="1:19" ht="21" customHeight="1">
      <c r="A54" s="139">
        <v>43</v>
      </c>
      <c r="B54" s="168" t="s">
        <v>575</v>
      </c>
      <c r="C54" s="165"/>
      <c r="D54" s="148"/>
      <c r="E54" s="149"/>
      <c r="F54" s="149"/>
      <c r="G54" s="149"/>
      <c r="H54" s="149"/>
      <c r="I54" s="149"/>
      <c r="J54" s="149"/>
      <c r="K54" s="149">
        <f t="shared" si="1"/>
        <v>0</v>
      </c>
      <c r="L54" s="186">
        <f t="shared" si="2"/>
        <v>0</v>
      </c>
      <c r="M54" s="187"/>
      <c r="N54" s="149"/>
      <c r="O54" s="169"/>
      <c r="P54" s="149"/>
      <c r="Q54" s="187">
        <f t="shared" si="3"/>
        <v>0</v>
      </c>
      <c r="R54" s="187">
        <f t="shared" si="4"/>
        <v>0</v>
      </c>
      <c r="S54" s="163"/>
    </row>
    <row r="55" spans="1:19" ht="21" customHeight="1">
      <c r="A55" s="139">
        <v>44</v>
      </c>
      <c r="B55" s="168" t="s">
        <v>576</v>
      </c>
      <c r="C55" s="165">
        <v>7</v>
      </c>
      <c r="D55" s="148">
        <v>0</v>
      </c>
      <c r="E55" s="149">
        <v>5</v>
      </c>
      <c r="F55" s="149">
        <v>15</v>
      </c>
      <c r="G55" s="149">
        <v>8</v>
      </c>
      <c r="H55" s="149">
        <v>7</v>
      </c>
      <c r="I55" s="149">
        <v>6</v>
      </c>
      <c r="J55" s="149">
        <v>6</v>
      </c>
      <c r="K55" s="149">
        <f t="shared" si="1"/>
        <v>54</v>
      </c>
      <c r="L55" s="186">
        <f t="shared" si="2"/>
        <v>27</v>
      </c>
      <c r="M55" s="187">
        <v>27</v>
      </c>
      <c r="N55" s="149">
        <v>6</v>
      </c>
      <c r="O55" s="169">
        <v>9</v>
      </c>
      <c r="P55" s="149">
        <f>SUM(N55:O55)</f>
        <v>15</v>
      </c>
      <c r="Q55" s="187">
        <f t="shared" si="3"/>
        <v>42</v>
      </c>
      <c r="R55" s="187">
        <f t="shared" si="4"/>
        <v>42</v>
      </c>
      <c r="S55" s="163" t="s">
        <v>585</v>
      </c>
    </row>
    <row r="56" spans="1:19" ht="22.5" customHeight="1">
      <c r="A56" s="250" t="s">
        <v>113</v>
      </c>
      <c r="B56" s="250"/>
      <c r="C56" s="163">
        <v>44</v>
      </c>
      <c r="D56" s="275">
        <v>44</v>
      </c>
      <c r="E56" s="149">
        <v>44</v>
      </c>
      <c r="F56" s="149">
        <v>44</v>
      </c>
      <c r="G56" s="149">
        <v>44</v>
      </c>
      <c r="H56" s="149">
        <v>44</v>
      </c>
      <c r="I56" s="149">
        <v>44</v>
      </c>
      <c r="J56" s="149">
        <v>44</v>
      </c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19" ht="22.5" customHeight="1">
      <c r="A57" s="250" t="s">
        <v>200</v>
      </c>
      <c r="B57" s="250"/>
      <c r="C57" s="53">
        <v>41</v>
      </c>
      <c r="D57" s="149">
        <v>42</v>
      </c>
      <c r="E57" s="149">
        <v>42</v>
      </c>
      <c r="F57" s="149">
        <v>38</v>
      </c>
      <c r="G57" s="149">
        <v>42</v>
      </c>
      <c r="H57" s="149">
        <v>42</v>
      </c>
      <c r="I57" s="149">
        <v>42</v>
      </c>
      <c r="J57" s="149">
        <v>42</v>
      </c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19" ht="22.5" customHeight="1">
      <c r="A58" s="250" t="s">
        <v>114</v>
      </c>
      <c r="B58" s="250"/>
      <c r="C58" s="53">
        <v>3</v>
      </c>
      <c r="D58" s="149">
        <v>2</v>
      </c>
      <c r="E58" s="149">
        <v>2</v>
      </c>
      <c r="F58" s="149">
        <v>6</v>
      </c>
      <c r="G58" s="149">
        <v>2</v>
      </c>
      <c r="H58" s="149">
        <v>2</v>
      </c>
      <c r="I58" s="149">
        <v>2</v>
      </c>
      <c r="J58" s="149">
        <v>2</v>
      </c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19" ht="22.5" customHeight="1">
      <c r="A59" s="211" t="s">
        <v>115</v>
      </c>
      <c r="B59" s="211"/>
      <c r="C59" s="281" t="s">
        <v>582</v>
      </c>
      <c r="D59" s="281" t="s">
        <v>590</v>
      </c>
      <c r="E59" s="281" t="s">
        <v>586</v>
      </c>
      <c r="F59" s="281" t="s">
        <v>583</v>
      </c>
      <c r="G59" s="281" t="s">
        <v>584</v>
      </c>
      <c r="H59" s="281" t="s">
        <v>585</v>
      </c>
      <c r="I59" s="281" t="s">
        <v>588</v>
      </c>
      <c r="J59" s="281" t="s">
        <v>587</v>
      </c>
      <c r="K59" s="281" t="s">
        <v>589</v>
      </c>
      <c r="L59" s="281" t="s">
        <v>205</v>
      </c>
      <c r="M59" s="149"/>
      <c r="N59" s="149"/>
      <c r="O59" s="149"/>
      <c r="P59" s="149"/>
      <c r="Q59" s="149"/>
      <c r="R59" s="149"/>
      <c r="S59" s="149"/>
    </row>
    <row r="60" spans="1:19" ht="22.5" customHeight="1">
      <c r="A60" s="276" t="s">
        <v>592</v>
      </c>
      <c r="B60" s="277"/>
      <c r="C60" s="282">
        <v>0</v>
      </c>
      <c r="D60" s="282">
        <v>5</v>
      </c>
      <c r="E60" s="282">
        <v>3</v>
      </c>
      <c r="F60" s="282">
        <v>6</v>
      </c>
      <c r="G60" s="282">
        <v>4</v>
      </c>
      <c r="H60" s="282">
        <v>4</v>
      </c>
      <c r="I60" s="282">
        <v>0</v>
      </c>
      <c r="J60" s="282">
        <v>2</v>
      </c>
      <c r="K60" s="282">
        <v>0</v>
      </c>
      <c r="L60" s="282">
        <f>SUM(C60:K60)</f>
        <v>24</v>
      </c>
      <c r="M60" s="149"/>
      <c r="N60" s="149"/>
      <c r="O60" s="149"/>
      <c r="P60" s="149"/>
      <c r="Q60" s="149"/>
      <c r="R60" s="149"/>
      <c r="S60" s="149"/>
    </row>
    <row r="61" spans="1:19" ht="22.5" customHeight="1">
      <c r="A61" s="276" t="s">
        <v>593</v>
      </c>
      <c r="B61" s="277"/>
      <c r="C61" s="53">
        <v>0</v>
      </c>
      <c r="D61" s="282">
        <v>0</v>
      </c>
      <c r="E61" s="282">
        <v>4</v>
      </c>
      <c r="F61" s="282">
        <v>4</v>
      </c>
      <c r="G61" s="282">
        <v>6</v>
      </c>
      <c r="H61" s="282">
        <v>1</v>
      </c>
      <c r="I61" s="282">
        <v>3</v>
      </c>
      <c r="J61" s="282">
        <v>0</v>
      </c>
      <c r="K61" s="53">
        <v>0</v>
      </c>
      <c r="L61" s="149">
        <f>SUM(C61:K61)</f>
        <v>18</v>
      </c>
      <c r="M61" s="149"/>
      <c r="N61" s="149"/>
      <c r="O61" s="149"/>
      <c r="P61" s="149"/>
      <c r="Q61" s="149"/>
      <c r="R61" s="149"/>
      <c r="S61" s="149"/>
    </row>
    <row r="62" spans="1:19" ht="22.5" customHeight="1">
      <c r="A62" s="212" t="s">
        <v>119</v>
      </c>
      <c r="B62" s="212"/>
      <c r="C62" s="147"/>
      <c r="D62" s="43"/>
      <c r="E62" s="43"/>
      <c r="F62" s="43"/>
      <c r="G62" s="43"/>
      <c r="H62" s="43"/>
      <c r="I62" s="43"/>
      <c r="J62" s="43"/>
      <c r="K62" s="4"/>
      <c r="L62" s="4"/>
      <c r="M62" s="4"/>
      <c r="N62" s="4"/>
      <c r="O62" s="4"/>
      <c r="P62" s="4"/>
      <c r="Q62" s="4"/>
      <c r="R62" s="4"/>
      <c r="S62" s="4"/>
    </row>
    <row r="68" spans="2:16">
      <c r="B68" s="143" t="s">
        <v>202</v>
      </c>
      <c r="C68" s="194" t="s">
        <v>144</v>
      </c>
      <c r="D68" s="194"/>
      <c r="E68" s="194" t="s">
        <v>161</v>
      </c>
      <c r="F68" s="194"/>
      <c r="G68" s="194" t="s">
        <v>146</v>
      </c>
      <c r="H68" s="194"/>
      <c r="I68" s="194" t="s">
        <v>148</v>
      </c>
      <c r="J68" s="194"/>
      <c r="K68" s="194" t="s">
        <v>185</v>
      </c>
      <c r="L68" s="194"/>
      <c r="M68" s="194" t="s">
        <v>204</v>
      </c>
      <c r="N68" s="194"/>
      <c r="O68" s="194" t="s">
        <v>205</v>
      </c>
      <c r="P68" s="194"/>
    </row>
    <row r="69" spans="2:16">
      <c r="B69" s="143"/>
      <c r="C69" s="143" t="s">
        <v>12</v>
      </c>
      <c r="D69" s="63" t="s">
        <v>206</v>
      </c>
      <c r="E69" s="63" t="s">
        <v>12</v>
      </c>
      <c r="F69" s="143" t="s">
        <v>206</v>
      </c>
      <c r="G69" s="143" t="s">
        <v>12</v>
      </c>
      <c r="H69" s="143" t="s">
        <v>206</v>
      </c>
      <c r="I69" s="143" t="s">
        <v>12</v>
      </c>
      <c r="J69" s="143" t="s">
        <v>206</v>
      </c>
      <c r="K69" s="143" t="s">
        <v>12</v>
      </c>
      <c r="L69" s="143" t="s">
        <v>206</v>
      </c>
      <c r="M69" s="143" t="s">
        <v>12</v>
      </c>
      <c r="N69" s="143" t="s">
        <v>206</v>
      </c>
      <c r="O69" s="143" t="s">
        <v>12</v>
      </c>
      <c r="P69" s="143" t="s">
        <v>206</v>
      </c>
    </row>
    <row r="70" spans="2:16">
      <c r="B70" s="143" t="s">
        <v>207</v>
      </c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</row>
    <row r="71" spans="2:16">
      <c r="B71" s="143" t="s">
        <v>208</v>
      </c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</row>
    <row r="72" spans="2:16">
      <c r="B72" s="143" t="s">
        <v>209</v>
      </c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</row>
    <row r="73" spans="2:16">
      <c r="B73" s="143" t="s">
        <v>210</v>
      </c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</row>
    <row r="74" spans="2:16">
      <c r="B74" s="4" t="s">
        <v>205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</sheetData>
  <mergeCells count="28">
    <mergeCell ref="M68:N68"/>
    <mergeCell ref="O68:P68"/>
    <mergeCell ref="H6:L6"/>
    <mergeCell ref="A62:B62"/>
    <mergeCell ref="C68:D68"/>
    <mergeCell ref="E68:F68"/>
    <mergeCell ref="G68:H68"/>
    <mergeCell ref="I68:J68"/>
    <mergeCell ref="K68:L68"/>
    <mergeCell ref="A59:B59"/>
    <mergeCell ref="I7:L7"/>
    <mergeCell ref="A61:B61"/>
    <mergeCell ref="A60:B60"/>
    <mergeCell ref="R9:R11"/>
    <mergeCell ref="S9:S11"/>
    <mergeCell ref="A56:B56"/>
    <mergeCell ref="A57:B57"/>
    <mergeCell ref="A58:B58"/>
    <mergeCell ref="A9:A11"/>
    <mergeCell ref="B9:B11"/>
    <mergeCell ref="C9:K9"/>
    <mergeCell ref="N9:P9"/>
    <mergeCell ref="Q9:Q10"/>
    <mergeCell ref="A1:S1"/>
    <mergeCell ref="B2:S2"/>
    <mergeCell ref="B3:S3"/>
    <mergeCell ref="B4:S4"/>
    <mergeCell ref="B5:S5"/>
  </mergeCells>
  <pageMargins left="0.34" right="0.16" top="0.28999999999999998" bottom="0.75" header="0.3" footer="0.3"/>
  <pageSetup orientation="landscape" horizontalDpi="300" verticalDpi="300" r:id="rId1"/>
  <rowBreaks count="1" manualBreakCount="1">
    <brk id="41" max="18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X74"/>
  <sheetViews>
    <sheetView topLeftCell="A4" workbookViewId="0">
      <selection activeCell="X11" sqref="X11"/>
    </sheetView>
  </sheetViews>
  <sheetFormatPr defaultRowHeight="15"/>
  <cols>
    <col min="1" max="1" width="5.7109375" customWidth="1"/>
    <col min="2" max="2" width="28.140625" customWidth="1"/>
    <col min="3" max="3" width="5.42578125" customWidth="1"/>
    <col min="4" max="4" width="4.42578125" customWidth="1"/>
    <col min="5" max="5" width="4.140625" customWidth="1"/>
    <col min="6" max="6" width="4.5703125" customWidth="1"/>
    <col min="7" max="8" width="4.28515625" customWidth="1"/>
    <col min="9" max="9" width="5.42578125" customWidth="1"/>
    <col min="10" max="10" width="4.28515625" customWidth="1"/>
    <col min="11" max="11" width="4.7109375" customWidth="1"/>
    <col min="12" max="12" width="7.85546875" customWidth="1"/>
    <col min="13" max="13" width="6.7109375" customWidth="1"/>
    <col min="14" max="14" width="4.28515625" customWidth="1"/>
    <col min="15" max="15" width="5.28515625" customWidth="1"/>
    <col min="16" max="16" width="6.85546875" customWidth="1"/>
    <col min="17" max="17" width="7.85546875" customWidth="1"/>
    <col min="18" max="18" width="6.28515625" customWidth="1"/>
    <col min="19" max="19" width="7.140625" customWidth="1"/>
    <col min="20" max="20" width="11" customWidth="1"/>
  </cols>
  <sheetData>
    <row r="1" spans="1:24">
      <c r="A1" s="204" t="s">
        <v>18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</row>
    <row r="2" spans="1:24" ht="19.5">
      <c r="B2" s="205" t="s">
        <v>19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</row>
    <row r="3" spans="1:24">
      <c r="B3" s="206" t="s">
        <v>20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</row>
    <row r="4" spans="1:24" ht="21">
      <c r="B4" s="207" t="s">
        <v>21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</row>
    <row r="5" spans="1:24" ht="18.75">
      <c r="B5" s="208" t="s">
        <v>439</v>
      </c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</row>
    <row r="6" spans="1:24" ht="18.75">
      <c r="B6" s="2" t="s">
        <v>438</v>
      </c>
      <c r="D6" s="2" t="s">
        <v>384</v>
      </c>
      <c r="E6" s="2"/>
      <c r="G6" s="2"/>
      <c r="H6" s="2"/>
      <c r="I6" s="3" t="s">
        <v>579</v>
      </c>
      <c r="K6" s="3"/>
      <c r="L6" s="3"/>
      <c r="M6" s="3"/>
    </row>
    <row r="7" spans="1:24" ht="18.75">
      <c r="B7" s="2" t="s">
        <v>321</v>
      </c>
      <c r="C7" s="2"/>
      <c r="D7" s="2" t="s">
        <v>126</v>
      </c>
      <c r="E7" s="2"/>
      <c r="G7" s="2"/>
      <c r="H7" s="2"/>
      <c r="I7" s="262" t="s">
        <v>396</v>
      </c>
      <c r="J7" s="262"/>
      <c r="K7" s="262"/>
      <c r="L7" s="262"/>
      <c r="N7" s="2"/>
    </row>
    <row r="8" spans="1:24">
      <c r="B8" t="s">
        <v>30</v>
      </c>
      <c r="V8" s="140"/>
    </row>
    <row r="9" spans="1:24" s="121" customFormat="1">
      <c r="A9" s="213" t="s">
        <v>128</v>
      </c>
      <c r="B9" s="251" t="s">
        <v>129</v>
      </c>
      <c r="C9" s="254" t="s">
        <v>31</v>
      </c>
      <c r="D9" s="255"/>
      <c r="E9" s="255"/>
      <c r="F9" s="255"/>
      <c r="G9" s="255"/>
      <c r="H9" s="255"/>
      <c r="I9" s="255"/>
      <c r="J9" s="255"/>
      <c r="K9" s="256"/>
      <c r="L9" s="120"/>
      <c r="M9" s="120"/>
      <c r="N9" s="257" t="s">
        <v>32</v>
      </c>
      <c r="O9" s="258"/>
      <c r="P9" s="259"/>
      <c r="Q9" s="260" t="s">
        <v>33</v>
      </c>
      <c r="R9" s="246" t="s">
        <v>34</v>
      </c>
      <c r="S9" s="248" t="s">
        <v>385</v>
      </c>
      <c r="V9" s="140"/>
    </row>
    <row r="10" spans="1:24" s="121" customFormat="1" ht="22.5">
      <c r="A10" s="214"/>
      <c r="B10" s="252"/>
      <c r="C10" s="122" t="s">
        <v>39</v>
      </c>
      <c r="D10" s="123" t="s">
        <v>40</v>
      </c>
      <c r="E10" s="123" t="s">
        <v>41</v>
      </c>
      <c r="F10" s="123" t="s">
        <v>131</v>
      </c>
      <c r="G10" s="123" t="s">
        <v>43</v>
      </c>
      <c r="H10" s="123" t="s">
        <v>44</v>
      </c>
      <c r="I10" s="123" t="s">
        <v>45</v>
      </c>
      <c r="J10" s="123" t="s">
        <v>46</v>
      </c>
      <c r="K10" s="176"/>
      <c r="L10" s="127">
        <v>50</v>
      </c>
      <c r="M10" s="127" t="s">
        <v>13</v>
      </c>
      <c r="N10" s="177"/>
      <c r="O10" s="127"/>
      <c r="P10" s="128" t="s">
        <v>12</v>
      </c>
      <c r="Q10" s="261"/>
      <c r="R10" s="247"/>
      <c r="S10" s="249"/>
      <c r="V10" s="140"/>
    </row>
    <row r="11" spans="1:24" s="121" customFormat="1" ht="33.75">
      <c r="A11" s="215"/>
      <c r="B11" s="253"/>
      <c r="C11" s="129" t="s">
        <v>392</v>
      </c>
      <c r="D11" s="130" t="s">
        <v>386</v>
      </c>
      <c r="E11" s="130" t="s">
        <v>389</v>
      </c>
      <c r="F11" s="130" t="s">
        <v>577</v>
      </c>
      <c r="G11" s="130" t="s">
        <v>393</v>
      </c>
      <c r="H11" s="130" t="s">
        <v>391</v>
      </c>
      <c r="I11" s="130" t="s">
        <v>387</v>
      </c>
      <c r="J11" s="130" t="s">
        <v>390</v>
      </c>
      <c r="K11" s="173" t="s">
        <v>578</v>
      </c>
      <c r="L11" s="175" t="s">
        <v>34</v>
      </c>
      <c r="M11" s="175" t="s">
        <v>394</v>
      </c>
      <c r="N11" s="174" t="s">
        <v>57</v>
      </c>
      <c r="O11" s="134" t="s">
        <v>388</v>
      </c>
      <c r="P11" s="135" t="s">
        <v>581</v>
      </c>
      <c r="Q11" s="136" t="s">
        <v>60</v>
      </c>
      <c r="R11" s="247"/>
      <c r="S11" s="249"/>
      <c r="V11" s="140"/>
    </row>
    <row r="12" spans="1:24" ht="21" customHeight="1">
      <c r="A12" s="137">
        <v>1</v>
      </c>
      <c r="B12" s="150" t="s">
        <v>440</v>
      </c>
      <c r="C12" s="53">
        <v>13</v>
      </c>
      <c r="D12" s="149">
        <v>8</v>
      </c>
      <c r="E12" s="149">
        <v>8</v>
      </c>
      <c r="F12" s="149">
        <v>7</v>
      </c>
      <c r="G12" s="149">
        <v>8</v>
      </c>
      <c r="H12" s="149">
        <v>7</v>
      </c>
      <c r="I12" s="149">
        <v>8</v>
      </c>
      <c r="J12" s="149">
        <v>8</v>
      </c>
      <c r="K12" s="149">
        <f>(C12+D12+E12+F12+G12+H12+I12+J12)</f>
        <v>67</v>
      </c>
      <c r="L12" s="186">
        <f>(K12/100)*50</f>
        <v>33.5</v>
      </c>
      <c r="M12" s="187">
        <v>34</v>
      </c>
      <c r="N12" s="149">
        <v>6</v>
      </c>
      <c r="O12" s="169">
        <v>23</v>
      </c>
      <c r="P12" s="149">
        <f t="shared" ref="P12:P55" si="0">SUM(N12:O12)</f>
        <v>29</v>
      </c>
      <c r="Q12" s="187">
        <f>(M12+P12)</f>
        <v>63</v>
      </c>
      <c r="R12" s="187">
        <f>(M12+P12)</f>
        <v>63</v>
      </c>
      <c r="S12" s="163" t="s">
        <v>583</v>
      </c>
      <c r="V12" s="140"/>
      <c r="W12" s="140"/>
      <c r="X12" s="77"/>
    </row>
    <row r="13" spans="1:24" ht="21" customHeight="1">
      <c r="A13" s="137">
        <v>2</v>
      </c>
      <c r="B13" s="151" t="s">
        <v>441</v>
      </c>
      <c r="C13" s="53">
        <v>8</v>
      </c>
      <c r="D13" s="149">
        <v>4</v>
      </c>
      <c r="E13" s="149">
        <v>7</v>
      </c>
      <c r="F13" s="149">
        <v>8</v>
      </c>
      <c r="G13" s="149">
        <v>6</v>
      </c>
      <c r="H13" s="149">
        <v>7</v>
      </c>
      <c r="I13" s="149">
        <v>7</v>
      </c>
      <c r="J13" s="149">
        <v>7</v>
      </c>
      <c r="K13" s="149">
        <f t="shared" ref="K13:K55" si="1">(C13+D13+E13+F13+G13+H13+I13+J13)</f>
        <v>54</v>
      </c>
      <c r="L13" s="186">
        <f t="shared" ref="L13:L55" si="2">(K13/100)*50</f>
        <v>27</v>
      </c>
      <c r="M13" s="187">
        <v>28</v>
      </c>
      <c r="N13" s="149">
        <v>6</v>
      </c>
      <c r="O13" s="169">
        <v>18</v>
      </c>
      <c r="P13" s="149">
        <f t="shared" si="0"/>
        <v>24</v>
      </c>
      <c r="Q13" s="187">
        <f t="shared" ref="Q13:Q55" si="3">(M13+P13)</f>
        <v>52</v>
      </c>
      <c r="R13" s="187">
        <f t="shared" ref="R13:R55" si="4">(M13+P13)</f>
        <v>52</v>
      </c>
      <c r="S13" s="163" t="s">
        <v>584</v>
      </c>
      <c r="V13" s="140"/>
      <c r="W13" s="140"/>
      <c r="X13" s="77"/>
    </row>
    <row r="14" spans="1:24" ht="29.25" customHeight="1">
      <c r="A14" s="137">
        <v>3</v>
      </c>
      <c r="B14" s="150" t="s">
        <v>442</v>
      </c>
      <c r="C14" s="53">
        <v>12</v>
      </c>
      <c r="D14" s="149">
        <v>8</v>
      </c>
      <c r="E14" s="149">
        <v>7</v>
      </c>
      <c r="F14" s="149">
        <v>14</v>
      </c>
      <c r="G14" s="149">
        <v>7</v>
      </c>
      <c r="H14" s="149">
        <v>8</v>
      </c>
      <c r="I14" s="149">
        <v>9</v>
      </c>
      <c r="J14" s="149">
        <v>8</v>
      </c>
      <c r="K14" s="149">
        <f t="shared" si="1"/>
        <v>73</v>
      </c>
      <c r="L14" s="186">
        <f t="shared" si="2"/>
        <v>36.5</v>
      </c>
      <c r="M14" s="187">
        <v>37</v>
      </c>
      <c r="N14" s="149">
        <v>9</v>
      </c>
      <c r="O14" s="169">
        <v>31</v>
      </c>
      <c r="P14" s="149">
        <f t="shared" si="0"/>
        <v>40</v>
      </c>
      <c r="Q14" s="187">
        <f t="shared" si="3"/>
        <v>77</v>
      </c>
      <c r="R14" s="187">
        <f t="shared" si="4"/>
        <v>77</v>
      </c>
      <c r="S14" s="163" t="s">
        <v>586</v>
      </c>
      <c r="V14" s="140"/>
      <c r="W14" s="140"/>
      <c r="X14" s="77"/>
    </row>
    <row r="15" spans="1:24" ht="21" customHeight="1">
      <c r="A15" s="137">
        <v>4</v>
      </c>
      <c r="B15" s="151" t="s">
        <v>443</v>
      </c>
      <c r="C15" s="53">
        <v>13</v>
      </c>
      <c r="D15" s="149">
        <v>5</v>
      </c>
      <c r="E15" s="149">
        <v>8</v>
      </c>
      <c r="F15" s="149">
        <v>7</v>
      </c>
      <c r="G15" s="149">
        <v>8</v>
      </c>
      <c r="H15" s="149">
        <v>7</v>
      </c>
      <c r="I15" s="149">
        <v>7</v>
      </c>
      <c r="J15" s="149">
        <v>8</v>
      </c>
      <c r="K15" s="149">
        <f t="shared" si="1"/>
        <v>63</v>
      </c>
      <c r="L15" s="186">
        <f t="shared" si="2"/>
        <v>31.5</v>
      </c>
      <c r="M15" s="187">
        <v>32</v>
      </c>
      <c r="N15" s="149">
        <v>7</v>
      </c>
      <c r="O15" s="169">
        <v>24</v>
      </c>
      <c r="P15" s="149">
        <f t="shared" si="0"/>
        <v>31</v>
      </c>
      <c r="Q15" s="187">
        <f t="shared" si="3"/>
        <v>63</v>
      </c>
      <c r="R15" s="187">
        <f t="shared" si="4"/>
        <v>63</v>
      </c>
      <c r="S15" s="163" t="s">
        <v>583</v>
      </c>
      <c r="V15" s="140"/>
      <c r="W15" s="140"/>
      <c r="X15" s="77"/>
    </row>
    <row r="16" spans="1:24" ht="30" customHeight="1">
      <c r="A16" s="137">
        <v>5</v>
      </c>
      <c r="B16" s="150" t="s">
        <v>444</v>
      </c>
      <c r="C16" s="53">
        <v>2</v>
      </c>
      <c r="D16" s="149"/>
      <c r="E16" s="149">
        <v>5</v>
      </c>
      <c r="F16" s="149"/>
      <c r="G16" s="149">
        <v>6</v>
      </c>
      <c r="H16" s="149">
        <v>5</v>
      </c>
      <c r="I16" s="149">
        <v>5</v>
      </c>
      <c r="J16" s="149">
        <v>6</v>
      </c>
      <c r="K16" s="149">
        <f t="shared" si="1"/>
        <v>29</v>
      </c>
      <c r="L16" s="186">
        <f t="shared" si="2"/>
        <v>14.499999999999998</v>
      </c>
      <c r="M16" s="187">
        <v>15</v>
      </c>
      <c r="N16" s="149">
        <v>6</v>
      </c>
      <c r="O16" s="169">
        <v>8</v>
      </c>
      <c r="P16" s="149">
        <f t="shared" si="0"/>
        <v>14</v>
      </c>
      <c r="Q16" s="187">
        <f t="shared" si="3"/>
        <v>29</v>
      </c>
      <c r="R16" s="187">
        <f t="shared" si="4"/>
        <v>29</v>
      </c>
      <c r="S16" s="163" t="s">
        <v>587</v>
      </c>
      <c r="V16" s="140"/>
    </row>
    <row r="17" spans="1:22" ht="21" customHeight="1">
      <c r="A17" s="137">
        <v>6</v>
      </c>
      <c r="B17" s="151" t="s">
        <v>445</v>
      </c>
      <c r="C17" s="53">
        <v>9</v>
      </c>
      <c r="D17" s="149">
        <v>0</v>
      </c>
      <c r="E17" s="149">
        <v>6</v>
      </c>
      <c r="F17" s="149">
        <v>9</v>
      </c>
      <c r="G17" s="149">
        <v>7</v>
      </c>
      <c r="H17" s="149">
        <v>6</v>
      </c>
      <c r="I17" s="149">
        <v>7</v>
      </c>
      <c r="J17" s="149">
        <v>6</v>
      </c>
      <c r="K17" s="149">
        <f t="shared" si="1"/>
        <v>50</v>
      </c>
      <c r="L17" s="186">
        <f t="shared" si="2"/>
        <v>25</v>
      </c>
      <c r="M17" s="187">
        <v>25</v>
      </c>
      <c r="N17" s="149">
        <v>8</v>
      </c>
      <c r="O17" s="169">
        <v>33</v>
      </c>
      <c r="P17" s="149">
        <f t="shared" si="0"/>
        <v>41</v>
      </c>
      <c r="Q17" s="187">
        <f t="shared" si="3"/>
        <v>66</v>
      </c>
      <c r="R17" s="187">
        <f t="shared" si="4"/>
        <v>66</v>
      </c>
      <c r="S17" s="163" t="s">
        <v>583</v>
      </c>
      <c r="V17" s="140"/>
    </row>
    <row r="18" spans="1:22" ht="21" customHeight="1">
      <c r="A18" s="137">
        <v>7</v>
      </c>
      <c r="B18" s="150" t="s">
        <v>446</v>
      </c>
      <c r="C18" s="53">
        <v>3</v>
      </c>
      <c r="D18" s="149">
        <v>1</v>
      </c>
      <c r="E18" s="149">
        <v>5</v>
      </c>
      <c r="F18" s="149">
        <v>2</v>
      </c>
      <c r="G18" s="149">
        <v>5</v>
      </c>
      <c r="H18" s="149">
        <v>6</v>
      </c>
      <c r="I18" s="149">
        <v>6</v>
      </c>
      <c r="J18" s="149">
        <v>6</v>
      </c>
      <c r="K18" s="149">
        <f t="shared" si="1"/>
        <v>34</v>
      </c>
      <c r="L18" s="186">
        <f t="shared" si="2"/>
        <v>17</v>
      </c>
      <c r="M18" s="187">
        <v>17</v>
      </c>
      <c r="N18" s="149">
        <v>7</v>
      </c>
      <c r="O18" s="169">
        <v>1</v>
      </c>
      <c r="P18" s="149">
        <f t="shared" si="0"/>
        <v>8</v>
      </c>
      <c r="Q18" s="187">
        <f t="shared" si="3"/>
        <v>25</v>
      </c>
      <c r="R18" s="187">
        <f t="shared" si="4"/>
        <v>25</v>
      </c>
      <c r="S18" s="163" t="s">
        <v>587</v>
      </c>
      <c r="V18" s="140"/>
    </row>
    <row r="19" spans="1:22" ht="21" customHeight="1">
      <c r="A19" s="137">
        <v>8</v>
      </c>
      <c r="B19" s="150" t="s">
        <v>447</v>
      </c>
      <c r="C19" s="53">
        <v>10</v>
      </c>
      <c r="D19" s="149">
        <v>2</v>
      </c>
      <c r="E19" s="149">
        <v>7</v>
      </c>
      <c r="F19" s="149">
        <v>11</v>
      </c>
      <c r="G19" s="149">
        <v>8</v>
      </c>
      <c r="H19" s="149">
        <v>6</v>
      </c>
      <c r="I19" s="149">
        <v>7</v>
      </c>
      <c r="J19" s="149">
        <v>8</v>
      </c>
      <c r="K19" s="149">
        <f t="shared" si="1"/>
        <v>59</v>
      </c>
      <c r="L19" s="186">
        <f t="shared" si="2"/>
        <v>29.5</v>
      </c>
      <c r="M19" s="187">
        <v>30</v>
      </c>
      <c r="N19" s="149">
        <v>7</v>
      </c>
      <c r="O19" s="169">
        <v>26</v>
      </c>
      <c r="P19" s="149">
        <f t="shared" si="0"/>
        <v>33</v>
      </c>
      <c r="Q19" s="187">
        <f t="shared" si="3"/>
        <v>63</v>
      </c>
      <c r="R19" s="187">
        <f t="shared" si="4"/>
        <v>63</v>
      </c>
      <c r="S19" s="163" t="s">
        <v>583</v>
      </c>
      <c r="V19" s="140"/>
    </row>
    <row r="20" spans="1:22" ht="21" customHeight="1">
      <c r="A20" s="137">
        <v>9</v>
      </c>
      <c r="B20" s="151" t="s">
        <v>448</v>
      </c>
      <c r="C20" s="53">
        <v>16</v>
      </c>
      <c r="D20" s="149">
        <v>5</v>
      </c>
      <c r="E20" s="149">
        <v>9</v>
      </c>
      <c r="F20" s="149">
        <v>18</v>
      </c>
      <c r="G20" s="149">
        <v>7</v>
      </c>
      <c r="H20" s="149">
        <v>8</v>
      </c>
      <c r="I20" s="149">
        <v>8</v>
      </c>
      <c r="J20" s="149">
        <v>7</v>
      </c>
      <c r="K20" s="149">
        <f t="shared" si="1"/>
        <v>78</v>
      </c>
      <c r="L20" s="186">
        <f t="shared" si="2"/>
        <v>39</v>
      </c>
      <c r="M20" s="187">
        <v>39</v>
      </c>
      <c r="N20" s="149">
        <v>7</v>
      </c>
      <c r="O20" s="169">
        <v>30</v>
      </c>
      <c r="P20" s="149">
        <f t="shared" si="0"/>
        <v>37</v>
      </c>
      <c r="Q20" s="187">
        <f t="shared" si="3"/>
        <v>76</v>
      </c>
      <c r="R20" s="187">
        <f t="shared" si="4"/>
        <v>76</v>
      </c>
      <c r="S20" s="163" t="s">
        <v>586</v>
      </c>
      <c r="V20" s="140"/>
    </row>
    <row r="21" spans="1:22" ht="21" customHeight="1">
      <c r="A21" s="137">
        <v>10</v>
      </c>
      <c r="B21" s="151" t="s">
        <v>449</v>
      </c>
      <c r="C21" s="53">
        <v>6</v>
      </c>
      <c r="D21" s="149">
        <v>10</v>
      </c>
      <c r="E21" s="149">
        <v>5</v>
      </c>
      <c r="F21" s="149">
        <v>8</v>
      </c>
      <c r="G21" s="149">
        <v>6</v>
      </c>
      <c r="H21" s="149">
        <v>7</v>
      </c>
      <c r="I21" s="149">
        <v>6</v>
      </c>
      <c r="J21" s="149">
        <v>5</v>
      </c>
      <c r="K21" s="149">
        <f t="shared" si="1"/>
        <v>53</v>
      </c>
      <c r="L21" s="186">
        <f t="shared" si="2"/>
        <v>26.5</v>
      </c>
      <c r="M21" s="187">
        <v>27</v>
      </c>
      <c r="N21" s="149">
        <v>8</v>
      </c>
      <c r="O21" s="169">
        <v>9</v>
      </c>
      <c r="P21" s="149">
        <f t="shared" si="0"/>
        <v>17</v>
      </c>
      <c r="Q21" s="187">
        <f t="shared" si="3"/>
        <v>44</v>
      </c>
      <c r="R21" s="187">
        <f t="shared" si="4"/>
        <v>44</v>
      </c>
      <c r="S21" s="163" t="s">
        <v>585</v>
      </c>
      <c r="V21" s="140"/>
    </row>
    <row r="22" spans="1:22" ht="21" customHeight="1">
      <c r="A22" s="137">
        <v>11</v>
      </c>
      <c r="B22" s="151" t="s">
        <v>450</v>
      </c>
      <c r="C22" s="53">
        <v>8</v>
      </c>
      <c r="D22" s="149">
        <v>4</v>
      </c>
      <c r="E22" s="149">
        <v>6</v>
      </c>
      <c r="F22" s="149">
        <v>9</v>
      </c>
      <c r="G22" s="149">
        <v>6</v>
      </c>
      <c r="H22" s="149">
        <v>8</v>
      </c>
      <c r="I22" s="149">
        <v>7</v>
      </c>
      <c r="J22" s="149">
        <v>6</v>
      </c>
      <c r="K22" s="149">
        <f t="shared" si="1"/>
        <v>54</v>
      </c>
      <c r="L22" s="186">
        <f t="shared" si="2"/>
        <v>27</v>
      </c>
      <c r="M22" s="187">
        <v>27</v>
      </c>
      <c r="N22" s="149">
        <v>8</v>
      </c>
      <c r="O22" s="169">
        <v>15</v>
      </c>
      <c r="P22" s="149">
        <f t="shared" si="0"/>
        <v>23</v>
      </c>
      <c r="Q22" s="187">
        <f t="shared" si="3"/>
        <v>50</v>
      </c>
      <c r="R22" s="187">
        <f t="shared" si="4"/>
        <v>50</v>
      </c>
      <c r="S22" s="163" t="s">
        <v>585</v>
      </c>
      <c r="V22" s="140"/>
    </row>
    <row r="23" spans="1:22" ht="21" customHeight="1">
      <c r="A23" s="137">
        <v>12</v>
      </c>
      <c r="B23" s="151" t="s">
        <v>451</v>
      </c>
      <c r="C23" s="53">
        <v>17</v>
      </c>
      <c r="D23" s="149">
        <v>1</v>
      </c>
      <c r="E23" s="149">
        <v>10</v>
      </c>
      <c r="F23" s="149">
        <v>10</v>
      </c>
      <c r="G23" s="149">
        <v>8</v>
      </c>
      <c r="H23" s="149">
        <v>8</v>
      </c>
      <c r="I23" s="149">
        <v>8</v>
      </c>
      <c r="J23" s="149">
        <v>9</v>
      </c>
      <c r="K23" s="149">
        <f t="shared" si="1"/>
        <v>71</v>
      </c>
      <c r="L23" s="186">
        <f t="shared" si="2"/>
        <v>35.5</v>
      </c>
      <c r="M23" s="187">
        <v>36</v>
      </c>
      <c r="N23" s="149">
        <v>8</v>
      </c>
      <c r="O23" s="169">
        <v>21</v>
      </c>
      <c r="P23" s="149">
        <f t="shared" si="0"/>
        <v>29</v>
      </c>
      <c r="Q23" s="187">
        <f t="shared" si="3"/>
        <v>65</v>
      </c>
      <c r="R23" s="187">
        <f t="shared" si="4"/>
        <v>65</v>
      </c>
      <c r="S23" s="163" t="s">
        <v>583</v>
      </c>
      <c r="V23" s="140"/>
    </row>
    <row r="24" spans="1:22" ht="33.75" customHeight="1">
      <c r="A24" s="137">
        <v>13</v>
      </c>
      <c r="B24" s="150" t="s">
        <v>452</v>
      </c>
      <c r="C24" s="53">
        <v>11</v>
      </c>
      <c r="D24" s="149">
        <v>10</v>
      </c>
      <c r="E24" s="149">
        <v>7</v>
      </c>
      <c r="F24" s="149">
        <v>15</v>
      </c>
      <c r="G24" s="149">
        <v>8</v>
      </c>
      <c r="H24" s="149">
        <v>7</v>
      </c>
      <c r="I24" s="149">
        <v>6</v>
      </c>
      <c r="J24" s="149">
        <v>7</v>
      </c>
      <c r="K24" s="149">
        <f t="shared" si="1"/>
        <v>71</v>
      </c>
      <c r="L24" s="186">
        <f t="shared" si="2"/>
        <v>35.5</v>
      </c>
      <c r="M24" s="187">
        <v>36</v>
      </c>
      <c r="N24" s="149">
        <v>7</v>
      </c>
      <c r="O24" s="169">
        <v>14</v>
      </c>
      <c r="P24" s="149">
        <f t="shared" si="0"/>
        <v>21</v>
      </c>
      <c r="Q24" s="187">
        <f t="shared" si="3"/>
        <v>57</v>
      </c>
      <c r="R24" s="187">
        <f t="shared" si="4"/>
        <v>57</v>
      </c>
      <c r="S24" s="163" t="s">
        <v>584</v>
      </c>
      <c r="V24" s="140"/>
    </row>
    <row r="25" spans="1:22" ht="21" customHeight="1">
      <c r="A25" s="137">
        <v>14</v>
      </c>
      <c r="B25" s="151" t="s">
        <v>453</v>
      </c>
      <c r="C25" s="53">
        <v>9</v>
      </c>
      <c r="D25" s="149">
        <v>10</v>
      </c>
      <c r="E25" s="149">
        <v>10</v>
      </c>
      <c r="F25" s="149">
        <v>7</v>
      </c>
      <c r="G25" s="149">
        <v>7</v>
      </c>
      <c r="H25" s="149">
        <v>8</v>
      </c>
      <c r="I25" s="149">
        <v>6</v>
      </c>
      <c r="J25" s="149">
        <v>7</v>
      </c>
      <c r="K25" s="149">
        <f t="shared" si="1"/>
        <v>64</v>
      </c>
      <c r="L25" s="186">
        <f t="shared" si="2"/>
        <v>32</v>
      </c>
      <c r="M25" s="187">
        <v>32</v>
      </c>
      <c r="N25" s="149">
        <v>7</v>
      </c>
      <c r="O25" s="169">
        <v>17</v>
      </c>
      <c r="P25" s="149">
        <f t="shared" si="0"/>
        <v>24</v>
      </c>
      <c r="Q25" s="187">
        <f t="shared" si="3"/>
        <v>56</v>
      </c>
      <c r="R25" s="187">
        <f t="shared" si="4"/>
        <v>56</v>
      </c>
      <c r="S25" s="163" t="s">
        <v>584</v>
      </c>
      <c r="V25" s="140"/>
    </row>
    <row r="26" spans="1:22" ht="21" customHeight="1">
      <c r="A26" s="137">
        <v>15</v>
      </c>
      <c r="B26" s="151" t="s">
        <v>454</v>
      </c>
      <c r="C26" s="53">
        <v>10</v>
      </c>
      <c r="D26" s="149">
        <v>10</v>
      </c>
      <c r="E26" s="149">
        <v>10</v>
      </c>
      <c r="F26" s="149">
        <v>7</v>
      </c>
      <c r="G26" s="149">
        <v>8</v>
      </c>
      <c r="H26" s="149">
        <v>7</v>
      </c>
      <c r="I26" s="149">
        <v>8</v>
      </c>
      <c r="J26" s="149">
        <v>9</v>
      </c>
      <c r="K26" s="149">
        <f t="shared" si="1"/>
        <v>69</v>
      </c>
      <c r="L26" s="186">
        <f t="shared" si="2"/>
        <v>34.5</v>
      </c>
      <c r="M26" s="187">
        <v>35</v>
      </c>
      <c r="N26" s="149">
        <v>7</v>
      </c>
      <c r="O26" s="169">
        <v>31</v>
      </c>
      <c r="P26" s="149">
        <f t="shared" si="0"/>
        <v>38</v>
      </c>
      <c r="Q26" s="187">
        <f t="shared" si="3"/>
        <v>73</v>
      </c>
      <c r="R26" s="187">
        <f t="shared" si="4"/>
        <v>73</v>
      </c>
      <c r="S26" s="163" t="s">
        <v>586</v>
      </c>
      <c r="V26" s="140"/>
    </row>
    <row r="27" spans="1:22" ht="21" customHeight="1">
      <c r="A27" s="137">
        <v>16</v>
      </c>
      <c r="B27" s="151" t="s">
        <v>455</v>
      </c>
      <c r="C27" s="53">
        <v>14</v>
      </c>
      <c r="D27" s="149">
        <v>5</v>
      </c>
      <c r="E27" s="149">
        <v>9</v>
      </c>
      <c r="F27" s="149">
        <v>7</v>
      </c>
      <c r="G27" s="149">
        <v>8</v>
      </c>
      <c r="H27" s="149">
        <v>7</v>
      </c>
      <c r="I27" s="149">
        <v>9</v>
      </c>
      <c r="J27" s="149">
        <v>8</v>
      </c>
      <c r="K27" s="149">
        <f t="shared" si="1"/>
        <v>67</v>
      </c>
      <c r="L27" s="186">
        <f t="shared" si="2"/>
        <v>33.5</v>
      </c>
      <c r="M27" s="187">
        <v>34</v>
      </c>
      <c r="N27" s="149">
        <v>7</v>
      </c>
      <c r="O27" s="169">
        <v>23</v>
      </c>
      <c r="P27" s="149">
        <f t="shared" si="0"/>
        <v>30</v>
      </c>
      <c r="Q27" s="187">
        <f t="shared" si="3"/>
        <v>64</v>
      </c>
      <c r="R27" s="187">
        <f t="shared" si="4"/>
        <v>64</v>
      </c>
      <c r="S27" s="163" t="s">
        <v>583</v>
      </c>
      <c r="V27" s="140"/>
    </row>
    <row r="28" spans="1:22" ht="21" customHeight="1">
      <c r="A28" s="137">
        <v>17</v>
      </c>
      <c r="B28" s="151" t="s">
        <v>456</v>
      </c>
      <c r="C28" s="53">
        <v>14</v>
      </c>
      <c r="D28" s="149">
        <v>6</v>
      </c>
      <c r="E28" s="149">
        <v>9</v>
      </c>
      <c r="F28" s="149">
        <v>15</v>
      </c>
      <c r="G28" s="149">
        <v>7</v>
      </c>
      <c r="H28" s="149">
        <v>8</v>
      </c>
      <c r="I28" s="149">
        <v>7</v>
      </c>
      <c r="J28" s="149">
        <v>8</v>
      </c>
      <c r="K28" s="149">
        <f t="shared" si="1"/>
        <v>74</v>
      </c>
      <c r="L28" s="186">
        <f t="shared" si="2"/>
        <v>37</v>
      </c>
      <c r="M28" s="187">
        <v>37</v>
      </c>
      <c r="N28" s="149">
        <v>8</v>
      </c>
      <c r="O28" s="169">
        <v>30</v>
      </c>
      <c r="P28" s="149">
        <f t="shared" si="0"/>
        <v>38</v>
      </c>
      <c r="Q28" s="187">
        <f t="shared" si="3"/>
        <v>75</v>
      </c>
      <c r="R28" s="187">
        <f t="shared" si="4"/>
        <v>75</v>
      </c>
      <c r="S28" s="163" t="s">
        <v>586</v>
      </c>
      <c r="V28" s="140"/>
    </row>
    <row r="29" spans="1:22" ht="21" customHeight="1">
      <c r="A29" s="137">
        <v>18</v>
      </c>
      <c r="B29" s="151" t="s">
        <v>457</v>
      </c>
      <c r="C29" s="53">
        <v>18</v>
      </c>
      <c r="D29" s="149">
        <v>8</v>
      </c>
      <c r="E29" s="149">
        <v>10</v>
      </c>
      <c r="F29" s="149">
        <v>18</v>
      </c>
      <c r="G29" s="149">
        <v>9</v>
      </c>
      <c r="H29" s="149">
        <v>8</v>
      </c>
      <c r="I29" s="149">
        <v>9</v>
      </c>
      <c r="J29" s="149">
        <v>8</v>
      </c>
      <c r="K29" s="149">
        <f t="shared" si="1"/>
        <v>88</v>
      </c>
      <c r="L29" s="186">
        <f t="shared" si="2"/>
        <v>44</v>
      </c>
      <c r="M29" s="187">
        <v>44</v>
      </c>
      <c r="N29" s="149">
        <v>9</v>
      </c>
      <c r="O29" s="169">
        <v>26</v>
      </c>
      <c r="P29" s="149">
        <f t="shared" si="0"/>
        <v>35</v>
      </c>
      <c r="Q29" s="187">
        <f t="shared" si="3"/>
        <v>79</v>
      </c>
      <c r="R29" s="187">
        <f t="shared" si="4"/>
        <v>79</v>
      </c>
      <c r="S29" s="163" t="s">
        <v>586</v>
      </c>
      <c r="V29" s="140"/>
    </row>
    <row r="30" spans="1:22" ht="21" customHeight="1">
      <c r="A30" s="137">
        <v>19</v>
      </c>
      <c r="B30" s="151" t="s">
        <v>458</v>
      </c>
      <c r="C30" s="53">
        <v>8</v>
      </c>
      <c r="D30" s="149">
        <v>6</v>
      </c>
      <c r="E30" s="149">
        <v>6</v>
      </c>
      <c r="F30" s="149"/>
      <c r="G30" s="149">
        <v>7</v>
      </c>
      <c r="H30" s="149">
        <v>8</v>
      </c>
      <c r="I30" s="149">
        <v>6</v>
      </c>
      <c r="J30" s="149">
        <v>8</v>
      </c>
      <c r="K30" s="149">
        <f t="shared" si="1"/>
        <v>49</v>
      </c>
      <c r="L30" s="186">
        <f t="shared" si="2"/>
        <v>24.5</v>
      </c>
      <c r="M30" s="187">
        <v>25</v>
      </c>
      <c r="N30" s="149">
        <v>7</v>
      </c>
      <c r="O30" s="169">
        <v>13</v>
      </c>
      <c r="P30" s="149">
        <f t="shared" si="0"/>
        <v>20</v>
      </c>
      <c r="Q30" s="187">
        <f t="shared" si="3"/>
        <v>45</v>
      </c>
      <c r="R30" s="187">
        <f t="shared" si="4"/>
        <v>45</v>
      </c>
      <c r="S30" s="163" t="s">
        <v>585</v>
      </c>
      <c r="V30" s="140"/>
    </row>
    <row r="31" spans="1:22" ht="28.5" customHeight="1">
      <c r="A31" s="137">
        <v>20</v>
      </c>
      <c r="B31" s="150" t="s">
        <v>459</v>
      </c>
      <c r="C31" s="53">
        <v>13</v>
      </c>
      <c r="D31" s="149">
        <v>5</v>
      </c>
      <c r="E31" s="149">
        <v>7</v>
      </c>
      <c r="F31" s="149">
        <v>14</v>
      </c>
      <c r="G31" s="149">
        <v>7</v>
      </c>
      <c r="H31" s="149">
        <v>8</v>
      </c>
      <c r="I31" s="149">
        <v>6</v>
      </c>
      <c r="J31" s="149">
        <v>8</v>
      </c>
      <c r="K31" s="149">
        <f t="shared" si="1"/>
        <v>68</v>
      </c>
      <c r="L31" s="186">
        <f t="shared" si="2"/>
        <v>34</v>
      </c>
      <c r="M31" s="187">
        <v>34</v>
      </c>
      <c r="N31" s="149">
        <v>7</v>
      </c>
      <c r="O31" s="169">
        <v>19</v>
      </c>
      <c r="P31" s="149">
        <f t="shared" si="0"/>
        <v>26</v>
      </c>
      <c r="Q31" s="187">
        <f t="shared" si="3"/>
        <v>60</v>
      </c>
      <c r="R31" s="187">
        <f t="shared" si="4"/>
        <v>60</v>
      </c>
      <c r="S31" s="163" t="s">
        <v>584</v>
      </c>
      <c r="V31" s="140"/>
    </row>
    <row r="32" spans="1:22" ht="21" customHeight="1">
      <c r="A32" s="137">
        <v>21</v>
      </c>
      <c r="B32" s="151" t="s">
        <v>460</v>
      </c>
      <c r="C32" s="53">
        <v>12</v>
      </c>
      <c r="D32" s="149">
        <v>6</v>
      </c>
      <c r="E32" s="149">
        <v>7</v>
      </c>
      <c r="F32" s="149">
        <v>14</v>
      </c>
      <c r="G32" s="149">
        <v>6</v>
      </c>
      <c r="H32" s="149">
        <v>8</v>
      </c>
      <c r="I32" s="149">
        <v>7</v>
      </c>
      <c r="J32" s="149">
        <v>8</v>
      </c>
      <c r="K32" s="149">
        <f t="shared" si="1"/>
        <v>68</v>
      </c>
      <c r="L32" s="186">
        <f t="shared" si="2"/>
        <v>34</v>
      </c>
      <c r="M32" s="187">
        <v>34</v>
      </c>
      <c r="N32" s="149">
        <v>7</v>
      </c>
      <c r="O32" s="169">
        <v>18</v>
      </c>
      <c r="P32" s="149">
        <f t="shared" si="0"/>
        <v>25</v>
      </c>
      <c r="Q32" s="187">
        <f t="shared" si="3"/>
        <v>59</v>
      </c>
      <c r="R32" s="187">
        <f t="shared" si="4"/>
        <v>59</v>
      </c>
      <c r="S32" s="163" t="s">
        <v>584</v>
      </c>
      <c r="V32" s="140"/>
    </row>
    <row r="33" spans="1:22" ht="21" customHeight="1">
      <c r="A33" s="137">
        <v>22</v>
      </c>
      <c r="B33" s="151" t="s">
        <v>461</v>
      </c>
      <c r="C33" s="53">
        <v>10</v>
      </c>
      <c r="D33" s="149">
        <v>5</v>
      </c>
      <c r="E33" s="149">
        <v>7</v>
      </c>
      <c r="F33" s="149">
        <v>8</v>
      </c>
      <c r="G33" s="149">
        <v>8</v>
      </c>
      <c r="H33" s="149">
        <v>7</v>
      </c>
      <c r="I33" s="149">
        <v>6</v>
      </c>
      <c r="J33" s="149">
        <v>7</v>
      </c>
      <c r="K33" s="149">
        <f t="shared" si="1"/>
        <v>58</v>
      </c>
      <c r="L33" s="186">
        <f t="shared" si="2"/>
        <v>28.999999999999996</v>
      </c>
      <c r="M33" s="187">
        <v>29</v>
      </c>
      <c r="N33" s="149" t="s">
        <v>179</v>
      </c>
      <c r="O33" s="169">
        <v>20</v>
      </c>
      <c r="P33" s="149">
        <f t="shared" si="0"/>
        <v>20</v>
      </c>
      <c r="Q33" s="187">
        <f t="shared" si="3"/>
        <v>49</v>
      </c>
      <c r="R33" s="187">
        <f t="shared" si="4"/>
        <v>49</v>
      </c>
      <c r="S33" s="163" t="s">
        <v>585</v>
      </c>
      <c r="V33" s="140"/>
    </row>
    <row r="34" spans="1:22" ht="21" customHeight="1">
      <c r="A34" s="137">
        <v>23</v>
      </c>
      <c r="B34" s="151" t="s">
        <v>462</v>
      </c>
      <c r="C34" s="53">
        <v>5</v>
      </c>
      <c r="D34" s="149">
        <v>6</v>
      </c>
      <c r="E34" s="149">
        <v>6</v>
      </c>
      <c r="F34" s="149">
        <v>13</v>
      </c>
      <c r="G34" s="149">
        <v>7</v>
      </c>
      <c r="H34" s="149">
        <v>6</v>
      </c>
      <c r="I34" s="149">
        <v>6</v>
      </c>
      <c r="J34" s="149">
        <v>7</v>
      </c>
      <c r="K34" s="149">
        <f t="shared" si="1"/>
        <v>56</v>
      </c>
      <c r="L34" s="186">
        <f t="shared" si="2"/>
        <v>28.000000000000004</v>
      </c>
      <c r="M34" s="187">
        <v>28</v>
      </c>
      <c r="N34" s="149">
        <v>7</v>
      </c>
      <c r="O34" s="169">
        <v>11</v>
      </c>
      <c r="P34" s="149">
        <f t="shared" si="0"/>
        <v>18</v>
      </c>
      <c r="Q34" s="187">
        <f t="shared" si="3"/>
        <v>46</v>
      </c>
      <c r="R34" s="187">
        <f t="shared" si="4"/>
        <v>46</v>
      </c>
      <c r="S34" s="163" t="s">
        <v>585</v>
      </c>
      <c r="V34" s="140"/>
    </row>
    <row r="35" spans="1:22" ht="21" customHeight="1">
      <c r="A35" s="137">
        <v>24</v>
      </c>
      <c r="B35" s="150" t="s">
        <v>463</v>
      </c>
      <c r="C35" s="53">
        <v>6</v>
      </c>
      <c r="D35" s="149">
        <v>3</v>
      </c>
      <c r="E35" s="149">
        <v>7</v>
      </c>
      <c r="F35" s="149">
        <v>4</v>
      </c>
      <c r="G35" s="149">
        <v>5</v>
      </c>
      <c r="H35" s="149">
        <v>6</v>
      </c>
      <c r="I35" s="149">
        <v>7</v>
      </c>
      <c r="J35" s="149">
        <v>6</v>
      </c>
      <c r="K35" s="149">
        <f t="shared" si="1"/>
        <v>44</v>
      </c>
      <c r="L35" s="186">
        <f t="shared" si="2"/>
        <v>22</v>
      </c>
      <c r="M35" s="187">
        <v>22</v>
      </c>
      <c r="N35" s="149">
        <v>6</v>
      </c>
      <c r="O35" s="169">
        <v>10</v>
      </c>
      <c r="P35" s="149">
        <f t="shared" si="0"/>
        <v>16</v>
      </c>
      <c r="Q35" s="187">
        <f t="shared" si="3"/>
        <v>38</v>
      </c>
      <c r="R35" s="187">
        <f t="shared" si="4"/>
        <v>38</v>
      </c>
      <c r="S35" s="163" t="s">
        <v>588</v>
      </c>
      <c r="V35" s="140"/>
    </row>
    <row r="36" spans="1:22" ht="21" customHeight="1">
      <c r="A36" s="137">
        <v>25</v>
      </c>
      <c r="B36" s="151" t="s">
        <v>464</v>
      </c>
      <c r="C36" s="53">
        <v>16</v>
      </c>
      <c r="D36" s="149">
        <v>5</v>
      </c>
      <c r="E36" s="149">
        <v>9</v>
      </c>
      <c r="F36" s="149">
        <v>14</v>
      </c>
      <c r="G36" s="149">
        <v>8</v>
      </c>
      <c r="H36" s="149">
        <v>9</v>
      </c>
      <c r="I36" s="149">
        <v>8</v>
      </c>
      <c r="J36" s="149">
        <v>7</v>
      </c>
      <c r="K36" s="149">
        <f t="shared" si="1"/>
        <v>76</v>
      </c>
      <c r="L36" s="186">
        <f t="shared" si="2"/>
        <v>38</v>
      </c>
      <c r="M36" s="187">
        <v>38</v>
      </c>
      <c r="N36" s="149">
        <v>9</v>
      </c>
      <c r="O36" s="169">
        <v>21</v>
      </c>
      <c r="P36" s="149">
        <f t="shared" si="0"/>
        <v>30</v>
      </c>
      <c r="Q36" s="187">
        <f t="shared" si="3"/>
        <v>68</v>
      </c>
      <c r="R36" s="187">
        <f t="shared" si="4"/>
        <v>68</v>
      </c>
      <c r="S36" s="163" t="s">
        <v>583</v>
      </c>
      <c r="V36" s="140"/>
    </row>
    <row r="37" spans="1:22" ht="21" customHeight="1">
      <c r="A37" s="137">
        <v>26</v>
      </c>
      <c r="B37" s="151" t="s">
        <v>465</v>
      </c>
      <c r="C37" s="53">
        <v>11</v>
      </c>
      <c r="D37" s="149">
        <v>5</v>
      </c>
      <c r="E37" s="149">
        <v>7</v>
      </c>
      <c r="F37" s="149">
        <v>9</v>
      </c>
      <c r="G37" s="149">
        <v>8</v>
      </c>
      <c r="H37" s="149">
        <v>7</v>
      </c>
      <c r="I37" s="149">
        <v>6</v>
      </c>
      <c r="J37" s="149">
        <v>8</v>
      </c>
      <c r="K37" s="149">
        <f t="shared" si="1"/>
        <v>61</v>
      </c>
      <c r="L37" s="186">
        <f t="shared" si="2"/>
        <v>30.5</v>
      </c>
      <c r="M37" s="187">
        <v>31</v>
      </c>
      <c r="N37" s="149">
        <v>7</v>
      </c>
      <c r="O37" s="169">
        <v>22</v>
      </c>
      <c r="P37" s="149">
        <f t="shared" si="0"/>
        <v>29</v>
      </c>
      <c r="Q37" s="187">
        <f t="shared" si="3"/>
        <v>60</v>
      </c>
      <c r="R37" s="187">
        <f t="shared" si="4"/>
        <v>60</v>
      </c>
      <c r="S37" s="163" t="s">
        <v>584</v>
      </c>
      <c r="V37" s="140"/>
    </row>
    <row r="38" spans="1:22" ht="28.5" customHeight="1">
      <c r="A38" s="137">
        <v>27</v>
      </c>
      <c r="B38" s="150" t="s">
        <v>466</v>
      </c>
      <c r="C38" s="53">
        <v>8</v>
      </c>
      <c r="D38" s="149">
        <v>4</v>
      </c>
      <c r="E38" s="149">
        <v>6</v>
      </c>
      <c r="F38" s="149">
        <v>13</v>
      </c>
      <c r="G38" s="149">
        <v>7</v>
      </c>
      <c r="H38" s="149">
        <v>8</v>
      </c>
      <c r="I38" s="149">
        <v>7</v>
      </c>
      <c r="J38" s="149">
        <v>8</v>
      </c>
      <c r="K38" s="149">
        <f t="shared" si="1"/>
        <v>61</v>
      </c>
      <c r="L38" s="186">
        <f t="shared" si="2"/>
        <v>30.5</v>
      </c>
      <c r="M38" s="187">
        <v>31</v>
      </c>
      <c r="N38" s="149">
        <v>7</v>
      </c>
      <c r="O38" s="169">
        <v>10</v>
      </c>
      <c r="P38" s="149">
        <f t="shared" si="0"/>
        <v>17</v>
      </c>
      <c r="Q38" s="187">
        <f t="shared" si="3"/>
        <v>48</v>
      </c>
      <c r="R38" s="187">
        <f t="shared" si="4"/>
        <v>48</v>
      </c>
      <c r="S38" s="163" t="s">
        <v>585</v>
      </c>
      <c r="V38" s="140"/>
    </row>
    <row r="39" spans="1:22" ht="21" customHeight="1">
      <c r="A39" s="137">
        <v>28</v>
      </c>
      <c r="B39" s="151" t="s">
        <v>467</v>
      </c>
      <c r="C39" s="53">
        <v>7</v>
      </c>
      <c r="D39" s="149">
        <v>5</v>
      </c>
      <c r="E39" s="149">
        <v>6</v>
      </c>
      <c r="F39" s="149">
        <v>18</v>
      </c>
      <c r="G39" s="149">
        <v>6</v>
      </c>
      <c r="H39" s="149">
        <v>7</v>
      </c>
      <c r="I39" s="149">
        <v>8</v>
      </c>
      <c r="J39" s="149">
        <v>7</v>
      </c>
      <c r="K39" s="149">
        <f t="shared" si="1"/>
        <v>64</v>
      </c>
      <c r="L39" s="186">
        <f t="shared" si="2"/>
        <v>32</v>
      </c>
      <c r="M39" s="187">
        <v>32</v>
      </c>
      <c r="N39" s="149">
        <v>7</v>
      </c>
      <c r="O39" s="169">
        <v>18</v>
      </c>
      <c r="P39" s="149">
        <f t="shared" si="0"/>
        <v>25</v>
      </c>
      <c r="Q39" s="187">
        <f t="shared" si="3"/>
        <v>57</v>
      </c>
      <c r="R39" s="187">
        <f t="shared" si="4"/>
        <v>57</v>
      </c>
      <c r="S39" s="163" t="s">
        <v>584</v>
      </c>
      <c r="V39" s="140"/>
    </row>
    <row r="40" spans="1:22" ht="28.5" customHeight="1">
      <c r="A40" s="137">
        <v>29</v>
      </c>
      <c r="B40" s="150" t="s">
        <v>468</v>
      </c>
      <c r="C40" s="53">
        <v>12</v>
      </c>
      <c r="D40" s="149">
        <v>5</v>
      </c>
      <c r="E40" s="149">
        <v>7</v>
      </c>
      <c r="F40" s="149">
        <v>14</v>
      </c>
      <c r="G40" s="149">
        <v>7</v>
      </c>
      <c r="H40" s="149">
        <v>8</v>
      </c>
      <c r="I40" s="149">
        <v>7</v>
      </c>
      <c r="J40" s="149">
        <v>6</v>
      </c>
      <c r="K40" s="149">
        <f t="shared" si="1"/>
        <v>66</v>
      </c>
      <c r="L40" s="186">
        <f t="shared" si="2"/>
        <v>33</v>
      </c>
      <c r="M40" s="187">
        <v>33</v>
      </c>
      <c r="N40" s="149">
        <v>8</v>
      </c>
      <c r="O40" s="169">
        <v>18</v>
      </c>
      <c r="P40" s="149">
        <f t="shared" si="0"/>
        <v>26</v>
      </c>
      <c r="Q40" s="187">
        <f t="shared" si="3"/>
        <v>59</v>
      </c>
      <c r="R40" s="187">
        <f t="shared" si="4"/>
        <v>59</v>
      </c>
      <c r="S40" s="163" t="s">
        <v>584</v>
      </c>
      <c r="V40" s="140"/>
    </row>
    <row r="41" spans="1:22" ht="21" customHeight="1">
      <c r="A41" s="137">
        <v>30</v>
      </c>
      <c r="B41" s="151" t="s">
        <v>469</v>
      </c>
      <c r="C41" s="53">
        <v>7</v>
      </c>
      <c r="D41" s="149">
        <v>3</v>
      </c>
      <c r="E41" s="149">
        <v>6</v>
      </c>
      <c r="F41" s="149">
        <v>12</v>
      </c>
      <c r="G41" s="149">
        <v>7</v>
      </c>
      <c r="H41" s="149">
        <v>6</v>
      </c>
      <c r="I41" s="149">
        <v>5</v>
      </c>
      <c r="J41" s="149">
        <v>6</v>
      </c>
      <c r="K41" s="149">
        <f t="shared" si="1"/>
        <v>52</v>
      </c>
      <c r="L41" s="186">
        <f t="shared" si="2"/>
        <v>26</v>
      </c>
      <c r="M41" s="187">
        <v>26</v>
      </c>
      <c r="N41" s="149">
        <v>6</v>
      </c>
      <c r="O41" s="169">
        <v>20</v>
      </c>
      <c r="P41" s="149">
        <f t="shared" si="0"/>
        <v>26</v>
      </c>
      <c r="Q41" s="187">
        <f t="shared" si="3"/>
        <v>52</v>
      </c>
      <c r="R41" s="187">
        <f t="shared" si="4"/>
        <v>52</v>
      </c>
      <c r="S41" s="163" t="s">
        <v>584</v>
      </c>
      <c r="V41" s="140"/>
    </row>
    <row r="42" spans="1:22" ht="21" customHeight="1">
      <c r="A42" s="137">
        <v>31</v>
      </c>
      <c r="B42" s="151" t="s">
        <v>470</v>
      </c>
      <c r="C42" s="53">
        <v>11</v>
      </c>
      <c r="D42" s="149"/>
      <c r="E42" s="149">
        <v>8</v>
      </c>
      <c r="F42" s="149"/>
      <c r="G42" s="149">
        <v>7</v>
      </c>
      <c r="H42" s="149">
        <v>7</v>
      </c>
      <c r="I42" s="149">
        <v>8</v>
      </c>
      <c r="J42" s="149">
        <v>6</v>
      </c>
      <c r="K42" s="149">
        <f t="shared" si="1"/>
        <v>47</v>
      </c>
      <c r="L42" s="186">
        <f t="shared" si="2"/>
        <v>23.5</v>
      </c>
      <c r="M42" s="187">
        <v>24</v>
      </c>
      <c r="N42" s="149">
        <v>7</v>
      </c>
      <c r="O42" s="169">
        <v>22</v>
      </c>
      <c r="P42" s="149">
        <f t="shared" si="0"/>
        <v>29</v>
      </c>
      <c r="Q42" s="187">
        <f t="shared" si="3"/>
        <v>53</v>
      </c>
      <c r="R42" s="187">
        <f t="shared" si="4"/>
        <v>53</v>
      </c>
      <c r="S42" s="163" t="s">
        <v>584</v>
      </c>
      <c r="V42" s="140"/>
    </row>
    <row r="43" spans="1:22" ht="21" customHeight="1">
      <c r="A43" s="137">
        <v>32</v>
      </c>
      <c r="B43" s="151" t="s">
        <v>471</v>
      </c>
      <c r="C43" s="53">
        <v>11</v>
      </c>
      <c r="D43" s="149">
        <v>8</v>
      </c>
      <c r="E43" s="149">
        <v>7</v>
      </c>
      <c r="F43" s="149">
        <v>6</v>
      </c>
      <c r="G43" s="149">
        <v>7</v>
      </c>
      <c r="H43" s="149">
        <v>8</v>
      </c>
      <c r="I43" s="149">
        <v>6</v>
      </c>
      <c r="J43" s="149">
        <v>7</v>
      </c>
      <c r="K43" s="149">
        <f t="shared" si="1"/>
        <v>60</v>
      </c>
      <c r="L43" s="186">
        <f t="shared" si="2"/>
        <v>30</v>
      </c>
      <c r="M43" s="187">
        <v>30</v>
      </c>
      <c r="N43" s="149">
        <v>7</v>
      </c>
      <c r="O43" s="169">
        <v>17</v>
      </c>
      <c r="P43" s="149">
        <f t="shared" si="0"/>
        <v>24</v>
      </c>
      <c r="Q43" s="187">
        <f t="shared" si="3"/>
        <v>54</v>
      </c>
      <c r="R43" s="187">
        <f t="shared" si="4"/>
        <v>54</v>
      </c>
      <c r="S43" s="163" t="s">
        <v>584</v>
      </c>
      <c r="V43" s="140"/>
    </row>
    <row r="44" spans="1:22" ht="21" customHeight="1">
      <c r="A44" s="137">
        <v>33</v>
      </c>
      <c r="B44" s="151" t="s">
        <v>472</v>
      </c>
      <c r="C44" s="53">
        <v>5</v>
      </c>
      <c r="D44" s="149">
        <v>3</v>
      </c>
      <c r="E44" s="149">
        <v>6</v>
      </c>
      <c r="F44" s="149">
        <v>4</v>
      </c>
      <c r="G44" s="149">
        <v>5</v>
      </c>
      <c r="H44" s="149">
        <v>6</v>
      </c>
      <c r="I44" s="149">
        <v>5</v>
      </c>
      <c r="J44" s="149">
        <v>6</v>
      </c>
      <c r="K44" s="149">
        <f t="shared" si="1"/>
        <v>40</v>
      </c>
      <c r="L44" s="186">
        <f t="shared" si="2"/>
        <v>20</v>
      </c>
      <c r="M44" s="187">
        <v>20</v>
      </c>
      <c r="N44" s="149">
        <v>7</v>
      </c>
      <c r="O44" s="169">
        <v>4</v>
      </c>
      <c r="P44" s="149">
        <f t="shared" si="0"/>
        <v>11</v>
      </c>
      <c r="Q44" s="187">
        <f t="shared" si="3"/>
        <v>31</v>
      </c>
      <c r="R44" s="187">
        <f t="shared" si="4"/>
        <v>31</v>
      </c>
      <c r="S44" s="163" t="s">
        <v>587</v>
      </c>
      <c r="V44" s="140"/>
    </row>
    <row r="45" spans="1:22" ht="32.25" customHeight="1">
      <c r="A45" s="137">
        <v>34</v>
      </c>
      <c r="B45" s="150" t="s">
        <v>473</v>
      </c>
      <c r="C45" s="53">
        <v>7</v>
      </c>
      <c r="D45" s="149">
        <v>3</v>
      </c>
      <c r="E45" s="149">
        <v>6</v>
      </c>
      <c r="F45" s="149">
        <v>2</v>
      </c>
      <c r="G45" s="149">
        <v>6</v>
      </c>
      <c r="H45" s="149">
        <v>7</v>
      </c>
      <c r="I45" s="149">
        <v>6</v>
      </c>
      <c r="J45" s="149">
        <v>5</v>
      </c>
      <c r="K45" s="149">
        <f t="shared" si="1"/>
        <v>42</v>
      </c>
      <c r="L45" s="186">
        <f t="shared" si="2"/>
        <v>21</v>
      </c>
      <c r="M45" s="187">
        <v>21</v>
      </c>
      <c r="N45" s="149">
        <v>7</v>
      </c>
      <c r="O45" s="169">
        <v>13</v>
      </c>
      <c r="P45" s="149">
        <f t="shared" si="0"/>
        <v>20</v>
      </c>
      <c r="Q45" s="187">
        <f t="shared" si="3"/>
        <v>41</v>
      </c>
      <c r="R45" s="187">
        <f t="shared" si="4"/>
        <v>41</v>
      </c>
      <c r="S45" s="163" t="s">
        <v>585</v>
      </c>
      <c r="V45" s="140"/>
    </row>
    <row r="46" spans="1:22" ht="21" customHeight="1">
      <c r="A46" s="137">
        <v>35</v>
      </c>
      <c r="B46" s="151" t="s">
        <v>474</v>
      </c>
      <c r="C46" s="53">
        <v>13</v>
      </c>
      <c r="D46" s="149">
        <v>10</v>
      </c>
      <c r="E46" s="149">
        <v>7</v>
      </c>
      <c r="F46" s="149">
        <v>15</v>
      </c>
      <c r="G46" s="149">
        <v>8</v>
      </c>
      <c r="H46" s="149">
        <v>7</v>
      </c>
      <c r="I46" s="149">
        <v>6</v>
      </c>
      <c r="J46" s="149">
        <v>7</v>
      </c>
      <c r="K46" s="149">
        <f t="shared" si="1"/>
        <v>73</v>
      </c>
      <c r="L46" s="186">
        <f t="shared" si="2"/>
        <v>36.5</v>
      </c>
      <c r="M46" s="187">
        <v>37</v>
      </c>
      <c r="N46" s="149">
        <v>8</v>
      </c>
      <c r="O46" s="169">
        <v>27</v>
      </c>
      <c r="P46" s="149">
        <f t="shared" si="0"/>
        <v>35</v>
      </c>
      <c r="Q46" s="187">
        <f t="shared" si="3"/>
        <v>72</v>
      </c>
      <c r="R46" s="187">
        <f t="shared" si="4"/>
        <v>72</v>
      </c>
      <c r="S46" s="163" t="s">
        <v>586</v>
      </c>
      <c r="V46" s="140"/>
    </row>
    <row r="47" spans="1:22" ht="21" customHeight="1">
      <c r="A47" s="137">
        <v>36</v>
      </c>
      <c r="B47" s="151" t="s">
        <v>475</v>
      </c>
      <c r="C47" s="53">
        <v>11</v>
      </c>
      <c r="D47" s="149">
        <v>5</v>
      </c>
      <c r="E47" s="149">
        <v>8</v>
      </c>
      <c r="F47" s="149">
        <v>9</v>
      </c>
      <c r="G47" s="149">
        <v>8</v>
      </c>
      <c r="H47" s="149">
        <v>6</v>
      </c>
      <c r="I47" s="149">
        <v>7</v>
      </c>
      <c r="J47" s="149">
        <v>8</v>
      </c>
      <c r="K47" s="149">
        <f t="shared" si="1"/>
        <v>62</v>
      </c>
      <c r="L47" s="186">
        <f t="shared" si="2"/>
        <v>31</v>
      </c>
      <c r="M47" s="187">
        <v>31</v>
      </c>
      <c r="N47" s="149">
        <v>8</v>
      </c>
      <c r="O47" s="169">
        <v>28</v>
      </c>
      <c r="P47" s="149">
        <f t="shared" si="0"/>
        <v>36</v>
      </c>
      <c r="Q47" s="187">
        <f t="shared" si="3"/>
        <v>67</v>
      </c>
      <c r="R47" s="187">
        <f t="shared" si="4"/>
        <v>67</v>
      </c>
      <c r="S47" s="163" t="s">
        <v>583</v>
      </c>
      <c r="V47" s="140"/>
    </row>
    <row r="48" spans="1:22" ht="25.5" customHeight="1">
      <c r="A48" s="137">
        <v>37</v>
      </c>
      <c r="B48" s="151" t="s">
        <v>476</v>
      </c>
      <c r="C48" s="53"/>
      <c r="D48" s="149">
        <v>6</v>
      </c>
      <c r="E48" s="149">
        <v>6</v>
      </c>
      <c r="F48" s="149">
        <v>13</v>
      </c>
      <c r="G48" s="149">
        <v>7</v>
      </c>
      <c r="H48" s="149">
        <v>6</v>
      </c>
      <c r="I48" s="149">
        <v>6</v>
      </c>
      <c r="J48" s="149">
        <v>6</v>
      </c>
      <c r="K48" s="149">
        <f t="shared" si="1"/>
        <v>50</v>
      </c>
      <c r="L48" s="186">
        <f t="shared" si="2"/>
        <v>25</v>
      </c>
      <c r="M48" s="187">
        <v>25</v>
      </c>
      <c r="N48" s="149">
        <v>6</v>
      </c>
      <c r="O48" s="169">
        <v>11</v>
      </c>
      <c r="P48" s="149">
        <f t="shared" si="0"/>
        <v>17</v>
      </c>
      <c r="Q48" s="187">
        <f t="shared" si="3"/>
        <v>42</v>
      </c>
      <c r="R48" s="187">
        <f t="shared" si="4"/>
        <v>42</v>
      </c>
      <c r="S48" s="163" t="s">
        <v>585</v>
      </c>
      <c r="V48" s="140"/>
    </row>
    <row r="49" spans="1:22" ht="30.75" customHeight="1">
      <c r="A49" s="137">
        <v>38</v>
      </c>
      <c r="B49" s="152" t="s">
        <v>477</v>
      </c>
      <c r="C49" s="53">
        <v>20</v>
      </c>
      <c r="D49" s="149">
        <v>10</v>
      </c>
      <c r="E49" s="149">
        <v>10</v>
      </c>
      <c r="F49" s="149">
        <v>18</v>
      </c>
      <c r="G49" s="149">
        <v>10</v>
      </c>
      <c r="H49" s="149">
        <v>9</v>
      </c>
      <c r="I49" s="149">
        <v>8</v>
      </c>
      <c r="J49" s="149">
        <v>8</v>
      </c>
      <c r="K49" s="149">
        <f t="shared" si="1"/>
        <v>93</v>
      </c>
      <c r="L49" s="186">
        <f t="shared" si="2"/>
        <v>46.5</v>
      </c>
      <c r="M49" s="187">
        <v>47</v>
      </c>
      <c r="N49" s="149">
        <v>9</v>
      </c>
      <c r="O49" s="169">
        <v>39</v>
      </c>
      <c r="P49" s="149">
        <f t="shared" si="0"/>
        <v>48</v>
      </c>
      <c r="Q49" s="187">
        <f t="shared" si="3"/>
        <v>95</v>
      </c>
      <c r="R49" s="187">
        <f t="shared" si="4"/>
        <v>95</v>
      </c>
      <c r="S49" s="163" t="s">
        <v>582</v>
      </c>
      <c r="V49" s="140"/>
    </row>
    <row r="50" spans="1:22" ht="21" customHeight="1">
      <c r="A50" s="137">
        <v>39</v>
      </c>
      <c r="B50" s="153" t="s">
        <v>478</v>
      </c>
      <c r="C50" s="53">
        <v>16</v>
      </c>
      <c r="D50" s="149">
        <v>6</v>
      </c>
      <c r="E50" s="149">
        <v>9</v>
      </c>
      <c r="F50" s="149">
        <v>13</v>
      </c>
      <c r="G50" s="149">
        <v>8</v>
      </c>
      <c r="H50" s="149">
        <v>9</v>
      </c>
      <c r="I50" s="149">
        <v>8</v>
      </c>
      <c r="J50" s="149">
        <v>9</v>
      </c>
      <c r="K50" s="149">
        <f t="shared" si="1"/>
        <v>78</v>
      </c>
      <c r="L50" s="186">
        <f t="shared" si="2"/>
        <v>39</v>
      </c>
      <c r="M50" s="187">
        <v>39</v>
      </c>
      <c r="N50" s="149">
        <v>8</v>
      </c>
      <c r="O50" s="169">
        <v>24</v>
      </c>
      <c r="P50" s="149">
        <f t="shared" si="0"/>
        <v>32</v>
      </c>
      <c r="Q50" s="187">
        <f t="shared" si="3"/>
        <v>71</v>
      </c>
      <c r="R50" s="187">
        <f t="shared" si="4"/>
        <v>71</v>
      </c>
      <c r="S50" s="163" t="s">
        <v>586</v>
      </c>
      <c r="V50" s="140"/>
    </row>
    <row r="51" spans="1:22" ht="21" customHeight="1">
      <c r="A51" s="137">
        <v>40</v>
      </c>
      <c r="B51" s="153" t="s">
        <v>479</v>
      </c>
      <c r="C51" s="53">
        <v>4</v>
      </c>
      <c r="D51" s="149">
        <v>6</v>
      </c>
      <c r="E51" s="149">
        <v>5</v>
      </c>
      <c r="F51" s="149">
        <v>18</v>
      </c>
      <c r="G51" s="149">
        <v>6</v>
      </c>
      <c r="H51" s="149">
        <v>5</v>
      </c>
      <c r="I51" s="149">
        <v>6</v>
      </c>
      <c r="J51" s="149">
        <v>7</v>
      </c>
      <c r="K51" s="149">
        <f t="shared" si="1"/>
        <v>57</v>
      </c>
      <c r="L51" s="186">
        <f t="shared" si="2"/>
        <v>28.499999999999996</v>
      </c>
      <c r="M51" s="187">
        <v>29</v>
      </c>
      <c r="N51" s="149">
        <v>7</v>
      </c>
      <c r="O51" s="169">
        <v>17</v>
      </c>
      <c r="P51" s="149">
        <f t="shared" si="0"/>
        <v>24</v>
      </c>
      <c r="Q51" s="187">
        <f t="shared" si="3"/>
        <v>53</v>
      </c>
      <c r="R51" s="187">
        <f t="shared" si="4"/>
        <v>53</v>
      </c>
      <c r="S51" s="163" t="s">
        <v>584</v>
      </c>
      <c r="V51" s="140"/>
    </row>
    <row r="52" spans="1:22" ht="21" customHeight="1">
      <c r="A52" s="137">
        <v>41</v>
      </c>
      <c r="B52" s="153" t="s">
        <v>480</v>
      </c>
      <c r="C52" s="53">
        <v>13</v>
      </c>
      <c r="D52" s="149">
        <v>10</v>
      </c>
      <c r="E52" s="149">
        <v>7</v>
      </c>
      <c r="F52" s="149">
        <v>18</v>
      </c>
      <c r="G52" s="149">
        <v>6</v>
      </c>
      <c r="H52" s="149">
        <v>7</v>
      </c>
      <c r="I52" s="149">
        <v>7</v>
      </c>
      <c r="J52" s="149">
        <v>8</v>
      </c>
      <c r="K52" s="149">
        <f t="shared" si="1"/>
        <v>76</v>
      </c>
      <c r="L52" s="186">
        <f t="shared" si="2"/>
        <v>38</v>
      </c>
      <c r="M52" s="187">
        <v>38</v>
      </c>
      <c r="N52" s="149">
        <v>9</v>
      </c>
      <c r="O52" s="169">
        <v>27</v>
      </c>
      <c r="P52" s="149">
        <f t="shared" si="0"/>
        <v>36</v>
      </c>
      <c r="Q52" s="187">
        <f t="shared" si="3"/>
        <v>74</v>
      </c>
      <c r="R52" s="187">
        <f t="shared" si="4"/>
        <v>74</v>
      </c>
      <c r="S52" s="163" t="s">
        <v>586</v>
      </c>
      <c r="V52" s="172"/>
    </row>
    <row r="53" spans="1:22" ht="21" customHeight="1" thickBot="1">
      <c r="A53" s="278">
        <v>42</v>
      </c>
      <c r="B53" s="153" t="s">
        <v>481</v>
      </c>
      <c r="C53" s="53">
        <v>9</v>
      </c>
      <c r="D53" s="149">
        <v>5</v>
      </c>
      <c r="E53" s="149">
        <v>6</v>
      </c>
      <c r="F53" s="149">
        <v>11</v>
      </c>
      <c r="G53" s="149">
        <v>6</v>
      </c>
      <c r="H53" s="149">
        <v>5</v>
      </c>
      <c r="I53" s="149">
        <v>6</v>
      </c>
      <c r="J53" s="149">
        <v>7</v>
      </c>
      <c r="K53" s="149">
        <f t="shared" si="1"/>
        <v>55</v>
      </c>
      <c r="L53" s="186">
        <f t="shared" si="2"/>
        <v>27.500000000000004</v>
      </c>
      <c r="M53" s="187">
        <v>28</v>
      </c>
      <c r="N53" s="149">
        <v>6</v>
      </c>
      <c r="O53" s="169">
        <v>12</v>
      </c>
      <c r="P53" s="149">
        <f t="shared" si="0"/>
        <v>18</v>
      </c>
      <c r="Q53" s="187">
        <f t="shared" si="3"/>
        <v>46</v>
      </c>
      <c r="R53" s="187">
        <f t="shared" si="4"/>
        <v>46</v>
      </c>
      <c r="S53" s="163" t="s">
        <v>585</v>
      </c>
      <c r="V53" s="77"/>
    </row>
    <row r="54" spans="1:22" ht="21" customHeight="1" thickTop="1" thickBot="1">
      <c r="A54" s="278">
        <v>43</v>
      </c>
      <c r="B54" s="153" t="s">
        <v>482</v>
      </c>
      <c r="C54" s="53">
        <v>10</v>
      </c>
      <c r="D54" s="149">
        <v>10</v>
      </c>
      <c r="E54" s="149">
        <v>7</v>
      </c>
      <c r="F54" s="149">
        <v>9</v>
      </c>
      <c r="G54" s="149">
        <v>6</v>
      </c>
      <c r="H54" s="149">
        <v>7</v>
      </c>
      <c r="I54" s="149">
        <v>8</v>
      </c>
      <c r="J54" s="149">
        <v>9</v>
      </c>
      <c r="K54" s="149">
        <f t="shared" si="1"/>
        <v>66</v>
      </c>
      <c r="L54" s="186">
        <f t="shared" si="2"/>
        <v>33</v>
      </c>
      <c r="M54" s="279">
        <v>33</v>
      </c>
      <c r="N54" s="149">
        <v>10</v>
      </c>
      <c r="O54" s="169">
        <v>31</v>
      </c>
      <c r="P54" s="149">
        <f t="shared" si="0"/>
        <v>41</v>
      </c>
      <c r="Q54" s="187">
        <f t="shared" si="3"/>
        <v>74</v>
      </c>
      <c r="R54" s="187">
        <f t="shared" si="4"/>
        <v>74</v>
      </c>
      <c r="S54" s="163" t="s">
        <v>586</v>
      </c>
      <c r="V54" s="77"/>
    </row>
    <row r="55" spans="1:22" ht="21" customHeight="1" thickTop="1">
      <c r="A55" s="278">
        <v>44</v>
      </c>
      <c r="B55" s="153" t="s">
        <v>483</v>
      </c>
      <c r="C55" s="53">
        <v>16</v>
      </c>
      <c r="D55" s="149">
        <v>10</v>
      </c>
      <c r="E55" s="149">
        <v>8</v>
      </c>
      <c r="F55" s="149">
        <v>18</v>
      </c>
      <c r="G55" s="149">
        <v>6</v>
      </c>
      <c r="H55" s="149">
        <v>8</v>
      </c>
      <c r="I55" s="149">
        <v>7</v>
      </c>
      <c r="J55" s="149">
        <v>8</v>
      </c>
      <c r="K55" s="149">
        <f t="shared" si="1"/>
        <v>81</v>
      </c>
      <c r="L55" s="186">
        <f t="shared" si="2"/>
        <v>40.5</v>
      </c>
      <c r="M55" s="187">
        <v>41</v>
      </c>
      <c r="N55" s="149">
        <v>6</v>
      </c>
      <c r="O55" s="169">
        <v>27</v>
      </c>
      <c r="P55" s="149">
        <f t="shared" si="0"/>
        <v>33</v>
      </c>
      <c r="Q55" s="187">
        <f t="shared" si="3"/>
        <v>74</v>
      </c>
      <c r="R55" s="187">
        <f t="shared" si="4"/>
        <v>74</v>
      </c>
      <c r="S55" s="163" t="s">
        <v>586</v>
      </c>
      <c r="V55" s="77"/>
    </row>
    <row r="56" spans="1:22" ht="22.5" customHeight="1">
      <c r="A56" s="250" t="s">
        <v>113</v>
      </c>
      <c r="B56" s="250"/>
      <c r="C56" s="163">
        <v>44</v>
      </c>
      <c r="D56" s="149">
        <v>44</v>
      </c>
      <c r="E56" s="149">
        <v>44</v>
      </c>
      <c r="F56" s="149">
        <v>44</v>
      </c>
      <c r="G56" s="149">
        <v>44</v>
      </c>
      <c r="H56" s="149">
        <v>44</v>
      </c>
      <c r="I56" s="149">
        <v>44</v>
      </c>
      <c r="J56" s="149">
        <v>44</v>
      </c>
      <c r="K56" s="149"/>
      <c r="L56" s="280"/>
      <c r="M56" s="149"/>
      <c r="N56" s="149">
        <v>44</v>
      </c>
      <c r="O56" s="149">
        <v>44</v>
      </c>
      <c r="P56" s="149"/>
      <c r="Q56" s="149"/>
      <c r="R56" s="149"/>
      <c r="S56" s="149"/>
    </row>
    <row r="57" spans="1:22" ht="22.5" customHeight="1">
      <c r="A57" s="250" t="s">
        <v>200</v>
      </c>
      <c r="B57" s="250"/>
      <c r="C57" s="154">
        <v>43</v>
      </c>
      <c r="D57" s="149">
        <v>42</v>
      </c>
      <c r="E57" s="149">
        <v>44</v>
      </c>
      <c r="F57" s="149">
        <v>41</v>
      </c>
      <c r="G57" s="149">
        <v>44</v>
      </c>
      <c r="H57" s="149">
        <v>44</v>
      </c>
      <c r="I57" s="149">
        <v>44</v>
      </c>
      <c r="J57" s="149">
        <v>44</v>
      </c>
      <c r="K57" s="149"/>
      <c r="L57" s="149"/>
      <c r="M57" s="149"/>
      <c r="N57" s="149">
        <v>43</v>
      </c>
      <c r="O57" s="149">
        <v>44</v>
      </c>
      <c r="P57" s="149"/>
      <c r="Q57" s="149"/>
      <c r="R57" s="149"/>
      <c r="S57" s="149"/>
    </row>
    <row r="58" spans="1:22" ht="22.5" customHeight="1">
      <c r="A58" s="250" t="s">
        <v>114</v>
      </c>
      <c r="B58" s="250"/>
      <c r="C58" s="154">
        <v>1</v>
      </c>
      <c r="D58" s="149">
        <v>2</v>
      </c>
      <c r="E58" s="149">
        <v>0</v>
      </c>
      <c r="F58" s="149">
        <v>3</v>
      </c>
      <c r="G58" s="149">
        <v>0</v>
      </c>
      <c r="H58" s="149">
        <v>0</v>
      </c>
      <c r="I58" s="149">
        <v>0</v>
      </c>
      <c r="J58" s="149">
        <v>0</v>
      </c>
      <c r="K58" s="149"/>
      <c r="L58" s="149"/>
      <c r="M58" s="149"/>
      <c r="N58" s="149">
        <v>1</v>
      </c>
      <c r="O58" s="149">
        <v>0</v>
      </c>
      <c r="P58" s="149"/>
      <c r="Q58" s="149"/>
      <c r="R58" s="149"/>
      <c r="S58" s="149"/>
    </row>
    <row r="59" spans="1:22" ht="22.5" customHeight="1">
      <c r="A59" s="211" t="s">
        <v>115</v>
      </c>
      <c r="B59" s="211"/>
      <c r="C59" s="281" t="s">
        <v>582</v>
      </c>
      <c r="D59" s="281" t="s">
        <v>590</v>
      </c>
      <c r="E59" s="281" t="s">
        <v>586</v>
      </c>
      <c r="F59" s="281" t="s">
        <v>583</v>
      </c>
      <c r="G59" s="281" t="s">
        <v>584</v>
      </c>
      <c r="H59" s="281" t="s">
        <v>585</v>
      </c>
      <c r="I59" s="281" t="s">
        <v>588</v>
      </c>
      <c r="J59" s="281" t="s">
        <v>587</v>
      </c>
      <c r="K59" s="281" t="s">
        <v>589</v>
      </c>
      <c r="L59" s="163" t="s">
        <v>205</v>
      </c>
      <c r="M59" s="149"/>
      <c r="N59" s="149"/>
      <c r="O59" s="149"/>
      <c r="P59" s="149"/>
      <c r="Q59" s="149"/>
      <c r="R59" s="149"/>
      <c r="S59" s="149"/>
    </row>
    <row r="60" spans="1:22" ht="22.5" customHeight="1">
      <c r="A60" s="276" t="s">
        <v>592</v>
      </c>
      <c r="B60" s="277"/>
      <c r="C60" s="282">
        <v>1</v>
      </c>
      <c r="D60" s="282">
        <v>0</v>
      </c>
      <c r="E60" s="282">
        <v>5</v>
      </c>
      <c r="F60" s="282">
        <v>2</v>
      </c>
      <c r="G60" s="282">
        <v>9</v>
      </c>
      <c r="H60" s="282">
        <v>7</v>
      </c>
      <c r="I60" s="282">
        <v>1</v>
      </c>
      <c r="J60" s="282">
        <v>1</v>
      </c>
      <c r="K60" s="282">
        <v>0</v>
      </c>
      <c r="L60" s="163">
        <f>SUM(C60:K60)</f>
        <v>26</v>
      </c>
      <c r="M60" s="149"/>
      <c r="N60" s="149"/>
      <c r="O60" s="149"/>
      <c r="P60" s="149"/>
      <c r="Q60" s="149"/>
      <c r="R60" s="149"/>
      <c r="S60" s="149"/>
    </row>
    <row r="61" spans="1:22" ht="22.5" customHeight="1">
      <c r="A61" s="276" t="s">
        <v>593</v>
      </c>
      <c r="B61" s="277"/>
      <c r="C61" s="149">
        <v>0</v>
      </c>
      <c r="D61" s="282">
        <v>0</v>
      </c>
      <c r="E61" s="282">
        <v>5</v>
      </c>
      <c r="F61" s="282">
        <v>6</v>
      </c>
      <c r="G61" s="282">
        <v>3</v>
      </c>
      <c r="H61" s="282">
        <v>2</v>
      </c>
      <c r="I61" s="282">
        <v>0</v>
      </c>
      <c r="J61" s="282">
        <v>2</v>
      </c>
      <c r="K61" s="149">
        <v>0</v>
      </c>
      <c r="L61" s="149">
        <f>SUM(C61:K61)</f>
        <v>18</v>
      </c>
      <c r="M61" s="149"/>
      <c r="N61" s="149"/>
      <c r="O61" s="149"/>
      <c r="P61" s="149"/>
      <c r="Q61" s="149"/>
      <c r="R61" s="149"/>
      <c r="S61" s="149"/>
    </row>
    <row r="62" spans="1:22" ht="22.5" customHeight="1">
      <c r="A62" s="212" t="s">
        <v>119</v>
      </c>
      <c r="B62" s="212"/>
      <c r="C62" s="283"/>
      <c r="D62" s="282"/>
      <c r="E62" s="282"/>
      <c r="F62" s="282"/>
      <c r="G62" s="282"/>
      <c r="H62" s="282"/>
      <c r="I62" s="282"/>
      <c r="J62" s="282"/>
      <c r="K62" s="149"/>
      <c r="L62" s="149">
        <v>44</v>
      </c>
      <c r="M62" s="149"/>
      <c r="N62" s="149"/>
      <c r="O62" s="149"/>
      <c r="P62" s="149"/>
      <c r="Q62" s="149"/>
      <c r="R62" s="149"/>
      <c r="S62" s="149"/>
    </row>
    <row r="68" spans="2:16">
      <c r="B68" s="141" t="s">
        <v>202</v>
      </c>
      <c r="C68" s="194" t="s">
        <v>144</v>
      </c>
      <c r="D68" s="194"/>
      <c r="E68" s="194" t="s">
        <v>161</v>
      </c>
      <c r="F68" s="194"/>
      <c r="G68" s="194" t="s">
        <v>146</v>
      </c>
      <c r="H68" s="194"/>
      <c r="I68" s="194" t="s">
        <v>148</v>
      </c>
      <c r="J68" s="194"/>
      <c r="K68" s="194" t="s">
        <v>185</v>
      </c>
      <c r="L68" s="194"/>
      <c r="M68" s="194" t="s">
        <v>204</v>
      </c>
      <c r="N68" s="194"/>
      <c r="O68" s="194" t="s">
        <v>205</v>
      </c>
      <c r="P68" s="194"/>
    </row>
    <row r="69" spans="2:16">
      <c r="B69" s="141"/>
      <c r="C69" s="141" t="s">
        <v>12</v>
      </c>
      <c r="D69" s="63" t="s">
        <v>206</v>
      </c>
      <c r="E69" s="63" t="s">
        <v>12</v>
      </c>
      <c r="F69" s="141" t="s">
        <v>206</v>
      </c>
      <c r="G69" s="141" t="s">
        <v>12</v>
      </c>
      <c r="H69" s="141" t="s">
        <v>206</v>
      </c>
      <c r="I69" s="141" t="s">
        <v>12</v>
      </c>
      <c r="J69" s="141" t="s">
        <v>206</v>
      </c>
      <c r="K69" s="141" t="s">
        <v>12</v>
      </c>
      <c r="L69" s="141" t="s">
        <v>206</v>
      </c>
      <c r="M69" s="141" t="s">
        <v>12</v>
      </c>
      <c r="N69" s="141" t="s">
        <v>206</v>
      </c>
      <c r="O69" s="141" t="s">
        <v>12</v>
      </c>
      <c r="P69" s="141" t="s">
        <v>206</v>
      </c>
    </row>
    <row r="70" spans="2:16">
      <c r="B70" s="141" t="s">
        <v>207</v>
      </c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</row>
    <row r="71" spans="2:16">
      <c r="B71" s="141" t="s">
        <v>208</v>
      </c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</row>
    <row r="72" spans="2:16">
      <c r="B72" s="141" t="s">
        <v>209</v>
      </c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</row>
    <row r="73" spans="2:16">
      <c r="B73" s="141" t="s">
        <v>210</v>
      </c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</row>
    <row r="74" spans="2:16">
      <c r="B74" s="4" t="s">
        <v>205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</sheetData>
  <mergeCells count="27">
    <mergeCell ref="A61:B61"/>
    <mergeCell ref="A60:B60"/>
    <mergeCell ref="A1:S1"/>
    <mergeCell ref="B2:S2"/>
    <mergeCell ref="B3:S3"/>
    <mergeCell ref="B4:S4"/>
    <mergeCell ref="B5:S5"/>
    <mergeCell ref="A59:B59"/>
    <mergeCell ref="I7:L7"/>
    <mergeCell ref="A9:A11"/>
    <mergeCell ref="B9:B11"/>
    <mergeCell ref="C9:K9"/>
    <mergeCell ref="R9:R11"/>
    <mergeCell ref="S9:S11"/>
    <mergeCell ref="A56:B56"/>
    <mergeCell ref="A57:B57"/>
    <mergeCell ref="A58:B58"/>
    <mergeCell ref="N9:P9"/>
    <mergeCell ref="Q9:Q10"/>
    <mergeCell ref="M68:N68"/>
    <mergeCell ref="O68:P68"/>
    <mergeCell ref="A62:B62"/>
    <mergeCell ref="C68:D68"/>
    <mergeCell ref="E68:F68"/>
    <mergeCell ref="G68:H68"/>
    <mergeCell ref="I68:J68"/>
    <mergeCell ref="K68:L68"/>
  </mergeCells>
  <pageMargins left="0.36" right="0.28000000000000003" top="0.75" bottom="0.75" header="0.3" footer="0.3"/>
  <pageSetup orientation="landscape" horizontalDpi="300" verticalDpi="300" r:id="rId1"/>
  <colBreaks count="1" manualBreakCount="1">
    <brk id="20" max="7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Sheet1</vt:lpstr>
      <vt:lpstr>VB</vt:lpstr>
      <vt:lpstr>VIIA</vt:lpstr>
      <vt:lpstr>VIIC</vt:lpstr>
      <vt:lpstr>vib</vt:lpstr>
      <vt:lpstr>VA</vt:lpstr>
      <vt:lpstr>V-A FORMATIVE </vt:lpstr>
      <vt:lpstr>V-B FORMATIVE </vt:lpstr>
      <vt:lpstr>V-C FORMATIVE</vt:lpstr>
      <vt:lpstr>VI-D FORMATIVE</vt:lpstr>
      <vt:lpstr>'V-A FORMATIVE '!Print_Area</vt:lpstr>
      <vt:lpstr>'V-B FORMATIVE '!Print_Area</vt:lpstr>
      <vt:lpstr>'V-C FORMATIVE'!Print_Area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Saurabh</cp:lastModifiedBy>
  <cp:lastPrinted>2015-12-03T03:12:50Z</cp:lastPrinted>
  <dcterms:created xsi:type="dcterms:W3CDTF">2015-04-20T04:09:33Z</dcterms:created>
  <dcterms:modified xsi:type="dcterms:W3CDTF">2015-12-03T03:14:08Z</dcterms:modified>
</cp:coreProperties>
</file>