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9440" windowHeight="9975" tabRatio="315"/>
  </bookViews>
  <sheets>
    <sheet name="Sheet1" sheetId="1" r:id="rId1"/>
    <sheet name="SHEET2" sheetId="3" r:id="rId2"/>
    <sheet name="SHEET3" sheetId="4" r:id="rId3"/>
  </sheets>
  <definedNames>
    <definedName name="_xlnm._FilterDatabase" localSheetId="0" hidden="1">Sheet1!$N$1:$N$78</definedName>
    <definedName name="_xlnm.Print_Titles" localSheetId="0">Sheet1!$2:$2</definedName>
  </definedNames>
  <calcPr calcId="124519"/>
</workbook>
</file>

<file path=xl/calcChain.xml><?xml version="1.0" encoding="utf-8"?>
<calcChain xmlns="http://schemas.openxmlformats.org/spreadsheetml/2006/main">
  <c r="P18" i="3"/>
  <c r="O18"/>
  <c r="N18"/>
  <c r="M18"/>
  <c r="L18"/>
  <c r="K18"/>
  <c r="J18"/>
  <c r="I18"/>
  <c r="H18"/>
  <c r="G18"/>
  <c r="F18"/>
  <c r="R19" i="4"/>
  <c r="Q19"/>
  <c r="P19"/>
  <c r="O19"/>
  <c r="N19"/>
  <c r="M19"/>
  <c r="L19"/>
  <c r="K19"/>
  <c r="J19"/>
  <c r="I19"/>
  <c r="H19"/>
  <c r="G19"/>
  <c r="F19"/>
  <c r="E19"/>
  <c r="P101" i="1"/>
  <c r="Q136"/>
  <c r="N138"/>
  <c r="L138"/>
  <c r="J138"/>
  <c r="H138"/>
  <c r="F138"/>
  <c r="D138"/>
  <c r="T133"/>
  <c r="S133"/>
  <c r="Q131"/>
  <c r="N133"/>
  <c r="L133"/>
  <c r="J133"/>
  <c r="F133"/>
  <c r="D133"/>
  <c r="O103"/>
  <c r="N103"/>
  <c r="M103"/>
  <c r="L103"/>
  <c r="K103"/>
  <c r="J103"/>
  <c r="I103"/>
  <c r="H103"/>
  <c r="G103"/>
  <c r="F103"/>
  <c r="E103"/>
  <c r="Q101"/>
  <c r="K21"/>
  <c r="K17"/>
  <c r="K7"/>
  <c r="K4" l="1"/>
  <c r="L4" s="1"/>
  <c r="K5"/>
  <c r="L5" s="1"/>
  <c r="K6"/>
  <c r="L6" s="1"/>
  <c r="L7"/>
  <c r="K8"/>
  <c r="L8" s="1"/>
  <c r="K9"/>
  <c r="L9" s="1"/>
  <c r="K10"/>
  <c r="L10" s="1"/>
  <c r="K12"/>
  <c r="L12" s="1"/>
  <c r="K11"/>
  <c r="L11" s="1"/>
  <c r="K13"/>
  <c r="L13" s="1"/>
  <c r="K14"/>
  <c r="L14" s="1"/>
  <c r="K15"/>
  <c r="L15" s="1"/>
  <c r="K16"/>
  <c r="L16" s="1"/>
  <c r="L17"/>
  <c r="K18"/>
  <c r="L18" s="1"/>
  <c r="K19"/>
  <c r="L19" s="1"/>
  <c r="K20"/>
  <c r="L20" s="1"/>
  <c r="L21"/>
  <c r="K22"/>
  <c r="L22" s="1"/>
  <c r="K23"/>
  <c r="L23" s="1"/>
  <c r="K24"/>
  <c r="L24" s="1"/>
  <c r="K25"/>
  <c r="L25" s="1"/>
  <c r="K26"/>
  <c r="L26" s="1"/>
  <c r="K27"/>
  <c r="L27" s="1"/>
  <c r="K28"/>
  <c r="L28" s="1"/>
  <c r="K29"/>
  <c r="L29" s="1"/>
  <c r="K31"/>
  <c r="L31" s="1"/>
  <c r="K30"/>
  <c r="L30" s="1"/>
  <c r="K32"/>
  <c r="L32" s="1"/>
  <c r="K34"/>
  <c r="L34" s="1"/>
  <c r="K36"/>
  <c r="L36" s="1"/>
  <c r="K35"/>
  <c r="L35" s="1"/>
  <c r="K37"/>
  <c r="L37" s="1"/>
  <c r="K38"/>
  <c r="L38" s="1"/>
  <c r="K39"/>
  <c r="L39" s="1"/>
  <c r="K40"/>
  <c r="L40" s="1"/>
  <c r="K41"/>
  <c r="L41" s="1"/>
  <c r="K42"/>
  <c r="L42" s="1"/>
  <c r="K43"/>
  <c r="L43" s="1"/>
  <c r="K44"/>
  <c r="L44" s="1"/>
  <c r="K45"/>
  <c r="L45" s="1"/>
  <c r="K46"/>
  <c r="L46" s="1"/>
  <c r="K3"/>
  <c r="M3" s="1"/>
  <c r="M23" l="1"/>
  <c r="M30"/>
  <c r="M19"/>
  <c r="M15"/>
  <c r="M7"/>
  <c r="M17"/>
  <c r="M32"/>
  <c r="M16"/>
  <c r="M12"/>
  <c r="M25"/>
  <c r="M9"/>
  <c r="M27"/>
  <c r="M24"/>
  <c r="M8"/>
  <c r="M36"/>
  <c r="M43"/>
  <c r="M42"/>
  <c r="M34"/>
  <c r="M26"/>
  <c r="M18"/>
  <c r="M10"/>
  <c r="M41"/>
  <c r="L3"/>
  <c r="M40"/>
  <c r="M39"/>
  <c r="M46"/>
  <c r="M38"/>
  <c r="M31"/>
  <c r="M22"/>
  <c r="M14"/>
  <c r="M6"/>
  <c r="M45"/>
  <c r="M37"/>
  <c r="M29"/>
  <c r="M21"/>
  <c r="M13"/>
  <c r="M5"/>
  <c r="M44"/>
  <c r="M35"/>
  <c r="M28"/>
  <c r="M20"/>
  <c r="M11"/>
  <c r="M4"/>
</calcChain>
</file>

<file path=xl/sharedStrings.xml><?xml version="1.0" encoding="utf-8"?>
<sst xmlns="http://schemas.openxmlformats.org/spreadsheetml/2006/main" count="459" uniqueCount="161">
  <si>
    <t>Sr.No</t>
  </si>
  <si>
    <t xml:space="preserve">Student  Name </t>
  </si>
  <si>
    <t>CATAGOARY</t>
  </si>
  <si>
    <t>ENGLISH</t>
  </si>
  <si>
    <t>%</t>
  </si>
  <si>
    <t>HINDI</t>
  </si>
  <si>
    <t>MARATHI</t>
  </si>
  <si>
    <t>EVS I</t>
  </si>
  <si>
    <t>EVS II</t>
  </si>
  <si>
    <t>DAGADE PAYAL BHUSHAN</t>
  </si>
  <si>
    <t>OBC</t>
  </si>
  <si>
    <t>DANAVALE VAISHNAVI GULAB</t>
  </si>
  <si>
    <t>OPEN</t>
  </si>
  <si>
    <t>DOMBE SAMRUDHI 
SHIVKUMAR</t>
  </si>
  <si>
    <t>GAWANDI ARTAI HIRAMAN</t>
  </si>
  <si>
    <t>NTC</t>
  </si>
  <si>
    <t>GHATKAMLE SANJEEWANI 
DEEPAK</t>
  </si>
  <si>
    <t>SC</t>
  </si>
  <si>
    <t>GHOGRE SANIKA SANTOSH</t>
  </si>
  <si>
    <t>GURAV PARVANEE DEEPAK</t>
  </si>
  <si>
    <t>JADHAV SHRUSTI SANTOSH</t>
  </si>
  <si>
    <t>JEDHE NIDHI SANTOSH</t>
  </si>
  <si>
    <t>SBC</t>
  </si>
  <si>
    <t>JAGTAP MADHURA PRAMOD</t>
  </si>
  <si>
    <t>KINIKAR KIRTI PANDIT</t>
  </si>
  <si>
    <t>KULKARNI SWARA RAHUL</t>
  </si>
  <si>
    <t>LOKHANDE VAISHNAVI 
VIJAYKUMAR</t>
  </si>
  <si>
    <t>OGALI SHRADDHA DIGAMBAR</t>
  </si>
  <si>
    <t>PATIL RIYA BHALCHANDRA</t>
  </si>
  <si>
    <t>PAWAR SHRUSHTI RAJESH</t>
  </si>
  <si>
    <t>PRASAD ANISHA RAVINDRA</t>
  </si>
  <si>
    <t>WARADE SAMIKSHA ANIL</t>
  </si>
  <si>
    <t>BAHIRAT SHREYASH SUDHIR</t>
  </si>
  <si>
    <t>BHANDERKAR BHUSHAN 
MAHEND</t>
  </si>
  <si>
    <t>BOTRE YASH PRITAM</t>
  </si>
  <si>
    <t>CHAUDHARI YASH RAJENDRA</t>
  </si>
  <si>
    <t>CHOBHE RAJ UMESH</t>
  </si>
  <si>
    <t>DANGAT ANURAG AJAY</t>
  </si>
  <si>
    <t>ST</t>
  </si>
  <si>
    <t>DHUME YASH VISHAL</t>
  </si>
  <si>
    <t>GHODKE ADITYA SHAM</t>
  </si>
  <si>
    <t xml:space="preserve">GODAMBE ATHARVA 
SUNIL </t>
  </si>
  <si>
    <t>JADHAV SATYAM 
DHARAMDAS</t>
  </si>
  <si>
    <t>HUGHE MANTHAN NILESH</t>
  </si>
  <si>
    <t>VJ</t>
  </si>
  <si>
    <t>KADAM VEDANT NAVNATH</t>
  </si>
  <si>
    <t>KAMBLE PRANAV UMESH</t>
  </si>
  <si>
    <t>KAMBLE ADITYA SANTOSH</t>
  </si>
  <si>
    <t>KUMBHAR MAYURESH 
PRADIP</t>
  </si>
  <si>
    <t>KATE OMKAR VIKAS</t>
  </si>
  <si>
    <t xml:space="preserve">OPEN </t>
  </si>
  <si>
    <t>MAHADIK VEDANT VIJAY</t>
  </si>
  <si>
    <t>MORE OMKAR RAM</t>
  </si>
  <si>
    <t>NETAKE YASH MAHADEV</t>
  </si>
  <si>
    <t>NIMBHORE PRATIK 
BABASAHEB</t>
  </si>
  <si>
    <t>POKALE TANUJ RAVINDRA</t>
  </si>
  <si>
    <t>POKAR JAY RAMESH</t>
  </si>
  <si>
    <t>PARDESHI RISHI RAJESH</t>
  </si>
  <si>
    <t>SHINDE ARYAN SANTOSH</t>
  </si>
  <si>
    <t>SHIVADE SACHIN BAPU</t>
  </si>
  <si>
    <t>NT</t>
  </si>
  <si>
    <t>WADILE HRISHIKESH PARESH</t>
  </si>
  <si>
    <t>A1</t>
  </si>
  <si>
    <t>A2</t>
  </si>
  <si>
    <t>B2</t>
  </si>
  <si>
    <t>C1</t>
  </si>
  <si>
    <t>C2</t>
  </si>
  <si>
    <t>D</t>
  </si>
  <si>
    <t>E1</t>
  </si>
  <si>
    <t>E2</t>
  </si>
  <si>
    <t>B1</t>
  </si>
  <si>
    <t>G</t>
  </si>
  <si>
    <t>B</t>
  </si>
  <si>
    <t>BOYS</t>
  </si>
  <si>
    <t>GIRLS</t>
  </si>
  <si>
    <t>40% Less than</t>
  </si>
  <si>
    <t>41 % to 60%</t>
  </si>
  <si>
    <t xml:space="preserve">61% to 80 % </t>
  </si>
  <si>
    <r>
      <t xml:space="preserve">81% </t>
    </r>
    <r>
      <rPr>
        <sz val="10"/>
        <color theme="1"/>
        <rFont val="Calibri"/>
        <family val="2"/>
        <scheme val="minor"/>
      </rPr>
      <t>Greater than</t>
    </r>
    <r>
      <rPr>
        <sz val="11"/>
        <color theme="1"/>
        <rFont val="Calibri"/>
        <family val="2"/>
        <scheme val="minor"/>
      </rPr>
      <t xml:space="preserve"> </t>
    </r>
  </si>
  <si>
    <t>TOTAL</t>
  </si>
  <si>
    <t>COMPUTER</t>
  </si>
  <si>
    <t>MATHS</t>
  </si>
  <si>
    <t>GRADE</t>
  </si>
  <si>
    <t>Total no.of students on roll</t>
  </si>
  <si>
    <t>Total no.of students appeared</t>
  </si>
  <si>
    <t>Total no of students absent</t>
  </si>
  <si>
    <t>Fail</t>
  </si>
  <si>
    <t>pass</t>
  </si>
  <si>
    <t>total</t>
  </si>
  <si>
    <t>Ab</t>
  </si>
  <si>
    <t>Absent</t>
  </si>
  <si>
    <t>THE NEW MILLENNIUM ENGLISH  MEDIUM SCHOOL &amp; JR. COLLEGE</t>
  </si>
  <si>
    <t>GANESH NAGAR , DAPODI .</t>
  </si>
  <si>
    <t xml:space="preserve">CLASSWISE - SUBJECTWISE RESULT ANALYSIS </t>
  </si>
  <si>
    <t>MCT TEST A.Y.-2015-16</t>
  </si>
  <si>
    <t>STD :…5th</t>
  </si>
  <si>
    <t>DIV:…C…….</t>
  </si>
  <si>
    <t>MISS.SHOBHA SONATAKKE</t>
  </si>
  <si>
    <t xml:space="preserve">SUBJECT </t>
  </si>
  <si>
    <t>EXAM:</t>
  </si>
  <si>
    <t>SUBJECT TEACHER</t>
  </si>
  <si>
    <t>E-2</t>
  </si>
  <si>
    <t>E-1</t>
  </si>
  <si>
    <t>C-2</t>
  </si>
  <si>
    <t>C-1</t>
  </si>
  <si>
    <t>B-2</t>
  </si>
  <si>
    <t>B-1</t>
  </si>
  <si>
    <t>A-2</t>
  </si>
  <si>
    <t>A-1</t>
  </si>
  <si>
    <t xml:space="preserve">PASSED </t>
  </si>
  <si>
    <t>PASS %</t>
  </si>
  <si>
    <t>MRS.SHARMIN KADEKAR</t>
  </si>
  <si>
    <t>MISS. SHOBHA SONATAKKE</t>
  </si>
  <si>
    <t>MRS. ASHWINI SWAMI</t>
  </si>
  <si>
    <t>MATHS 1</t>
  </si>
  <si>
    <t>MRS RAJINDER</t>
  </si>
  <si>
    <t>MISS. SAVITA</t>
  </si>
  <si>
    <t>MRS. SUSHAMA MADHEKAR</t>
  </si>
  <si>
    <t>MRS.ASHWINI</t>
  </si>
  <si>
    <t>OVE. SCORE</t>
  </si>
  <si>
    <t>Religion</t>
  </si>
  <si>
    <t>Cast</t>
  </si>
  <si>
    <t>HINDU</t>
  </si>
  <si>
    <t>MALI</t>
  </si>
  <si>
    <t>MARATHA</t>
  </si>
  <si>
    <t>DHANGAR</t>
  </si>
  <si>
    <t>MAHAR</t>
  </si>
  <si>
    <t>BHUDDIST</t>
  </si>
  <si>
    <t xml:space="preserve">GURAV </t>
  </si>
  <si>
    <t>SALI</t>
  </si>
  <si>
    <t>LINGAYAT</t>
  </si>
  <si>
    <t>BRAHMIN</t>
  </si>
  <si>
    <t xml:space="preserve"> CHAMBHAR</t>
  </si>
  <si>
    <t>LEVA PATIL</t>
  </si>
  <si>
    <t>HINDU KOYAJI</t>
  </si>
  <si>
    <t xml:space="preserve"> SHIMPI</t>
  </si>
  <si>
    <t>TELI</t>
  </si>
  <si>
    <t>KOLI</t>
  </si>
  <si>
    <t xml:space="preserve"> MARATHA</t>
  </si>
  <si>
    <t xml:space="preserve"> MARATHA </t>
  </si>
  <si>
    <t xml:space="preserve">MAHAR </t>
  </si>
  <si>
    <t>MAR ATHA</t>
  </si>
  <si>
    <t xml:space="preserve"> TELI</t>
  </si>
  <si>
    <t xml:space="preserve"> BARI</t>
  </si>
  <si>
    <t>GUJRATI</t>
  </si>
  <si>
    <t xml:space="preserve">CHAMBHAR </t>
  </si>
  <si>
    <t>BHOI</t>
  </si>
  <si>
    <t>LIGAYAT VANI</t>
  </si>
  <si>
    <t xml:space="preserve"> MATANG</t>
  </si>
  <si>
    <t>TOTALE</t>
  </si>
  <si>
    <t xml:space="preserve">PRATIBHA MAHILA PRATISHTHAN’S
THE NEW MILLENNIUM ENGLISH MEDIUM SCHOOL &amp; JR. COLLEGE
Ganesh nagar, Dapodi Pune-12                                                                                                                                                                                                 MCT Result Sheet  - A.Y. 2015-16 - V C -    </t>
  </si>
  <si>
    <t>KUMBHAR</t>
  </si>
  <si>
    <t>S</t>
  </si>
  <si>
    <t>Sc</t>
  </si>
  <si>
    <t>THE NEW MILLENNIUM ENGLISH MEDIUM SCHOOL &amp; JR. COLLEGE</t>
  </si>
  <si>
    <t>GANESH NAGAR, DAPODI: 12</t>
  </si>
  <si>
    <t>ENG</t>
  </si>
  <si>
    <t>HIN</t>
  </si>
  <si>
    <t>MARA</t>
  </si>
  <si>
    <t>COM.</t>
  </si>
  <si>
    <t>TOTAL  (140)</t>
  </si>
</sst>
</file>

<file path=xl/styles.xml><?xml version="1.0" encoding="utf-8"?>
<styleSheet xmlns="http://schemas.openxmlformats.org/spreadsheetml/2006/main">
  <numFmts count="1">
    <numFmt numFmtId="164" formatCode="0.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Trebuchet MS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2" xfId="0" applyFont="1" applyBorder="1"/>
    <xf numFmtId="0" fontId="2" fillId="0" borderId="2" xfId="0" applyFont="1" applyBorder="1" applyAlignment="1">
      <alignment horizontal="left" vertical="center"/>
    </xf>
    <xf numFmtId="0" fontId="0" fillId="0" borderId="0" xfId="0" applyBorder="1"/>
    <xf numFmtId="0" fontId="5" fillId="0" borderId="2" xfId="0" applyFont="1" applyBorder="1" applyAlignment="1">
      <alignment horizontal="center" vertical="center" wrapText="1"/>
    </xf>
    <xf numFmtId="0" fontId="0" fillId="0" borderId="2" xfId="0" applyBorder="1"/>
    <xf numFmtId="0" fontId="3" fillId="0" borderId="2" xfId="0" applyFont="1" applyBorder="1"/>
    <xf numFmtId="0" fontId="3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0" fillId="0" borderId="2" xfId="0" applyBorder="1" applyAlignment="1"/>
    <xf numFmtId="0" fontId="0" fillId="0" borderId="0" xfId="0" applyBorder="1" applyAlignment="1"/>
    <xf numFmtId="0" fontId="0" fillId="0" borderId="0" xfId="0"/>
    <xf numFmtId="0" fontId="1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1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/>
    <xf numFmtId="0" fontId="0" fillId="0" borderId="1" xfId="0" applyBorder="1"/>
    <xf numFmtId="0" fontId="0" fillId="0" borderId="0" xfId="0" applyBorder="1"/>
    <xf numFmtId="0" fontId="1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Fill="1" applyBorder="1"/>
    <xf numFmtId="0" fontId="6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1" fontId="2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 vertical="center" textRotation="90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9" fillId="0" borderId="0" xfId="0" applyFont="1"/>
    <xf numFmtId="0" fontId="1" fillId="0" borderId="2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wrapText="1"/>
    </xf>
    <xf numFmtId="0" fontId="0" fillId="0" borderId="3" xfId="0" applyBorder="1" applyAlignment="1"/>
    <xf numFmtId="0" fontId="0" fillId="0" borderId="5" xfId="0" applyBorder="1" applyAlignment="1"/>
    <xf numFmtId="0" fontId="0" fillId="0" borderId="0" xfId="0" applyFill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2" xfId="0" applyBorder="1" applyAlignment="1">
      <alignment horizontal="left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/>
    </xf>
    <xf numFmtId="164" fontId="2" fillId="0" borderId="2" xfId="0" applyNumberFormat="1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138"/>
  <sheetViews>
    <sheetView tabSelected="1" workbookViewId="0">
      <selection activeCell="E3" sqref="E3:E46"/>
    </sheetView>
  </sheetViews>
  <sheetFormatPr defaultRowHeight="15"/>
  <cols>
    <col min="1" max="1" width="4.7109375" customWidth="1"/>
    <col min="2" max="2" width="25.85546875" customWidth="1"/>
    <col min="3" max="3" width="8.140625" customWidth="1"/>
    <col min="4" max="4" width="6" customWidth="1"/>
    <col min="5" max="5" width="8.5703125" customWidth="1"/>
    <col min="6" max="6" width="6.85546875" style="12" customWidth="1"/>
    <col min="7" max="7" width="5.85546875" customWidth="1"/>
    <col min="8" max="8" width="6" customWidth="1"/>
    <col min="9" max="10" width="4.140625" customWidth="1"/>
    <col min="11" max="11" width="7.42578125" customWidth="1"/>
    <col min="12" max="12" width="8.42578125" hidden="1" customWidth="1"/>
    <col min="13" max="13" width="6.140625" customWidth="1"/>
    <col min="14" max="14" width="6.5703125" customWidth="1"/>
    <col min="15" max="15" width="6.42578125" customWidth="1"/>
    <col min="16" max="16" width="8.42578125" customWidth="1"/>
    <col min="17" max="17" width="3.7109375" customWidth="1"/>
    <col min="18" max="18" width="9.5703125" customWidth="1"/>
    <col min="19" max="25" width="3.7109375" customWidth="1"/>
  </cols>
  <sheetData>
    <row r="1" spans="1:38" s="10" customFormat="1" ht="66.75" customHeight="1">
      <c r="A1" s="63" t="s">
        <v>150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</row>
    <row r="2" spans="1:38" s="32" customFormat="1" ht="45">
      <c r="A2" s="34" t="s">
        <v>0</v>
      </c>
      <c r="B2" s="4" t="s">
        <v>1</v>
      </c>
      <c r="C2" s="4" t="s">
        <v>156</v>
      </c>
      <c r="D2" s="4" t="s">
        <v>157</v>
      </c>
      <c r="E2" s="4" t="s">
        <v>158</v>
      </c>
      <c r="F2" s="4" t="s">
        <v>81</v>
      </c>
      <c r="G2" s="4" t="s">
        <v>7</v>
      </c>
      <c r="H2" s="4" t="s">
        <v>8</v>
      </c>
      <c r="I2" s="4" t="s">
        <v>159</v>
      </c>
      <c r="J2" s="4" t="s">
        <v>4</v>
      </c>
      <c r="K2" s="4" t="s">
        <v>160</v>
      </c>
      <c r="L2" s="4" t="s">
        <v>4</v>
      </c>
      <c r="M2" s="32" t="s">
        <v>4</v>
      </c>
      <c r="N2" s="33" t="s">
        <v>82</v>
      </c>
      <c r="O2" s="4" t="s">
        <v>2</v>
      </c>
      <c r="P2" s="43" t="s">
        <v>120</v>
      </c>
      <c r="Q2" s="48" t="s">
        <v>121</v>
      </c>
      <c r="R2" s="48"/>
      <c r="S2" s="18"/>
      <c r="T2" s="18"/>
      <c r="U2" s="18"/>
      <c r="V2" s="18"/>
      <c r="W2" s="18"/>
      <c r="X2" s="18"/>
      <c r="Y2" s="18"/>
      <c r="Z2" s="49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</row>
    <row r="3" spans="1:38" s="5" customFormat="1" ht="17.25" customHeight="1">
      <c r="A3" s="1">
        <v>1</v>
      </c>
      <c r="B3" s="2" t="s">
        <v>9</v>
      </c>
      <c r="C3" s="8">
        <v>9</v>
      </c>
      <c r="D3" s="8">
        <v>12</v>
      </c>
      <c r="E3" s="8">
        <v>12</v>
      </c>
      <c r="F3" s="8">
        <v>7</v>
      </c>
      <c r="G3" s="8">
        <v>13</v>
      </c>
      <c r="H3" s="8">
        <v>12</v>
      </c>
      <c r="I3" s="8">
        <v>10</v>
      </c>
      <c r="J3" s="8">
        <v>50</v>
      </c>
      <c r="K3" s="8">
        <f>C3+D3+E3+F3+G3+H3+I3</f>
        <v>75</v>
      </c>
      <c r="L3" s="60">
        <f>100*K3/140</f>
        <v>53.571428571428569</v>
      </c>
      <c r="M3" s="25">
        <f>K3/140*100</f>
        <v>53.571428571428569</v>
      </c>
      <c r="N3" s="24" t="s">
        <v>65</v>
      </c>
      <c r="O3" s="7" t="s">
        <v>10</v>
      </c>
      <c r="P3" s="5" t="s">
        <v>122</v>
      </c>
      <c r="Q3" s="5" t="s">
        <v>123</v>
      </c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s="5" customFormat="1" ht="17.25" customHeight="1">
      <c r="A4" s="1">
        <v>2</v>
      </c>
      <c r="B4" s="2" t="s">
        <v>11</v>
      </c>
      <c r="C4" s="8">
        <v>12</v>
      </c>
      <c r="D4" s="8">
        <v>15</v>
      </c>
      <c r="E4" s="8">
        <v>17</v>
      </c>
      <c r="F4" s="8">
        <v>8</v>
      </c>
      <c r="G4" s="8">
        <v>11</v>
      </c>
      <c r="H4" s="8">
        <v>12</v>
      </c>
      <c r="I4" s="8">
        <v>12</v>
      </c>
      <c r="J4" s="8">
        <v>60</v>
      </c>
      <c r="K4" s="8">
        <f>C4+D4+E4+F4+G4+H4+I4</f>
        <v>87</v>
      </c>
      <c r="L4" s="60">
        <f t="shared" ref="L4:L46" si="0">100*K4/140</f>
        <v>62.142857142857146</v>
      </c>
      <c r="M4" s="25">
        <f t="shared" ref="M4:M46" si="1">K4/140*100</f>
        <v>62.142857142857146</v>
      </c>
      <c r="N4" s="24" t="s">
        <v>64</v>
      </c>
      <c r="O4" s="7" t="s">
        <v>12</v>
      </c>
      <c r="P4" s="5" t="s">
        <v>122</v>
      </c>
      <c r="Q4" s="5" t="s">
        <v>124</v>
      </c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s="5" customFormat="1" ht="17.25" customHeight="1">
      <c r="A5" s="1">
        <v>3</v>
      </c>
      <c r="B5" s="2" t="s">
        <v>13</v>
      </c>
      <c r="C5" s="8">
        <v>15</v>
      </c>
      <c r="D5" s="8">
        <v>18</v>
      </c>
      <c r="E5" s="8">
        <v>19</v>
      </c>
      <c r="F5" s="8">
        <v>14</v>
      </c>
      <c r="G5" s="8">
        <v>15</v>
      </c>
      <c r="H5" s="8">
        <v>15</v>
      </c>
      <c r="I5" s="8">
        <v>11</v>
      </c>
      <c r="J5" s="8">
        <v>55.000000000000007</v>
      </c>
      <c r="K5" s="8">
        <f>C5+D5+E5+F5+G5+H5+I5</f>
        <v>107</v>
      </c>
      <c r="L5" s="60">
        <f t="shared" si="0"/>
        <v>76.428571428571431</v>
      </c>
      <c r="M5" s="25">
        <f t="shared" si="1"/>
        <v>76.428571428571416</v>
      </c>
      <c r="N5" s="24" t="s">
        <v>70</v>
      </c>
      <c r="O5" s="7" t="s">
        <v>12</v>
      </c>
      <c r="P5" s="5" t="s">
        <v>122</v>
      </c>
      <c r="Q5" s="5" t="s">
        <v>147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s="5" customFormat="1" ht="17.25" customHeight="1">
      <c r="A6" s="1">
        <v>4</v>
      </c>
      <c r="B6" s="2" t="s">
        <v>14</v>
      </c>
      <c r="C6" s="8">
        <v>11</v>
      </c>
      <c r="D6" s="8">
        <v>6</v>
      </c>
      <c r="E6" s="8">
        <v>12</v>
      </c>
      <c r="F6" s="8">
        <v>7</v>
      </c>
      <c r="G6" s="8">
        <v>8</v>
      </c>
      <c r="H6" s="8">
        <v>9</v>
      </c>
      <c r="I6" s="8">
        <v>9</v>
      </c>
      <c r="J6" s="8">
        <v>45</v>
      </c>
      <c r="K6" s="8">
        <f>C6+D6+E6+F6+G6+H6+I6</f>
        <v>62</v>
      </c>
      <c r="L6" s="60">
        <f t="shared" si="0"/>
        <v>44.285714285714285</v>
      </c>
      <c r="M6" s="25">
        <f t="shared" si="1"/>
        <v>44.285714285714285</v>
      </c>
      <c r="N6" s="24" t="s">
        <v>66</v>
      </c>
      <c r="O6" s="7" t="s">
        <v>15</v>
      </c>
      <c r="P6" s="5" t="s">
        <v>122</v>
      </c>
      <c r="Q6" s="5" t="s">
        <v>125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s="5" customFormat="1" ht="17.25" customHeight="1">
      <c r="A7" s="1">
        <v>5</v>
      </c>
      <c r="B7" s="2" t="s">
        <v>16</v>
      </c>
      <c r="C7" s="25" t="s">
        <v>89</v>
      </c>
      <c r="D7" s="25" t="s">
        <v>89</v>
      </c>
      <c r="E7" s="8">
        <v>13</v>
      </c>
      <c r="F7" s="25" t="s">
        <v>89</v>
      </c>
      <c r="G7" s="25" t="s">
        <v>89</v>
      </c>
      <c r="H7" s="8">
        <v>7</v>
      </c>
      <c r="I7" s="8">
        <v>17</v>
      </c>
      <c r="J7" s="8">
        <v>85</v>
      </c>
      <c r="K7" s="31">
        <f>H7+I7</f>
        <v>24</v>
      </c>
      <c r="L7" s="60">
        <f t="shared" si="0"/>
        <v>17.142857142857142</v>
      </c>
      <c r="M7" s="25">
        <f t="shared" si="1"/>
        <v>17.142857142857142</v>
      </c>
      <c r="N7" s="24" t="s">
        <v>68</v>
      </c>
      <c r="O7" s="7" t="s">
        <v>17</v>
      </c>
      <c r="P7" s="5" t="s">
        <v>122</v>
      </c>
      <c r="Q7" s="5" t="s">
        <v>126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s="5" customFormat="1" ht="17.25" customHeight="1">
      <c r="A8" s="1">
        <v>6</v>
      </c>
      <c r="B8" s="2" t="s">
        <v>18</v>
      </c>
      <c r="C8" s="8">
        <v>19</v>
      </c>
      <c r="D8" s="8">
        <v>19</v>
      </c>
      <c r="E8" s="8">
        <v>19</v>
      </c>
      <c r="F8" s="8">
        <v>9</v>
      </c>
      <c r="G8" s="8">
        <v>18</v>
      </c>
      <c r="H8" s="8">
        <v>15</v>
      </c>
      <c r="I8" s="8">
        <v>12</v>
      </c>
      <c r="J8" s="8">
        <v>60</v>
      </c>
      <c r="K8" s="8">
        <f t="shared" ref="K8:K16" si="2">C8+D8+E8+F8+G8+H8+I8</f>
        <v>111</v>
      </c>
      <c r="L8" s="60">
        <f t="shared" si="0"/>
        <v>79.285714285714292</v>
      </c>
      <c r="M8" s="25">
        <f t="shared" si="1"/>
        <v>79.285714285714278</v>
      </c>
      <c r="N8" s="24" t="s">
        <v>70</v>
      </c>
      <c r="O8" s="7" t="s">
        <v>17</v>
      </c>
      <c r="Q8" s="5" t="s">
        <v>127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s="5" customFormat="1" ht="17.25" customHeight="1">
      <c r="A9" s="1">
        <v>7</v>
      </c>
      <c r="B9" s="2" t="s">
        <v>19</v>
      </c>
      <c r="C9" s="8">
        <v>3</v>
      </c>
      <c r="D9" s="8">
        <v>3</v>
      </c>
      <c r="E9" s="8">
        <v>12</v>
      </c>
      <c r="F9" s="8">
        <v>2</v>
      </c>
      <c r="G9" s="8">
        <v>6</v>
      </c>
      <c r="H9" s="8">
        <v>3</v>
      </c>
      <c r="I9" s="8">
        <v>5</v>
      </c>
      <c r="J9" s="8">
        <v>25</v>
      </c>
      <c r="K9" s="8">
        <f t="shared" si="2"/>
        <v>34</v>
      </c>
      <c r="L9" s="60">
        <f t="shared" si="0"/>
        <v>24.285714285714285</v>
      </c>
      <c r="M9" s="25">
        <f t="shared" si="1"/>
        <v>24.285714285714285</v>
      </c>
      <c r="N9" s="24" t="s">
        <v>68</v>
      </c>
      <c r="O9" s="7" t="s">
        <v>10</v>
      </c>
      <c r="P9" s="5" t="s">
        <v>122</v>
      </c>
      <c r="Q9" s="5" t="s">
        <v>128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s="5" customFormat="1" ht="17.25" customHeight="1">
      <c r="A10" s="1">
        <v>8</v>
      </c>
      <c r="B10" s="2" t="s">
        <v>20</v>
      </c>
      <c r="C10" s="8">
        <v>12</v>
      </c>
      <c r="D10" s="8">
        <v>13</v>
      </c>
      <c r="E10" s="8">
        <v>9</v>
      </c>
      <c r="F10" s="8">
        <v>11</v>
      </c>
      <c r="G10" s="8">
        <v>16</v>
      </c>
      <c r="H10" s="8">
        <v>15</v>
      </c>
      <c r="I10" s="8">
        <v>11</v>
      </c>
      <c r="J10" s="8">
        <v>55.000000000000007</v>
      </c>
      <c r="K10" s="8">
        <f t="shared" si="2"/>
        <v>87</v>
      </c>
      <c r="L10" s="60">
        <f t="shared" si="0"/>
        <v>62.142857142857146</v>
      </c>
      <c r="M10" s="25">
        <f t="shared" si="1"/>
        <v>62.142857142857146</v>
      </c>
      <c r="N10" s="24" t="s">
        <v>64</v>
      </c>
      <c r="O10" s="7" t="s">
        <v>12</v>
      </c>
      <c r="P10" s="5" t="s">
        <v>122</v>
      </c>
      <c r="Q10" s="5" t="s">
        <v>124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s="5" customFormat="1" ht="17.25" customHeight="1">
      <c r="A11" s="1">
        <v>9</v>
      </c>
      <c r="B11" s="2" t="s">
        <v>23</v>
      </c>
      <c r="C11" s="8">
        <v>18</v>
      </c>
      <c r="D11" s="8">
        <v>20</v>
      </c>
      <c r="E11" s="8">
        <v>20</v>
      </c>
      <c r="F11" s="8">
        <v>18</v>
      </c>
      <c r="G11" s="8">
        <v>16</v>
      </c>
      <c r="H11" s="8">
        <v>15</v>
      </c>
      <c r="I11" s="8">
        <v>12</v>
      </c>
      <c r="J11" s="8">
        <v>60</v>
      </c>
      <c r="K11" s="8">
        <f>C11+D11+E11+F11+G11+H11+I11</f>
        <v>119</v>
      </c>
      <c r="L11" s="60">
        <f>100*K11/140</f>
        <v>85</v>
      </c>
      <c r="M11" s="25">
        <f>K11/140*100</f>
        <v>85</v>
      </c>
      <c r="N11" s="24" t="s">
        <v>63</v>
      </c>
      <c r="O11" s="9" t="s">
        <v>17</v>
      </c>
      <c r="P11" s="5" t="s">
        <v>122</v>
      </c>
      <c r="Q11" s="5" t="s">
        <v>126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s="5" customFormat="1" ht="17.25" customHeight="1">
      <c r="A12" s="1">
        <v>10</v>
      </c>
      <c r="B12" s="2" t="s">
        <v>21</v>
      </c>
      <c r="C12" s="8">
        <v>12</v>
      </c>
      <c r="D12" s="8">
        <v>9</v>
      </c>
      <c r="E12" s="8">
        <v>14</v>
      </c>
      <c r="F12" s="8">
        <v>8</v>
      </c>
      <c r="G12" s="8">
        <v>10</v>
      </c>
      <c r="H12" s="8">
        <v>12</v>
      </c>
      <c r="I12" s="8">
        <v>9</v>
      </c>
      <c r="J12" s="8">
        <v>45</v>
      </c>
      <c r="K12" s="8">
        <f>C12+D12+E12+F12+G12+H12+I12</f>
        <v>74</v>
      </c>
      <c r="L12" s="60">
        <f>100*K12/140</f>
        <v>52.857142857142854</v>
      </c>
      <c r="M12" s="25">
        <f>K12/140*100</f>
        <v>52.857142857142861</v>
      </c>
      <c r="N12" s="24" t="s">
        <v>65</v>
      </c>
      <c r="O12" s="7" t="s">
        <v>22</v>
      </c>
      <c r="P12" s="5" t="s">
        <v>122</v>
      </c>
      <c r="Q12" s="5" t="s">
        <v>129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s="5" customFormat="1" ht="17.25" customHeight="1">
      <c r="A13" s="1">
        <v>11</v>
      </c>
      <c r="B13" s="2" t="s">
        <v>24</v>
      </c>
      <c r="C13" s="8">
        <v>9</v>
      </c>
      <c r="D13" s="8">
        <v>7</v>
      </c>
      <c r="E13" s="8">
        <v>13</v>
      </c>
      <c r="F13" s="8">
        <v>9</v>
      </c>
      <c r="G13" s="8">
        <v>4</v>
      </c>
      <c r="H13" s="8">
        <v>5</v>
      </c>
      <c r="I13" s="8">
        <v>7</v>
      </c>
      <c r="J13" s="8">
        <v>35</v>
      </c>
      <c r="K13" s="8">
        <f t="shared" si="2"/>
        <v>54</v>
      </c>
      <c r="L13" s="60">
        <f t="shared" si="0"/>
        <v>38.571428571428569</v>
      </c>
      <c r="M13" s="25">
        <f t="shared" si="1"/>
        <v>38.571428571428577</v>
      </c>
      <c r="N13" s="24" t="s">
        <v>67</v>
      </c>
      <c r="O13" s="7" t="s">
        <v>12</v>
      </c>
      <c r="P13" s="5" t="s">
        <v>122</v>
      </c>
      <c r="Q13" s="5" t="s">
        <v>130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s="5" customFormat="1" ht="17.25" customHeight="1">
      <c r="A14" s="1">
        <v>12</v>
      </c>
      <c r="B14" s="2" t="s">
        <v>25</v>
      </c>
      <c r="C14" s="8">
        <v>16</v>
      </c>
      <c r="D14" s="8">
        <v>19</v>
      </c>
      <c r="E14" s="8">
        <v>19</v>
      </c>
      <c r="F14" s="8">
        <v>10</v>
      </c>
      <c r="G14" s="8">
        <v>14</v>
      </c>
      <c r="H14" s="8">
        <v>15</v>
      </c>
      <c r="I14" s="8">
        <v>10</v>
      </c>
      <c r="J14" s="8">
        <v>50</v>
      </c>
      <c r="K14" s="8">
        <f t="shared" si="2"/>
        <v>103</v>
      </c>
      <c r="L14" s="60">
        <f t="shared" si="0"/>
        <v>73.571428571428569</v>
      </c>
      <c r="M14" s="25">
        <f t="shared" si="1"/>
        <v>73.571428571428584</v>
      </c>
      <c r="N14" s="24" t="s">
        <v>70</v>
      </c>
      <c r="O14" s="7" t="s">
        <v>12</v>
      </c>
      <c r="P14" s="5" t="s">
        <v>122</v>
      </c>
      <c r="Q14" s="5" t="s">
        <v>131</v>
      </c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s="5" customFormat="1" ht="17.25" customHeight="1">
      <c r="A15" s="1">
        <v>13</v>
      </c>
      <c r="B15" s="2" t="s">
        <v>26</v>
      </c>
      <c r="C15" s="8">
        <v>14</v>
      </c>
      <c r="D15" s="8">
        <v>16</v>
      </c>
      <c r="E15" s="8">
        <v>18</v>
      </c>
      <c r="F15" s="8">
        <v>15</v>
      </c>
      <c r="G15" s="8">
        <v>14</v>
      </c>
      <c r="H15" s="8">
        <v>11</v>
      </c>
      <c r="I15" s="8">
        <v>10</v>
      </c>
      <c r="J15" s="8">
        <v>50</v>
      </c>
      <c r="K15" s="8">
        <f t="shared" si="2"/>
        <v>98</v>
      </c>
      <c r="L15" s="60">
        <f t="shared" si="0"/>
        <v>70</v>
      </c>
      <c r="M15" s="25">
        <f t="shared" si="1"/>
        <v>70</v>
      </c>
      <c r="N15" s="24" t="s">
        <v>65</v>
      </c>
      <c r="O15" s="7" t="s">
        <v>12</v>
      </c>
      <c r="P15" s="5" t="s">
        <v>122</v>
      </c>
      <c r="Q15" s="5" t="s">
        <v>130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s="5" customFormat="1" ht="17.25" customHeight="1">
      <c r="A16" s="1">
        <v>14</v>
      </c>
      <c r="B16" s="2" t="s">
        <v>27</v>
      </c>
      <c r="C16" s="8">
        <v>11</v>
      </c>
      <c r="D16" s="8">
        <v>14</v>
      </c>
      <c r="E16" s="8">
        <v>16</v>
      </c>
      <c r="F16" s="8">
        <v>7</v>
      </c>
      <c r="G16" s="8">
        <v>11</v>
      </c>
      <c r="H16" s="8">
        <v>7</v>
      </c>
      <c r="I16" s="8">
        <v>10</v>
      </c>
      <c r="J16" s="8">
        <v>50</v>
      </c>
      <c r="K16" s="8">
        <f t="shared" si="2"/>
        <v>76</v>
      </c>
      <c r="L16" s="60">
        <f t="shared" si="0"/>
        <v>54.285714285714285</v>
      </c>
      <c r="M16" s="25">
        <f t="shared" si="1"/>
        <v>54.285714285714285</v>
      </c>
      <c r="N16" s="24" t="s">
        <v>65</v>
      </c>
      <c r="O16" s="7" t="s">
        <v>153</v>
      </c>
      <c r="P16" s="5" t="s">
        <v>122</v>
      </c>
      <c r="Q16" s="5" t="s">
        <v>132</v>
      </c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s="5" customFormat="1" ht="17.25" customHeight="1">
      <c r="A17" s="1">
        <v>15</v>
      </c>
      <c r="B17" s="2" t="s">
        <v>28</v>
      </c>
      <c r="C17" s="25" t="s">
        <v>89</v>
      </c>
      <c r="D17" s="8">
        <v>16</v>
      </c>
      <c r="E17" s="8">
        <v>20</v>
      </c>
      <c r="F17" s="8">
        <v>7</v>
      </c>
      <c r="G17" s="25" t="s">
        <v>89</v>
      </c>
      <c r="H17" s="8">
        <v>7</v>
      </c>
      <c r="I17" s="8">
        <v>10</v>
      </c>
      <c r="J17" s="8">
        <v>50</v>
      </c>
      <c r="K17" s="8">
        <f>D17+E17+F17+H17+I17</f>
        <v>60</v>
      </c>
      <c r="L17" s="60">
        <f t="shared" si="0"/>
        <v>42.857142857142854</v>
      </c>
      <c r="M17" s="25">
        <f t="shared" si="1"/>
        <v>42.857142857142854</v>
      </c>
      <c r="N17" s="24" t="s">
        <v>66</v>
      </c>
      <c r="O17" s="7" t="s">
        <v>10</v>
      </c>
      <c r="P17" s="5" t="s">
        <v>122</v>
      </c>
      <c r="Q17" s="5" t="s">
        <v>133</v>
      </c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s="5" customFormat="1" ht="17.25" customHeight="1">
      <c r="A18" s="6">
        <v>16</v>
      </c>
      <c r="B18" s="2" t="s">
        <v>29</v>
      </c>
      <c r="C18" s="8">
        <v>15</v>
      </c>
      <c r="D18" s="8">
        <v>17</v>
      </c>
      <c r="E18" s="8">
        <v>19</v>
      </c>
      <c r="F18" s="8">
        <v>7</v>
      </c>
      <c r="G18" s="8">
        <v>12</v>
      </c>
      <c r="H18" s="8">
        <v>7</v>
      </c>
      <c r="I18" s="8">
        <v>8</v>
      </c>
      <c r="J18" s="8">
        <v>40</v>
      </c>
      <c r="K18" s="8">
        <f>C18+D18+E18+F18+G18+H18+I18</f>
        <v>85</v>
      </c>
      <c r="L18" s="60">
        <f t="shared" si="0"/>
        <v>60.714285714285715</v>
      </c>
      <c r="M18" s="25">
        <f t="shared" si="1"/>
        <v>60.714285714285708</v>
      </c>
      <c r="N18" s="24" t="s">
        <v>64</v>
      </c>
      <c r="O18" s="7" t="s">
        <v>12</v>
      </c>
      <c r="P18" s="5" t="s">
        <v>122</v>
      </c>
      <c r="Q18" s="5" t="s">
        <v>124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s="5" customFormat="1" ht="17.25" customHeight="1">
      <c r="A19" s="1">
        <v>17</v>
      </c>
      <c r="B19" s="2" t="s">
        <v>30</v>
      </c>
      <c r="C19" s="8">
        <v>13</v>
      </c>
      <c r="D19" s="8">
        <v>11</v>
      </c>
      <c r="E19" s="8">
        <v>16</v>
      </c>
      <c r="F19" s="8">
        <v>15</v>
      </c>
      <c r="G19" s="8">
        <v>16</v>
      </c>
      <c r="H19" s="8">
        <v>10</v>
      </c>
      <c r="I19" s="8">
        <v>11</v>
      </c>
      <c r="J19" s="8">
        <v>55.000000000000007</v>
      </c>
      <c r="K19" s="8">
        <f>C19+D19+E19+F19+G19+H19+I19</f>
        <v>92</v>
      </c>
      <c r="L19" s="60">
        <f t="shared" si="0"/>
        <v>65.714285714285708</v>
      </c>
      <c r="M19" s="25">
        <f t="shared" si="1"/>
        <v>65.714285714285708</v>
      </c>
      <c r="N19" s="24" t="s">
        <v>64</v>
      </c>
      <c r="O19" s="9" t="s">
        <v>10</v>
      </c>
      <c r="P19" s="5" t="s">
        <v>122</v>
      </c>
      <c r="Q19" s="5" t="s">
        <v>134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s="5" customFormat="1" ht="17.25" customHeight="1">
      <c r="A20" s="1">
        <v>18</v>
      </c>
      <c r="B20" s="2" t="s">
        <v>31</v>
      </c>
      <c r="C20" s="8">
        <v>14</v>
      </c>
      <c r="D20" s="8">
        <v>16</v>
      </c>
      <c r="E20" s="8">
        <v>18</v>
      </c>
      <c r="F20" s="8">
        <v>18</v>
      </c>
      <c r="G20" s="8">
        <v>14</v>
      </c>
      <c r="H20" s="8">
        <v>12</v>
      </c>
      <c r="I20" s="8">
        <v>10</v>
      </c>
      <c r="J20" s="8">
        <v>50</v>
      </c>
      <c r="K20" s="8">
        <f>C20+D20+E20+F20+G20+H20+I20</f>
        <v>102</v>
      </c>
      <c r="L20" s="60">
        <f t="shared" si="0"/>
        <v>72.857142857142861</v>
      </c>
      <c r="M20" s="25">
        <f t="shared" si="1"/>
        <v>72.857142857142847</v>
      </c>
      <c r="N20" s="24" t="s">
        <v>70</v>
      </c>
      <c r="O20" s="7" t="s">
        <v>12</v>
      </c>
      <c r="P20" s="5" t="s">
        <v>122</v>
      </c>
      <c r="Q20" s="5" t="s">
        <v>124</v>
      </c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s="5" customFormat="1" ht="17.25" customHeight="1">
      <c r="A21" s="1">
        <v>19</v>
      </c>
      <c r="B21" s="2" t="s">
        <v>32</v>
      </c>
      <c r="C21" s="8">
        <v>13</v>
      </c>
      <c r="D21" s="25" t="s">
        <v>89</v>
      </c>
      <c r="E21" s="8">
        <v>15</v>
      </c>
      <c r="F21" s="25" t="s">
        <v>89</v>
      </c>
      <c r="G21" s="8">
        <v>14</v>
      </c>
      <c r="H21" s="8">
        <v>13</v>
      </c>
      <c r="I21" s="8">
        <v>13</v>
      </c>
      <c r="J21" s="8">
        <v>65</v>
      </c>
      <c r="K21" s="8">
        <f>C21+E21+G21+H21+I21</f>
        <v>68</v>
      </c>
      <c r="L21" s="2">
        <f t="shared" si="0"/>
        <v>48.571428571428569</v>
      </c>
      <c r="M21" s="25">
        <f t="shared" si="1"/>
        <v>48.571428571428569</v>
      </c>
      <c r="N21" s="24" t="s">
        <v>66</v>
      </c>
      <c r="O21" s="7" t="s">
        <v>12</v>
      </c>
      <c r="P21" s="5" t="s">
        <v>122</v>
      </c>
      <c r="Q21" s="5" t="s">
        <v>124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s="5" customFormat="1" ht="17.25" customHeight="1">
      <c r="A22" s="1">
        <v>20</v>
      </c>
      <c r="B22" s="2" t="s">
        <v>33</v>
      </c>
      <c r="C22" s="8">
        <v>9</v>
      </c>
      <c r="D22" s="8">
        <v>11</v>
      </c>
      <c r="E22" s="8">
        <v>12</v>
      </c>
      <c r="F22" s="8">
        <v>14</v>
      </c>
      <c r="G22" s="8">
        <v>12</v>
      </c>
      <c r="H22" s="8">
        <v>11</v>
      </c>
      <c r="I22" s="8">
        <v>9</v>
      </c>
      <c r="J22" s="8">
        <v>45</v>
      </c>
      <c r="K22" s="8">
        <f t="shared" ref="K22:K32" si="3">C22+D22+E22+F22+G22+H22+I22</f>
        <v>78</v>
      </c>
      <c r="L22" s="2">
        <f t="shared" si="0"/>
        <v>55.714285714285715</v>
      </c>
      <c r="M22" s="25">
        <f t="shared" si="1"/>
        <v>55.714285714285715</v>
      </c>
      <c r="N22" s="24" t="s">
        <v>65</v>
      </c>
      <c r="O22" s="7" t="s">
        <v>10</v>
      </c>
      <c r="P22" s="5" t="s">
        <v>122</v>
      </c>
      <c r="Q22" s="5" t="s">
        <v>135</v>
      </c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s="5" customFormat="1" ht="17.25" customHeight="1">
      <c r="A23" s="1">
        <v>21</v>
      </c>
      <c r="B23" s="2" t="s">
        <v>34</v>
      </c>
      <c r="C23" s="8">
        <v>10</v>
      </c>
      <c r="D23" s="8">
        <v>16</v>
      </c>
      <c r="E23" s="8">
        <v>17</v>
      </c>
      <c r="F23" s="8">
        <v>14</v>
      </c>
      <c r="G23" s="8">
        <v>13</v>
      </c>
      <c r="H23" s="8">
        <v>11</v>
      </c>
      <c r="I23" s="8">
        <v>10</v>
      </c>
      <c r="J23" s="8">
        <v>50</v>
      </c>
      <c r="K23" s="8">
        <f t="shared" si="3"/>
        <v>91</v>
      </c>
      <c r="L23" s="2">
        <f t="shared" si="0"/>
        <v>65</v>
      </c>
      <c r="M23" s="25">
        <f t="shared" si="1"/>
        <v>65</v>
      </c>
      <c r="N23" s="24" t="s">
        <v>64</v>
      </c>
      <c r="O23" s="7" t="s">
        <v>12</v>
      </c>
      <c r="P23" s="5" t="s">
        <v>122</v>
      </c>
      <c r="Q23" s="5" t="s">
        <v>124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s="5" customFormat="1" ht="17.25" customHeight="1">
      <c r="A24" s="1">
        <v>22</v>
      </c>
      <c r="B24" s="2" t="s">
        <v>35</v>
      </c>
      <c r="C24" s="8">
        <v>10</v>
      </c>
      <c r="D24" s="8">
        <v>12</v>
      </c>
      <c r="E24" s="8">
        <v>13</v>
      </c>
      <c r="F24" s="8">
        <v>8</v>
      </c>
      <c r="G24" s="8">
        <v>9</v>
      </c>
      <c r="H24" s="8">
        <v>9</v>
      </c>
      <c r="I24" s="8">
        <v>7</v>
      </c>
      <c r="J24" s="8">
        <v>35</v>
      </c>
      <c r="K24" s="8">
        <f t="shared" si="3"/>
        <v>68</v>
      </c>
      <c r="L24" s="2">
        <f t="shared" si="0"/>
        <v>48.571428571428569</v>
      </c>
      <c r="M24" s="25">
        <f t="shared" si="1"/>
        <v>48.571428571428569</v>
      </c>
      <c r="N24" s="24" t="s">
        <v>66</v>
      </c>
      <c r="O24" s="7" t="s">
        <v>10</v>
      </c>
      <c r="P24" s="5" t="s">
        <v>122</v>
      </c>
      <c r="Q24" s="5" t="s">
        <v>136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s="5" customFormat="1" ht="17.25" customHeight="1">
      <c r="A25" s="1">
        <v>23</v>
      </c>
      <c r="B25" s="2" t="s">
        <v>36</v>
      </c>
      <c r="C25" s="8">
        <v>10</v>
      </c>
      <c r="D25" s="8">
        <v>15</v>
      </c>
      <c r="E25" s="8">
        <v>19</v>
      </c>
      <c r="F25" s="8">
        <v>13</v>
      </c>
      <c r="G25" s="8">
        <v>13</v>
      </c>
      <c r="H25" s="8">
        <v>9</v>
      </c>
      <c r="I25" s="8">
        <v>9</v>
      </c>
      <c r="J25" s="8">
        <v>45</v>
      </c>
      <c r="K25" s="8">
        <f t="shared" si="3"/>
        <v>88</v>
      </c>
      <c r="L25" s="2">
        <f t="shared" si="0"/>
        <v>62.857142857142854</v>
      </c>
      <c r="M25" s="25">
        <f t="shared" si="1"/>
        <v>62.857142857142854</v>
      </c>
      <c r="N25" s="24" t="s">
        <v>64</v>
      </c>
      <c r="O25" s="7" t="s">
        <v>12</v>
      </c>
      <c r="P25" s="5" t="s">
        <v>122</v>
      </c>
      <c r="Q25" s="5" t="s">
        <v>124</v>
      </c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s="5" customFormat="1" ht="17.25" customHeight="1">
      <c r="A26" s="1">
        <v>24</v>
      </c>
      <c r="B26" s="2" t="s">
        <v>37</v>
      </c>
      <c r="C26" s="8">
        <v>5</v>
      </c>
      <c r="D26" s="8">
        <v>7</v>
      </c>
      <c r="E26" s="8">
        <v>12</v>
      </c>
      <c r="F26" s="8">
        <v>4</v>
      </c>
      <c r="G26" s="8">
        <v>7</v>
      </c>
      <c r="H26" s="8">
        <v>4</v>
      </c>
      <c r="I26" s="8">
        <v>6</v>
      </c>
      <c r="J26" s="8">
        <v>30</v>
      </c>
      <c r="K26" s="8">
        <f t="shared" si="3"/>
        <v>45</v>
      </c>
      <c r="L26" s="2">
        <f t="shared" si="0"/>
        <v>32.142857142857146</v>
      </c>
      <c r="M26" s="25">
        <f t="shared" si="1"/>
        <v>32.142857142857146</v>
      </c>
      <c r="N26" s="24" t="s">
        <v>67</v>
      </c>
      <c r="O26" s="7" t="s">
        <v>38</v>
      </c>
      <c r="P26" s="5" t="s">
        <v>122</v>
      </c>
      <c r="Q26" s="5" t="s">
        <v>137</v>
      </c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s="5" customFormat="1" ht="17.25" customHeight="1">
      <c r="A27" s="1">
        <v>25</v>
      </c>
      <c r="B27" s="2" t="s">
        <v>39</v>
      </c>
      <c r="C27" s="8">
        <v>15</v>
      </c>
      <c r="D27" s="8">
        <v>17</v>
      </c>
      <c r="E27" s="8">
        <v>20</v>
      </c>
      <c r="F27" s="8">
        <v>14</v>
      </c>
      <c r="G27" s="8">
        <v>14</v>
      </c>
      <c r="H27" s="8">
        <v>12</v>
      </c>
      <c r="I27" s="8">
        <v>12</v>
      </c>
      <c r="J27" s="8">
        <v>60</v>
      </c>
      <c r="K27" s="8">
        <f t="shared" si="3"/>
        <v>104</v>
      </c>
      <c r="L27" s="2">
        <f t="shared" si="0"/>
        <v>74.285714285714292</v>
      </c>
      <c r="M27" s="25">
        <f t="shared" si="1"/>
        <v>74.285714285714292</v>
      </c>
      <c r="N27" s="24" t="s">
        <v>70</v>
      </c>
      <c r="O27" s="7" t="s">
        <v>12</v>
      </c>
      <c r="P27" s="5" t="s">
        <v>122</v>
      </c>
      <c r="Q27" s="5" t="s">
        <v>124</v>
      </c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s="5" customFormat="1" ht="17.25" customHeight="1">
      <c r="A28" s="1">
        <v>26</v>
      </c>
      <c r="B28" s="2" t="s">
        <v>40</v>
      </c>
      <c r="C28" s="8">
        <v>10</v>
      </c>
      <c r="D28" s="8">
        <v>16</v>
      </c>
      <c r="E28" s="8">
        <v>18</v>
      </c>
      <c r="F28" s="8">
        <v>9</v>
      </c>
      <c r="G28" s="8">
        <v>11</v>
      </c>
      <c r="H28" s="8">
        <v>9</v>
      </c>
      <c r="I28" s="8">
        <v>8</v>
      </c>
      <c r="J28" s="8">
        <v>40</v>
      </c>
      <c r="K28" s="8">
        <f t="shared" si="3"/>
        <v>81</v>
      </c>
      <c r="L28" s="2">
        <f t="shared" si="0"/>
        <v>57.857142857142854</v>
      </c>
      <c r="M28" s="25">
        <f t="shared" si="1"/>
        <v>57.857142857142861</v>
      </c>
      <c r="N28" s="24" t="s">
        <v>65</v>
      </c>
      <c r="O28" s="7" t="s">
        <v>17</v>
      </c>
      <c r="P28" s="5" t="s">
        <v>122</v>
      </c>
      <c r="Q28" s="5" t="s">
        <v>140</v>
      </c>
      <c r="S28" s="3"/>
      <c r="T28" s="44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s="5" customFormat="1" ht="17.25" customHeight="1">
      <c r="A29" s="1">
        <v>27</v>
      </c>
      <c r="B29" s="2" t="s">
        <v>41</v>
      </c>
      <c r="C29" s="8">
        <v>9</v>
      </c>
      <c r="D29" s="8">
        <v>8</v>
      </c>
      <c r="E29" s="8">
        <v>15</v>
      </c>
      <c r="F29" s="8">
        <v>13</v>
      </c>
      <c r="G29" s="8">
        <v>12</v>
      </c>
      <c r="H29" s="8">
        <v>10</v>
      </c>
      <c r="I29" s="8">
        <v>9</v>
      </c>
      <c r="J29" s="8">
        <v>45</v>
      </c>
      <c r="K29" s="8">
        <f t="shared" si="3"/>
        <v>76</v>
      </c>
      <c r="L29" s="2">
        <f t="shared" si="0"/>
        <v>54.285714285714285</v>
      </c>
      <c r="M29" s="25">
        <f t="shared" si="1"/>
        <v>54.285714285714285</v>
      </c>
      <c r="N29" s="24" t="s">
        <v>65</v>
      </c>
      <c r="O29" s="7" t="s">
        <v>12</v>
      </c>
      <c r="P29" s="5" t="s">
        <v>122</v>
      </c>
      <c r="Q29" s="5" t="s">
        <v>138</v>
      </c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s="5" customFormat="1" ht="17.25" customHeight="1">
      <c r="A30" s="1">
        <v>28</v>
      </c>
      <c r="B30" s="2" t="s">
        <v>43</v>
      </c>
      <c r="C30" s="8">
        <v>15</v>
      </c>
      <c r="D30" s="8">
        <v>17</v>
      </c>
      <c r="E30" s="8">
        <v>15</v>
      </c>
      <c r="F30" s="8">
        <v>18</v>
      </c>
      <c r="G30" s="8">
        <v>16</v>
      </c>
      <c r="H30" s="8">
        <v>14</v>
      </c>
      <c r="I30" s="8">
        <v>14</v>
      </c>
      <c r="J30" s="8">
        <v>70</v>
      </c>
      <c r="K30" s="8">
        <f>C30+D30+E30+F30+G30+H30+I30</f>
        <v>109</v>
      </c>
      <c r="L30" s="2">
        <f>100*K30/140</f>
        <v>77.857142857142861</v>
      </c>
      <c r="M30" s="25">
        <f>K30/140*100</f>
        <v>77.857142857142861</v>
      </c>
      <c r="N30" s="24" t="s">
        <v>70</v>
      </c>
      <c r="O30" s="7" t="s">
        <v>60</v>
      </c>
      <c r="P30" s="5" t="s">
        <v>122</v>
      </c>
      <c r="Q30" s="5" t="s">
        <v>125</v>
      </c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s="5" customFormat="1" ht="17.25" customHeight="1">
      <c r="A31" s="1">
        <v>29</v>
      </c>
      <c r="B31" s="2" t="s">
        <v>42</v>
      </c>
      <c r="C31" s="8">
        <v>11</v>
      </c>
      <c r="D31" s="8">
        <v>12</v>
      </c>
      <c r="E31" s="8">
        <v>13</v>
      </c>
      <c r="F31" s="8">
        <v>14</v>
      </c>
      <c r="G31" s="8">
        <v>13</v>
      </c>
      <c r="H31" s="8">
        <v>11</v>
      </c>
      <c r="I31" s="8">
        <v>9</v>
      </c>
      <c r="J31" s="8">
        <v>45</v>
      </c>
      <c r="K31" s="8">
        <f>C31+D31+E31+F31+G31+H31+I31</f>
        <v>83</v>
      </c>
      <c r="L31" s="2">
        <f>100*K31/140</f>
        <v>59.285714285714285</v>
      </c>
      <c r="M31" s="25">
        <f>K31/140*100</f>
        <v>59.285714285714285</v>
      </c>
      <c r="N31" s="24" t="s">
        <v>65</v>
      </c>
      <c r="O31" s="7" t="s">
        <v>12</v>
      </c>
      <c r="P31" s="5" t="s">
        <v>122</v>
      </c>
      <c r="Q31" s="5" t="s">
        <v>139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s="5" customFormat="1" ht="17.25" customHeight="1">
      <c r="A32" s="1">
        <v>30</v>
      </c>
      <c r="B32" s="2" t="s">
        <v>45</v>
      </c>
      <c r="C32" s="8">
        <v>14</v>
      </c>
      <c r="D32" s="8">
        <v>15</v>
      </c>
      <c r="E32" s="8">
        <v>16</v>
      </c>
      <c r="F32" s="8">
        <v>12</v>
      </c>
      <c r="G32" s="8">
        <v>15</v>
      </c>
      <c r="H32" s="8">
        <v>11</v>
      </c>
      <c r="I32" s="8">
        <v>13</v>
      </c>
      <c r="J32" s="8">
        <v>65</v>
      </c>
      <c r="K32" s="8">
        <f t="shared" si="3"/>
        <v>96</v>
      </c>
      <c r="L32" s="2">
        <f t="shared" si="0"/>
        <v>68.571428571428569</v>
      </c>
      <c r="M32" s="25">
        <f t="shared" si="1"/>
        <v>68.571428571428569</v>
      </c>
      <c r="N32" s="24" t="s">
        <v>64</v>
      </c>
      <c r="O32" s="7" t="s">
        <v>12</v>
      </c>
      <c r="P32" s="5" t="s">
        <v>122</v>
      </c>
      <c r="Q32" s="5" t="s">
        <v>124</v>
      </c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s="5" customFormat="1" ht="17.25" customHeight="1">
      <c r="A33" s="1">
        <v>31</v>
      </c>
      <c r="B33" s="2" t="s">
        <v>46</v>
      </c>
      <c r="C33" s="8" t="s">
        <v>89</v>
      </c>
      <c r="D33" s="25" t="s">
        <v>89</v>
      </c>
      <c r="E33" s="25" t="s">
        <v>89</v>
      </c>
      <c r="F33" s="25" t="s">
        <v>89</v>
      </c>
      <c r="G33" s="25" t="s">
        <v>89</v>
      </c>
      <c r="H33" s="25" t="s">
        <v>89</v>
      </c>
      <c r="I33" s="25" t="s">
        <v>89</v>
      </c>
      <c r="J33" s="25" t="s">
        <v>89</v>
      </c>
      <c r="K33" s="25" t="s">
        <v>89</v>
      </c>
      <c r="L33" s="25" t="s">
        <v>89</v>
      </c>
      <c r="M33" s="25" t="s">
        <v>89</v>
      </c>
      <c r="N33" s="30" t="s">
        <v>89</v>
      </c>
      <c r="O33" s="7" t="s">
        <v>17</v>
      </c>
      <c r="P33" s="5" t="s">
        <v>122</v>
      </c>
      <c r="Q33" s="5" t="s">
        <v>140</v>
      </c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s="5" customFormat="1" ht="17.25" customHeight="1">
      <c r="A34" s="1">
        <v>32</v>
      </c>
      <c r="B34" s="2" t="s">
        <v>47</v>
      </c>
      <c r="C34" s="8">
        <v>14</v>
      </c>
      <c r="D34" s="8">
        <v>13</v>
      </c>
      <c r="E34" s="8">
        <v>11</v>
      </c>
      <c r="F34" s="8">
        <v>6</v>
      </c>
      <c r="G34" s="8">
        <v>11</v>
      </c>
      <c r="H34" s="8">
        <v>10</v>
      </c>
      <c r="I34" s="8">
        <v>8</v>
      </c>
      <c r="J34" s="8">
        <v>40</v>
      </c>
      <c r="K34" s="8">
        <f t="shared" ref="K34:K46" si="4">C34+D34+E34+F34+G34+H34+I34</f>
        <v>73</v>
      </c>
      <c r="L34" s="2">
        <f t="shared" si="0"/>
        <v>52.142857142857146</v>
      </c>
      <c r="M34" s="25">
        <f t="shared" si="1"/>
        <v>52.142857142857146</v>
      </c>
      <c r="N34" s="24" t="s">
        <v>65</v>
      </c>
      <c r="O34" s="7" t="s">
        <v>17</v>
      </c>
      <c r="P34" s="5" t="s">
        <v>122</v>
      </c>
      <c r="Q34" s="5" t="s">
        <v>140</v>
      </c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s="5" customFormat="1" ht="17.25" customHeight="1">
      <c r="A35" s="1">
        <v>33</v>
      </c>
      <c r="B35" s="2" t="s">
        <v>49</v>
      </c>
      <c r="C35" s="8">
        <v>3</v>
      </c>
      <c r="D35" s="8">
        <v>8</v>
      </c>
      <c r="E35" s="8">
        <v>12</v>
      </c>
      <c r="F35" s="8">
        <v>4</v>
      </c>
      <c r="G35" s="8">
        <v>9</v>
      </c>
      <c r="H35" s="8">
        <v>6</v>
      </c>
      <c r="I35" s="8">
        <v>4</v>
      </c>
      <c r="J35" s="8">
        <v>20</v>
      </c>
      <c r="K35" s="8">
        <f>C35+D35+E35+F35+G35+H35+I35</f>
        <v>46</v>
      </c>
      <c r="L35" s="2">
        <f>100*K35/140</f>
        <v>32.857142857142854</v>
      </c>
      <c r="M35" s="25">
        <f>K35/140*100</f>
        <v>32.857142857142854</v>
      </c>
      <c r="N35" s="24" t="s">
        <v>67</v>
      </c>
      <c r="O35" s="9" t="s">
        <v>50</v>
      </c>
      <c r="P35" s="5" t="s">
        <v>122</v>
      </c>
      <c r="Q35" s="5" t="s">
        <v>141</v>
      </c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s="5" customFormat="1" ht="17.25" customHeight="1">
      <c r="A36" s="1">
        <v>34</v>
      </c>
      <c r="B36" s="2" t="s">
        <v>48</v>
      </c>
      <c r="C36" s="8">
        <v>8</v>
      </c>
      <c r="D36" s="8">
        <v>8</v>
      </c>
      <c r="E36" s="8">
        <v>13</v>
      </c>
      <c r="F36" s="8">
        <v>2</v>
      </c>
      <c r="G36" s="8">
        <v>10</v>
      </c>
      <c r="H36" s="8">
        <v>5</v>
      </c>
      <c r="I36" s="8">
        <v>6</v>
      </c>
      <c r="J36" s="8">
        <v>30</v>
      </c>
      <c r="K36" s="8">
        <f>C36+D36+E36+F36+G36+H36+I36</f>
        <v>52</v>
      </c>
      <c r="L36" s="2">
        <f>100*K36/140</f>
        <v>37.142857142857146</v>
      </c>
      <c r="M36" s="25">
        <f>K36/140*100</f>
        <v>37.142857142857146</v>
      </c>
      <c r="N36" s="24" t="s">
        <v>67</v>
      </c>
      <c r="O36" s="7" t="s">
        <v>10</v>
      </c>
      <c r="P36" s="5" t="s">
        <v>122</v>
      </c>
      <c r="Q36" s="5" t="s">
        <v>151</v>
      </c>
      <c r="S36" s="3"/>
      <c r="T36" s="44"/>
      <c r="U36" s="3"/>
      <c r="V36" s="3"/>
      <c r="W36" s="3"/>
      <c r="X36" s="3"/>
      <c r="Y36" s="3"/>
      <c r="Z36" s="21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s="5" customFormat="1" ht="17.25" customHeight="1">
      <c r="A37" s="1">
        <v>35</v>
      </c>
      <c r="B37" s="2" t="s">
        <v>51</v>
      </c>
      <c r="C37" s="8">
        <v>15</v>
      </c>
      <c r="D37" s="8">
        <v>13</v>
      </c>
      <c r="E37" s="8">
        <v>14</v>
      </c>
      <c r="F37" s="8">
        <v>15</v>
      </c>
      <c r="G37" s="8">
        <v>16</v>
      </c>
      <c r="H37" s="8">
        <v>13</v>
      </c>
      <c r="I37" s="8">
        <v>10</v>
      </c>
      <c r="J37" s="8">
        <v>50</v>
      </c>
      <c r="K37" s="8">
        <f t="shared" si="4"/>
        <v>96</v>
      </c>
      <c r="L37" s="2">
        <f t="shared" si="0"/>
        <v>68.571428571428569</v>
      </c>
      <c r="M37" s="25">
        <f t="shared" si="1"/>
        <v>68.571428571428569</v>
      </c>
      <c r="N37" s="24" t="s">
        <v>64</v>
      </c>
      <c r="O37" s="7" t="s">
        <v>10</v>
      </c>
      <c r="P37" s="5" t="s">
        <v>122</v>
      </c>
      <c r="Q37" s="5" t="s">
        <v>142</v>
      </c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s="5" customFormat="1" ht="17.25" customHeight="1">
      <c r="A38" s="1">
        <v>36</v>
      </c>
      <c r="B38" s="2" t="s">
        <v>52</v>
      </c>
      <c r="C38" s="8">
        <v>10</v>
      </c>
      <c r="D38" s="8">
        <v>16</v>
      </c>
      <c r="E38" s="8">
        <v>17</v>
      </c>
      <c r="F38" s="8">
        <v>9</v>
      </c>
      <c r="G38" s="8">
        <v>10</v>
      </c>
      <c r="H38" s="8">
        <v>10</v>
      </c>
      <c r="I38" s="8">
        <v>8</v>
      </c>
      <c r="J38" s="8">
        <v>40</v>
      </c>
      <c r="K38" s="8">
        <f t="shared" si="4"/>
        <v>80</v>
      </c>
      <c r="L38" s="2">
        <f t="shared" si="0"/>
        <v>57.142857142857146</v>
      </c>
      <c r="M38" s="25">
        <f t="shared" si="1"/>
        <v>57.142857142857139</v>
      </c>
      <c r="N38" s="24" t="s">
        <v>65</v>
      </c>
      <c r="O38" s="7" t="s">
        <v>12</v>
      </c>
      <c r="P38" s="5" t="s">
        <v>122</v>
      </c>
      <c r="Q38" s="5" t="s">
        <v>124</v>
      </c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s="5" customFormat="1" ht="17.25" customHeight="1">
      <c r="A39" s="1">
        <v>37</v>
      </c>
      <c r="B39" s="2" t="s">
        <v>53</v>
      </c>
      <c r="C39" s="8">
        <v>7</v>
      </c>
      <c r="D39" s="8">
        <v>17</v>
      </c>
      <c r="E39" s="8">
        <v>18</v>
      </c>
      <c r="F39" s="8">
        <v>13</v>
      </c>
      <c r="G39" s="8">
        <v>11</v>
      </c>
      <c r="H39" s="8">
        <v>11</v>
      </c>
      <c r="I39" s="8">
        <v>9</v>
      </c>
      <c r="J39" s="8">
        <v>45</v>
      </c>
      <c r="K39" s="8">
        <f t="shared" si="4"/>
        <v>86</v>
      </c>
      <c r="L39" s="2">
        <f t="shared" si="0"/>
        <v>61.428571428571431</v>
      </c>
      <c r="M39" s="25">
        <f t="shared" si="1"/>
        <v>61.428571428571431</v>
      </c>
      <c r="N39" s="24" t="s">
        <v>64</v>
      </c>
      <c r="O39" s="7" t="s">
        <v>17</v>
      </c>
      <c r="P39" s="5" t="s">
        <v>122</v>
      </c>
      <c r="Q39" s="5" t="s">
        <v>148</v>
      </c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 s="5" customFormat="1" ht="17.25" customHeight="1">
      <c r="A40" s="1">
        <v>38</v>
      </c>
      <c r="B40" s="2" t="s">
        <v>54</v>
      </c>
      <c r="C40" s="8">
        <v>19</v>
      </c>
      <c r="D40" s="8">
        <v>18</v>
      </c>
      <c r="E40" s="8">
        <v>17</v>
      </c>
      <c r="F40" s="8">
        <v>18</v>
      </c>
      <c r="G40" s="8">
        <v>16</v>
      </c>
      <c r="H40" s="8">
        <v>18</v>
      </c>
      <c r="I40" s="8">
        <v>15</v>
      </c>
      <c r="J40" s="8">
        <v>75</v>
      </c>
      <c r="K40" s="8">
        <f t="shared" si="4"/>
        <v>121</v>
      </c>
      <c r="L40" s="2">
        <f t="shared" si="0"/>
        <v>86.428571428571431</v>
      </c>
      <c r="M40" s="25">
        <f t="shared" si="1"/>
        <v>86.428571428571431</v>
      </c>
      <c r="N40" s="24" t="s">
        <v>62</v>
      </c>
      <c r="O40" s="7" t="s">
        <v>12</v>
      </c>
      <c r="P40" s="5" t="s">
        <v>122</v>
      </c>
      <c r="Q40" s="5" t="s">
        <v>124</v>
      </c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 s="5" customFormat="1" ht="17.25" customHeight="1">
      <c r="A41" s="1">
        <v>39</v>
      </c>
      <c r="B41" s="2" t="s">
        <v>55</v>
      </c>
      <c r="C41" s="8">
        <v>8</v>
      </c>
      <c r="D41" s="8">
        <v>17</v>
      </c>
      <c r="E41" s="8">
        <v>19</v>
      </c>
      <c r="F41" s="8">
        <v>13</v>
      </c>
      <c r="G41" s="8">
        <v>12</v>
      </c>
      <c r="H41" s="8"/>
      <c r="I41" s="8"/>
      <c r="J41" s="8">
        <v>0</v>
      </c>
      <c r="K41" s="8">
        <f t="shared" si="4"/>
        <v>69</v>
      </c>
      <c r="L41" s="2">
        <f t="shared" si="0"/>
        <v>49.285714285714285</v>
      </c>
      <c r="M41" s="25">
        <f t="shared" si="1"/>
        <v>49.285714285714292</v>
      </c>
      <c r="N41" s="24" t="s">
        <v>66</v>
      </c>
      <c r="O41" s="7" t="s">
        <v>10</v>
      </c>
      <c r="P41" s="5" t="s">
        <v>122</v>
      </c>
      <c r="Q41" s="5" t="s">
        <v>143</v>
      </c>
      <c r="S41" s="3"/>
      <c r="T41" s="3"/>
      <c r="U41" s="3"/>
      <c r="V41" s="3"/>
      <c r="W41" s="3"/>
      <c r="X41" s="3"/>
      <c r="Y41" s="3"/>
      <c r="Z41" s="3"/>
      <c r="AA41" s="3"/>
      <c r="AB41" s="3"/>
      <c r="AC41" s="21" t="s">
        <v>152</v>
      </c>
      <c r="AD41" s="3"/>
      <c r="AE41" s="3"/>
      <c r="AF41" s="3"/>
      <c r="AG41" s="3"/>
      <c r="AH41" s="3"/>
      <c r="AI41" s="3"/>
      <c r="AJ41" s="3"/>
      <c r="AK41" s="3"/>
      <c r="AL41" s="3"/>
    </row>
    <row r="42" spans="1:38" s="5" customFormat="1" ht="17.25" customHeight="1">
      <c r="A42" s="1">
        <v>40</v>
      </c>
      <c r="B42" s="2" t="s">
        <v>56</v>
      </c>
      <c r="C42" s="8">
        <v>17</v>
      </c>
      <c r="D42" s="8">
        <v>17</v>
      </c>
      <c r="E42" s="8">
        <v>13</v>
      </c>
      <c r="F42" s="8">
        <v>18</v>
      </c>
      <c r="G42" s="8">
        <v>16</v>
      </c>
      <c r="H42" s="8">
        <v>16</v>
      </c>
      <c r="I42" s="8">
        <v>12</v>
      </c>
      <c r="J42" s="8">
        <v>60</v>
      </c>
      <c r="K42" s="8">
        <f t="shared" si="4"/>
        <v>109</v>
      </c>
      <c r="L42" s="2">
        <f t="shared" si="0"/>
        <v>77.857142857142861</v>
      </c>
      <c r="M42" s="25">
        <f t="shared" si="1"/>
        <v>77.857142857142861</v>
      </c>
      <c r="N42" s="24" t="s">
        <v>70</v>
      </c>
      <c r="O42" s="7" t="s">
        <v>12</v>
      </c>
      <c r="P42" s="5" t="s">
        <v>122</v>
      </c>
      <c r="Q42" s="5" t="s">
        <v>144</v>
      </c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 s="5" customFormat="1" ht="17.25" customHeight="1">
      <c r="A43" s="1">
        <v>41</v>
      </c>
      <c r="B43" s="2" t="s">
        <v>57</v>
      </c>
      <c r="C43" s="8">
        <v>17</v>
      </c>
      <c r="D43" s="8">
        <v>17</v>
      </c>
      <c r="E43" s="8">
        <v>17</v>
      </c>
      <c r="F43" s="8">
        <v>18</v>
      </c>
      <c r="G43" s="8">
        <v>16</v>
      </c>
      <c r="H43" s="8">
        <v>17</v>
      </c>
      <c r="I43" s="8">
        <v>14</v>
      </c>
      <c r="J43" s="8">
        <v>70</v>
      </c>
      <c r="K43" s="8">
        <f t="shared" si="4"/>
        <v>116</v>
      </c>
      <c r="L43" s="2">
        <f t="shared" si="0"/>
        <v>82.857142857142861</v>
      </c>
      <c r="M43" s="25">
        <f t="shared" si="1"/>
        <v>82.857142857142861</v>
      </c>
      <c r="N43" s="24" t="s">
        <v>63</v>
      </c>
      <c r="O43" s="7" t="s">
        <v>10</v>
      </c>
      <c r="P43" s="5" t="s">
        <v>122</v>
      </c>
      <c r="Q43" s="5" t="s">
        <v>136</v>
      </c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 s="5" customFormat="1" ht="17.25" customHeight="1">
      <c r="A44" s="1">
        <v>42</v>
      </c>
      <c r="B44" s="2" t="s">
        <v>58</v>
      </c>
      <c r="C44" s="8">
        <v>8</v>
      </c>
      <c r="D44" s="8">
        <v>15</v>
      </c>
      <c r="E44" s="8">
        <v>18</v>
      </c>
      <c r="F44" s="8">
        <v>11</v>
      </c>
      <c r="G44" s="8">
        <v>14</v>
      </c>
      <c r="H44" s="8">
        <v>11</v>
      </c>
      <c r="I44" s="8">
        <v>9</v>
      </c>
      <c r="J44" s="8">
        <v>45</v>
      </c>
      <c r="K44" s="8">
        <f t="shared" si="4"/>
        <v>86</v>
      </c>
      <c r="L44" s="2">
        <f t="shared" si="0"/>
        <v>61.428571428571431</v>
      </c>
      <c r="M44" s="25">
        <f t="shared" si="1"/>
        <v>61.428571428571431</v>
      </c>
      <c r="N44" s="24" t="s">
        <v>64</v>
      </c>
      <c r="O44" s="7" t="s">
        <v>17</v>
      </c>
      <c r="P44" s="5" t="s">
        <v>122</v>
      </c>
      <c r="Q44" s="5" t="s">
        <v>145</v>
      </c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 s="5" customFormat="1" ht="17.25" customHeight="1">
      <c r="A45" s="1">
        <v>43</v>
      </c>
      <c r="B45" s="2" t="s">
        <v>59</v>
      </c>
      <c r="C45" s="8">
        <v>7</v>
      </c>
      <c r="D45" s="8">
        <v>10</v>
      </c>
      <c r="E45" s="8">
        <v>13</v>
      </c>
      <c r="F45" s="8">
        <v>9</v>
      </c>
      <c r="G45" s="8">
        <v>11</v>
      </c>
      <c r="H45" s="8">
        <v>9</v>
      </c>
      <c r="I45" s="8">
        <v>8</v>
      </c>
      <c r="J45" s="8">
        <v>40</v>
      </c>
      <c r="K45" s="8">
        <f t="shared" si="4"/>
        <v>67</v>
      </c>
      <c r="L45" s="2">
        <f t="shared" si="0"/>
        <v>47.857142857142854</v>
      </c>
      <c r="M45" s="25">
        <f t="shared" si="1"/>
        <v>47.857142857142861</v>
      </c>
      <c r="N45" s="24" t="s">
        <v>66</v>
      </c>
      <c r="O45" s="7" t="s">
        <v>60</v>
      </c>
      <c r="P45" s="5" t="s">
        <v>122</v>
      </c>
      <c r="Q45" s="5" t="s">
        <v>146</v>
      </c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8" s="5" customFormat="1" ht="17.25" customHeight="1">
      <c r="A46" s="1">
        <v>44</v>
      </c>
      <c r="B46" s="2" t="s">
        <v>61</v>
      </c>
      <c r="C46" s="8">
        <v>20</v>
      </c>
      <c r="D46" s="8">
        <v>16</v>
      </c>
      <c r="E46" s="8">
        <v>18</v>
      </c>
      <c r="F46" s="8">
        <v>18</v>
      </c>
      <c r="G46" s="8">
        <v>16</v>
      </c>
      <c r="H46" s="8">
        <v>17</v>
      </c>
      <c r="I46" s="8">
        <v>13</v>
      </c>
      <c r="J46" s="8">
        <v>65</v>
      </c>
      <c r="K46" s="8">
        <f t="shared" si="4"/>
        <v>118</v>
      </c>
      <c r="L46" s="2">
        <f t="shared" si="0"/>
        <v>84.285714285714292</v>
      </c>
      <c r="M46" s="25">
        <f t="shared" si="1"/>
        <v>84.285714285714292</v>
      </c>
      <c r="N46" s="24" t="s">
        <v>63</v>
      </c>
      <c r="O46" s="7" t="s">
        <v>60</v>
      </c>
      <c r="P46" s="5" t="s">
        <v>122</v>
      </c>
      <c r="Q46" s="5" t="s">
        <v>146</v>
      </c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8" spans="1:38">
      <c r="B48" s="26" t="s">
        <v>83</v>
      </c>
      <c r="C48" s="27">
        <v>44</v>
      </c>
      <c r="D48" s="27">
        <v>44</v>
      </c>
      <c r="E48" s="27">
        <v>44</v>
      </c>
      <c r="F48" s="27">
        <v>44</v>
      </c>
      <c r="G48" s="27">
        <v>44</v>
      </c>
      <c r="H48" s="27">
        <v>44</v>
      </c>
      <c r="I48" s="27">
        <v>44</v>
      </c>
      <c r="P48" s="21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2:38">
      <c r="B49" s="26" t="s">
        <v>84</v>
      </c>
      <c r="C49" s="27">
        <v>41</v>
      </c>
      <c r="D49" s="27">
        <v>41</v>
      </c>
      <c r="E49" s="27">
        <v>43</v>
      </c>
      <c r="F49" s="27">
        <v>41</v>
      </c>
      <c r="G49" s="27">
        <v>41</v>
      </c>
      <c r="H49" s="27">
        <v>42</v>
      </c>
      <c r="I49" s="27">
        <v>42</v>
      </c>
      <c r="P49" s="21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2:38">
      <c r="B50" s="26" t="s">
        <v>85</v>
      </c>
      <c r="C50" s="27">
        <v>3</v>
      </c>
      <c r="D50" s="27">
        <v>3</v>
      </c>
      <c r="E50" s="27">
        <v>1</v>
      </c>
      <c r="F50" s="27">
        <v>3</v>
      </c>
      <c r="G50" s="27">
        <v>3</v>
      </c>
      <c r="H50" s="27">
        <v>2</v>
      </c>
      <c r="I50" s="17">
        <v>2</v>
      </c>
      <c r="J50" s="13"/>
      <c r="K50" s="13"/>
      <c r="L50" s="13"/>
      <c r="M50" s="13"/>
      <c r="N50" s="12"/>
      <c r="O50" s="12"/>
      <c r="P50" s="21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2:38">
      <c r="B51" s="26" t="s">
        <v>86</v>
      </c>
      <c r="C51" s="27">
        <v>3</v>
      </c>
      <c r="D51" s="27">
        <v>2</v>
      </c>
      <c r="E51" s="27">
        <v>0</v>
      </c>
      <c r="F51" s="27">
        <v>5</v>
      </c>
      <c r="G51" s="27">
        <v>2</v>
      </c>
      <c r="H51" s="27">
        <v>5</v>
      </c>
      <c r="I51" s="27">
        <v>4</v>
      </c>
      <c r="J51" s="14"/>
      <c r="K51" s="14"/>
      <c r="L51" s="12"/>
      <c r="M51" s="13"/>
      <c r="N51" s="12"/>
      <c r="O51" s="12"/>
      <c r="P51" s="21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2:38" ht="15.75">
      <c r="B52" s="26" t="s">
        <v>87</v>
      </c>
      <c r="C52" s="27">
        <v>38</v>
      </c>
      <c r="D52" s="27">
        <v>39</v>
      </c>
      <c r="E52" s="27">
        <v>43</v>
      </c>
      <c r="F52" s="27">
        <v>37</v>
      </c>
      <c r="G52" s="27">
        <v>39</v>
      </c>
      <c r="H52" s="27">
        <v>37</v>
      </c>
      <c r="I52" s="29">
        <v>38</v>
      </c>
      <c r="J52" s="15"/>
      <c r="K52" s="15"/>
      <c r="L52" s="14"/>
      <c r="M52" s="13"/>
      <c r="N52" s="12"/>
      <c r="O52" s="12"/>
      <c r="P52" s="21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2:38" ht="15.75">
      <c r="B53" s="13"/>
      <c r="I53" s="23"/>
      <c r="J53" s="23"/>
      <c r="K53" s="16"/>
      <c r="L53" s="12"/>
      <c r="M53" s="12"/>
      <c r="N53" s="12"/>
      <c r="O53" s="12"/>
      <c r="P53" s="21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2:38">
      <c r="B54" s="12"/>
      <c r="I54" s="13"/>
      <c r="J54" s="12"/>
      <c r="K54" s="12"/>
      <c r="L54" s="12"/>
      <c r="M54" s="12"/>
      <c r="N54" s="12"/>
      <c r="O54" s="12"/>
      <c r="P54" s="21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2:38">
      <c r="B55" s="21"/>
      <c r="I55" s="12"/>
      <c r="J55" s="12"/>
      <c r="K55" s="12"/>
      <c r="L55" s="12"/>
      <c r="M55" s="12"/>
      <c r="N55" s="12"/>
      <c r="O55" s="12"/>
      <c r="P55" s="21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2:38">
      <c r="B56" s="21"/>
      <c r="I56" s="21"/>
      <c r="J56" s="21"/>
      <c r="K56" s="21"/>
      <c r="L56" s="21"/>
      <c r="M56" s="21"/>
      <c r="N56" s="21"/>
      <c r="O56" s="21"/>
      <c r="P56" s="12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2:38">
      <c r="B57" s="21"/>
      <c r="I57" s="19"/>
      <c r="J57" s="19"/>
      <c r="K57" s="19"/>
      <c r="L57" s="19"/>
      <c r="M57" s="19"/>
      <c r="N57" s="19"/>
      <c r="O57" s="19"/>
      <c r="P57" s="12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2:38">
      <c r="B58" s="20"/>
      <c r="I58" s="21"/>
      <c r="J58" s="21"/>
      <c r="K58" s="21"/>
      <c r="L58" s="21"/>
      <c r="M58" s="21"/>
      <c r="N58" s="21"/>
      <c r="O58" s="21"/>
    </row>
    <row r="59" spans="2:38">
      <c r="B59" s="12"/>
      <c r="C59" s="12"/>
      <c r="D59" s="12"/>
      <c r="E59" s="12"/>
      <c r="G59" s="12"/>
      <c r="H59" s="12"/>
      <c r="I59" s="12"/>
      <c r="J59" s="12"/>
      <c r="K59" s="12"/>
      <c r="L59" s="12"/>
      <c r="M59" s="12"/>
      <c r="N59" s="12"/>
      <c r="O59" s="12"/>
    </row>
    <row r="60" spans="2:38">
      <c r="N60" s="12"/>
      <c r="O60" s="12"/>
    </row>
    <row r="61" spans="2:38">
      <c r="N61" s="12"/>
      <c r="O61" s="12"/>
    </row>
    <row r="62" spans="2:38">
      <c r="N62" s="12"/>
      <c r="O62" s="12"/>
    </row>
    <row r="63" spans="2:38">
      <c r="N63" s="12"/>
      <c r="O63" s="12"/>
    </row>
    <row r="64" spans="2:38">
      <c r="N64" s="12"/>
      <c r="O64" s="12"/>
    </row>
    <row r="65" spans="2:20">
      <c r="N65" s="12"/>
      <c r="O65" s="12"/>
    </row>
    <row r="66" spans="2:20">
      <c r="N66" s="12"/>
      <c r="O66" s="12"/>
    </row>
    <row r="67" spans="2:20">
      <c r="N67" s="12"/>
      <c r="O67" s="12"/>
    </row>
    <row r="68" spans="2:20">
      <c r="B68" s="21"/>
      <c r="C68" s="18"/>
      <c r="D68" s="18"/>
      <c r="E68" s="18"/>
      <c r="F68" s="18"/>
      <c r="G68" s="18"/>
      <c r="H68" s="18"/>
      <c r="I68" s="64"/>
      <c r="J68" s="64"/>
      <c r="K68" s="64"/>
      <c r="L68" s="64"/>
      <c r="M68" s="21"/>
      <c r="N68" s="21"/>
      <c r="O68" s="21"/>
    </row>
    <row r="69" spans="2:20">
      <c r="B69" s="18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47"/>
      <c r="N69" s="21"/>
      <c r="O69" s="21"/>
    </row>
    <row r="70" spans="2:20" ht="15" customHeight="1">
      <c r="B70" s="18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</row>
    <row r="71" spans="2:20" ht="15" customHeight="1">
      <c r="B71" s="18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</row>
    <row r="72" spans="2:20">
      <c r="B72" s="18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</row>
    <row r="73" spans="2:20">
      <c r="B73" s="18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</row>
    <row r="74" spans="2:20">
      <c r="B74" s="18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</row>
    <row r="75" spans="2:20">
      <c r="B75" s="18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R75" s="12"/>
    </row>
    <row r="76" spans="2:20">
      <c r="B76" s="18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12"/>
      <c r="Q76" s="12"/>
      <c r="R76" s="12"/>
    </row>
    <row r="77" spans="2:20">
      <c r="B77" s="18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S77" s="12"/>
      <c r="T77" s="12"/>
    </row>
    <row r="78" spans="2:20" s="12" customFormat="1">
      <c r="B78" s="18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/>
      <c r="Q78"/>
      <c r="R78"/>
    </row>
    <row r="79" spans="2:20">
      <c r="B79" s="18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47"/>
      <c r="N79" s="21"/>
      <c r="O79" s="21"/>
    </row>
    <row r="80" spans="2:20">
      <c r="G80" s="12"/>
    </row>
    <row r="81" spans="2:18">
      <c r="G81" s="12"/>
    </row>
    <row r="82" spans="2:18">
      <c r="B82" s="21"/>
      <c r="C82" s="21"/>
      <c r="D82" s="21"/>
      <c r="E82" s="21"/>
      <c r="F82" s="21"/>
      <c r="G82" s="21"/>
      <c r="H82" s="21"/>
      <c r="I82" s="21"/>
      <c r="J82" s="21"/>
      <c r="K82" s="21"/>
    </row>
    <row r="83" spans="2:18">
      <c r="B83" s="21"/>
      <c r="C83" s="18"/>
      <c r="D83" s="64"/>
      <c r="E83" s="64"/>
      <c r="F83" s="64"/>
      <c r="G83" s="64"/>
      <c r="H83" s="21"/>
      <c r="I83" s="21"/>
      <c r="J83" s="21"/>
      <c r="K83" s="21"/>
      <c r="L83" s="12"/>
    </row>
    <row r="84" spans="2:18">
      <c r="B84" s="21"/>
      <c r="C84" s="18"/>
      <c r="D84" s="64"/>
      <c r="E84" s="64"/>
      <c r="F84" s="64"/>
      <c r="G84" s="64"/>
      <c r="H84" s="21"/>
      <c r="I84" s="21"/>
      <c r="J84" s="21"/>
      <c r="K84" s="21"/>
      <c r="L84" s="12"/>
    </row>
    <row r="85" spans="2:18">
      <c r="B85" s="21"/>
      <c r="C85" s="18"/>
      <c r="D85" s="64"/>
      <c r="E85" s="64"/>
      <c r="F85" s="64"/>
      <c r="G85" s="64"/>
      <c r="H85" s="21"/>
      <c r="I85" s="21"/>
      <c r="J85" s="21"/>
      <c r="K85" s="21"/>
    </row>
    <row r="86" spans="2:18">
      <c r="B86" s="21"/>
      <c r="C86" s="18"/>
      <c r="D86" s="64"/>
      <c r="E86" s="64"/>
      <c r="F86" s="64"/>
      <c r="G86" s="64"/>
      <c r="H86" s="21"/>
      <c r="I86" s="21"/>
      <c r="J86" s="21"/>
      <c r="K86" s="21"/>
    </row>
    <row r="87" spans="2:18">
      <c r="B87" s="21"/>
      <c r="C87" s="18"/>
      <c r="D87" s="64"/>
      <c r="E87" s="64"/>
      <c r="F87" s="64"/>
      <c r="G87" s="64"/>
      <c r="H87" s="21"/>
      <c r="I87" s="21"/>
      <c r="J87" s="21"/>
      <c r="K87" s="21"/>
    </row>
    <row r="88" spans="2:18">
      <c r="B88" s="21"/>
      <c r="C88" s="18"/>
      <c r="D88" s="64"/>
      <c r="E88" s="64"/>
      <c r="F88" s="64"/>
      <c r="G88" s="64"/>
      <c r="H88" s="21"/>
      <c r="I88" s="21"/>
      <c r="J88" s="21"/>
      <c r="K88" s="21"/>
    </row>
    <row r="89" spans="2:18">
      <c r="B89" s="21"/>
      <c r="C89" s="21"/>
      <c r="D89" s="21"/>
      <c r="E89" s="21"/>
      <c r="F89" s="21"/>
      <c r="G89" s="21"/>
      <c r="H89" s="21"/>
      <c r="I89" s="21"/>
      <c r="J89" s="21"/>
      <c r="K89" s="21"/>
      <c r="P89" s="50" t="s">
        <v>22</v>
      </c>
      <c r="Q89" s="51"/>
      <c r="R89" s="42" t="s">
        <v>149</v>
      </c>
    </row>
    <row r="90" spans="2:18">
      <c r="P90" s="40" t="s">
        <v>72</v>
      </c>
      <c r="Q90" s="40" t="s">
        <v>71</v>
      </c>
      <c r="R90" s="28" t="s">
        <v>72</v>
      </c>
    </row>
    <row r="91" spans="2:18">
      <c r="B91" s="40" t="s">
        <v>82</v>
      </c>
      <c r="C91" s="61" t="s">
        <v>12</v>
      </c>
      <c r="D91" s="61"/>
      <c r="E91" s="61" t="s">
        <v>10</v>
      </c>
      <c r="F91" s="61"/>
      <c r="G91" s="61" t="s">
        <v>17</v>
      </c>
      <c r="H91" s="61"/>
      <c r="I91" s="61" t="s">
        <v>38</v>
      </c>
      <c r="J91" s="61"/>
      <c r="K91" s="61" t="s">
        <v>44</v>
      </c>
      <c r="L91" s="61"/>
      <c r="M91" s="61" t="s">
        <v>60</v>
      </c>
      <c r="N91" s="61"/>
      <c r="O91" s="50" t="s">
        <v>15</v>
      </c>
      <c r="P91" s="40">
        <v>0</v>
      </c>
      <c r="Q91" s="40">
        <v>0</v>
      </c>
      <c r="R91" s="28">
        <v>1</v>
      </c>
    </row>
    <row r="92" spans="2:18">
      <c r="B92" s="40"/>
      <c r="C92" s="40" t="s">
        <v>72</v>
      </c>
      <c r="D92" s="40" t="s">
        <v>71</v>
      </c>
      <c r="E92" s="40" t="s">
        <v>72</v>
      </c>
      <c r="F92" s="40" t="s">
        <v>71</v>
      </c>
      <c r="G92" s="40" t="s">
        <v>72</v>
      </c>
      <c r="H92" s="40" t="s">
        <v>71</v>
      </c>
      <c r="I92" s="40" t="s">
        <v>72</v>
      </c>
      <c r="J92" s="40" t="s">
        <v>71</v>
      </c>
      <c r="K92" s="40" t="s">
        <v>72</v>
      </c>
      <c r="L92" s="40" t="s">
        <v>71</v>
      </c>
      <c r="M92" s="40" t="s">
        <v>72</v>
      </c>
      <c r="N92" s="40" t="s">
        <v>71</v>
      </c>
      <c r="O92" s="40" t="s">
        <v>72</v>
      </c>
      <c r="P92" s="40">
        <v>0</v>
      </c>
      <c r="Q92" s="40">
        <v>0</v>
      </c>
      <c r="R92" s="28">
        <v>2</v>
      </c>
    </row>
    <row r="93" spans="2:18">
      <c r="B93" s="40" t="s">
        <v>62</v>
      </c>
      <c r="C93" s="40">
        <v>1</v>
      </c>
      <c r="D93" s="40">
        <v>0</v>
      </c>
      <c r="E93" s="40">
        <v>0</v>
      </c>
      <c r="F93" s="40">
        <v>0</v>
      </c>
      <c r="G93" s="40">
        <v>0</v>
      </c>
      <c r="H93" s="40">
        <v>0</v>
      </c>
      <c r="I93" s="40">
        <v>0</v>
      </c>
      <c r="J93" s="40">
        <v>0</v>
      </c>
      <c r="K93" s="40">
        <v>0</v>
      </c>
      <c r="L93" s="40">
        <v>0</v>
      </c>
      <c r="M93" s="40">
        <v>0</v>
      </c>
      <c r="N93" s="40">
        <v>0</v>
      </c>
      <c r="O93" s="40">
        <v>0</v>
      </c>
      <c r="P93" s="40">
        <v>0</v>
      </c>
      <c r="Q93" s="40">
        <v>0</v>
      </c>
      <c r="R93" s="28">
        <v>3</v>
      </c>
    </row>
    <row r="94" spans="2:18">
      <c r="B94" s="40" t="s">
        <v>63</v>
      </c>
      <c r="C94" s="40">
        <v>0</v>
      </c>
      <c r="D94" s="40">
        <v>0</v>
      </c>
      <c r="E94" s="40">
        <v>1</v>
      </c>
      <c r="F94" s="40">
        <v>0</v>
      </c>
      <c r="G94" s="40">
        <v>0</v>
      </c>
      <c r="H94" s="40">
        <v>1</v>
      </c>
      <c r="I94" s="40">
        <v>0</v>
      </c>
      <c r="J94" s="40">
        <v>0</v>
      </c>
      <c r="K94" s="40">
        <v>0</v>
      </c>
      <c r="L94" s="40">
        <v>0</v>
      </c>
      <c r="M94" s="40">
        <v>1</v>
      </c>
      <c r="N94" s="40">
        <v>0</v>
      </c>
      <c r="O94" s="40">
        <v>0</v>
      </c>
      <c r="P94" s="40">
        <v>0</v>
      </c>
      <c r="Q94" s="40">
        <v>0</v>
      </c>
      <c r="R94" s="28">
        <v>6</v>
      </c>
    </row>
    <row r="95" spans="2:18">
      <c r="B95" s="40" t="s">
        <v>70</v>
      </c>
      <c r="C95" s="40">
        <v>2</v>
      </c>
      <c r="D95" s="40">
        <v>3</v>
      </c>
      <c r="E95" s="40">
        <v>0</v>
      </c>
      <c r="F95" s="40">
        <v>0</v>
      </c>
      <c r="G95" s="40">
        <v>0</v>
      </c>
      <c r="H95" s="40">
        <v>1</v>
      </c>
      <c r="I95" s="40">
        <v>0</v>
      </c>
      <c r="J95" s="40">
        <v>0</v>
      </c>
      <c r="K95" s="40">
        <v>1</v>
      </c>
      <c r="L95" s="40">
        <v>0</v>
      </c>
      <c r="M95" s="40">
        <v>0</v>
      </c>
      <c r="N95" s="40">
        <v>0</v>
      </c>
      <c r="O95" s="40">
        <v>0</v>
      </c>
      <c r="P95" s="40">
        <v>0</v>
      </c>
      <c r="Q95" s="40">
        <v>1</v>
      </c>
      <c r="R95" s="28">
        <v>6</v>
      </c>
    </row>
    <row r="96" spans="2:18">
      <c r="B96" s="40" t="s">
        <v>64</v>
      </c>
      <c r="C96" s="40">
        <v>3</v>
      </c>
      <c r="D96" s="40">
        <v>3</v>
      </c>
      <c r="E96" s="40">
        <v>1</v>
      </c>
      <c r="F96" s="40">
        <v>1</v>
      </c>
      <c r="G96" s="40">
        <v>2</v>
      </c>
      <c r="H96" s="40">
        <v>0</v>
      </c>
      <c r="I96" s="40">
        <v>0</v>
      </c>
      <c r="J96" s="40">
        <v>0</v>
      </c>
      <c r="K96" s="40">
        <v>0</v>
      </c>
      <c r="L96" s="40">
        <v>0</v>
      </c>
      <c r="M96" s="40">
        <v>0</v>
      </c>
      <c r="N96" s="40">
        <v>0</v>
      </c>
      <c r="O96" s="40">
        <v>0</v>
      </c>
      <c r="P96" s="40">
        <v>0</v>
      </c>
      <c r="Q96" s="40">
        <v>0</v>
      </c>
      <c r="R96" s="28">
        <v>4</v>
      </c>
    </row>
    <row r="97" spans="2:18">
      <c r="B97" s="40" t="s">
        <v>65</v>
      </c>
      <c r="C97" s="40">
        <v>3</v>
      </c>
      <c r="D97" s="40">
        <v>1</v>
      </c>
      <c r="E97" s="40">
        <v>1</v>
      </c>
      <c r="F97" s="40">
        <v>1</v>
      </c>
      <c r="G97" s="40">
        <v>2</v>
      </c>
      <c r="H97" s="40">
        <v>1</v>
      </c>
      <c r="I97" s="40">
        <v>0</v>
      </c>
      <c r="J97" s="40">
        <v>0</v>
      </c>
      <c r="K97" s="40">
        <v>0</v>
      </c>
      <c r="L97" s="40">
        <v>0</v>
      </c>
      <c r="M97" s="40">
        <v>0</v>
      </c>
      <c r="N97" s="40">
        <v>0</v>
      </c>
      <c r="O97" s="40">
        <v>0</v>
      </c>
      <c r="P97" s="40">
        <v>0</v>
      </c>
      <c r="Q97" s="40">
        <v>0</v>
      </c>
      <c r="R97" s="28">
        <v>3</v>
      </c>
    </row>
    <row r="98" spans="2:18">
      <c r="B98" s="40" t="s">
        <v>66</v>
      </c>
      <c r="C98" s="40">
        <v>2</v>
      </c>
      <c r="D98" s="40">
        <v>0</v>
      </c>
      <c r="E98" s="40">
        <v>1</v>
      </c>
      <c r="F98" s="40">
        <v>1</v>
      </c>
      <c r="G98" s="40">
        <v>0</v>
      </c>
      <c r="H98" s="40">
        <v>0</v>
      </c>
      <c r="I98" s="40">
        <v>0</v>
      </c>
      <c r="J98" s="40">
        <v>0</v>
      </c>
      <c r="K98" s="40">
        <v>0</v>
      </c>
      <c r="L98" s="40">
        <v>0</v>
      </c>
      <c r="M98" s="40">
        <v>1</v>
      </c>
      <c r="N98" s="40">
        <v>0</v>
      </c>
      <c r="O98" s="40">
        <v>0</v>
      </c>
      <c r="P98" s="40">
        <v>0</v>
      </c>
      <c r="Q98" s="40">
        <v>0</v>
      </c>
      <c r="R98" s="28">
        <v>0</v>
      </c>
    </row>
    <row r="99" spans="2:18">
      <c r="B99" s="40" t="s">
        <v>67</v>
      </c>
      <c r="C99" s="40">
        <v>1</v>
      </c>
      <c r="D99" s="40">
        <v>1</v>
      </c>
      <c r="E99" s="40">
        <v>0</v>
      </c>
      <c r="F99" s="40">
        <v>0</v>
      </c>
      <c r="G99" s="40">
        <v>1</v>
      </c>
      <c r="H99" s="40">
        <v>0</v>
      </c>
      <c r="I99" s="40">
        <v>1</v>
      </c>
      <c r="J99" s="40">
        <v>0</v>
      </c>
      <c r="K99" s="40">
        <v>0</v>
      </c>
      <c r="L99" s="40">
        <v>0</v>
      </c>
      <c r="M99" s="40">
        <v>0</v>
      </c>
      <c r="N99" s="40">
        <v>0</v>
      </c>
      <c r="O99" s="40">
        <v>0</v>
      </c>
      <c r="P99" s="40">
        <v>0</v>
      </c>
      <c r="Q99" s="40">
        <v>0</v>
      </c>
      <c r="R99" s="28">
        <v>0</v>
      </c>
    </row>
    <row r="100" spans="2:18">
      <c r="B100" s="52" t="s">
        <v>68</v>
      </c>
      <c r="C100" s="40">
        <v>0</v>
      </c>
      <c r="D100" s="40">
        <v>1</v>
      </c>
      <c r="E100" s="40">
        <v>0</v>
      </c>
      <c r="F100" s="40">
        <v>0</v>
      </c>
      <c r="G100" s="40">
        <v>0</v>
      </c>
      <c r="H100" s="40">
        <v>1</v>
      </c>
      <c r="I100" s="40">
        <v>0</v>
      </c>
      <c r="J100" s="40">
        <v>0</v>
      </c>
      <c r="K100" s="40">
        <v>0</v>
      </c>
      <c r="L100" s="40">
        <v>0</v>
      </c>
      <c r="M100" s="40">
        <v>0</v>
      </c>
      <c r="N100" s="40">
        <v>0</v>
      </c>
      <c r="O100" s="40">
        <v>0</v>
      </c>
      <c r="P100" s="40">
        <v>0</v>
      </c>
      <c r="Q100" s="40"/>
      <c r="R100" s="28">
        <v>1</v>
      </c>
    </row>
    <row r="101" spans="2:18">
      <c r="B101" s="52" t="s">
        <v>69</v>
      </c>
      <c r="C101" s="40">
        <v>0</v>
      </c>
      <c r="D101" s="40">
        <v>0</v>
      </c>
      <c r="E101" s="40">
        <v>0</v>
      </c>
      <c r="F101" s="40">
        <v>0</v>
      </c>
      <c r="G101" s="40">
        <v>0</v>
      </c>
      <c r="H101" s="40">
        <v>0</v>
      </c>
      <c r="I101" s="40">
        <v>0</v>
      </c>
      <c r="J101" s="40">
        <v>0</v>
      </c>
      <c r="K101" s="40">
        <v>0</v>
      </c>
      <c r="L101" s="40">
        <v>0</v>
      </c>
      <c r="M101" s="40">
        <v>0</v>
      </c>
      <c r="N101" s="40">
        <v>0</v>
      </c>
      <c r="O101" s="40">
        <v>0</v>
      </c>
      <c r="P101" s="40">
        <f>SUM(P91:P100)</f>
        <v>0</v>
      </c>
      <c r="Q101" s="40">
        <f t="shared" ref="Q101" si="5">SUM(Q91:Q99)</f>
        <v>1</v>
      </c>
      <c r="R101" s="28">
        <v>26</v>
      </c>
    </row>
    <row r="102" spans="2:18" s="12" customFormat="1">
      <c r="B102" s="52" t="s">
        <v>90</v>
      </c>
      <c r="C102" s="40">
        <v>0</v>
      </c>
      <c r="D102" s="40">
        <v>0</v>
      </c>
      <c r="E102" s="40">
        <v>0</v>
      </c>
      <c r="F102" s="40">
        <v>0</v>
      </c>
      <c r="G102" s="40">
        <v>1</v>
      </c>
      <c r="H102" s="40">
        <v>0</v>
      </c>
      <c r="I102" s="40">
        <v>0</v>
      </c>
      <c r="J102" s="40">
        <v>0</v>
      </c>
      <c r="K102" s="40">
        <v>0</v>
      </c>
      <c r="L102" s="40">
        <v>0</v>
      </c>
      <c r="M102" s="40">
        <v>0</v>
      </c>
      <c r="N102" s="40">
        <v>0</v>
      </c>
      <c r="O102" s="40">
        <v>0</v>
      </c>
      <c r="P102" s="53"/>
      <c r="Q102" s="53"/>
      <c r="R102" s="53"/>
    </row>
    <row r="103" spans="2:18">
      <c r="B103" s="52" t="s">
        <v>88</v>
      </c>
      <c r="C103" s="40">
        <v>12</v>
      </c>
      <c r="D103" s="40">
        <v>9</v>
      </c>
      <c r="E103" s="40">
        <f t="shared" ref="E103:O103" si="6">SUM(E93:E102)</f>
        <v>4</v>
      </c>
      <c r="F103" s="40">
        <f t="shared" si="6"/>
        <v>3</v>
      </c>
      <c r="G103" s="40">
        <f t="shared" si="6"/>
        <v>6</v>
      </c>
      <c r="H103" s="40">
        <f t="shared" si="6"/>
        <v>4</v>
      </c>
      <c r="I103" s="40">
        <f t="shared" si="6"/>
        <v>1</v>
      </c>
      <c r="J103" s="40">
        <f t="shared" si="6"/>
        <v>0</v>
      </c>
      <c r="K103" s="40">
        <f t="shared" si="6"/>
        <v>1</v>
      </c>
      <c r="L103" s="40">
        <f t="shared" si="6"/>
        <v>0</v>
      </c>
      <c r="M103" s="40">
        <f t="shared" si="6"/>
        <v>2</v>
      </c>
      <c r="N103" s="40">
        <f t="shared" si="6"/>
        <v>0</v>
      </c>
      <c r="O103" s="40">
        <f t="shared" si="6"/>
        <v>0</v>
      </c>
      <c r="P103" s="53"/>
      <c r="Q103" s="53"/>
      <c r="R103" s="53"/>
    </row>
    <row r="104" spans="2:18"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</row>
    <row r="105" spans="2:18"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</row>
    <row r="106" spans="2:18">
      <c r="B106" s="53"/>
      <c r="C106" s="53"/>
      <c r="D106" s="53"/>
      <c r="E106" s="61"/>
      <c r="F106" s="61"/>
      <c r="G106" s="61"/>
      <c r="H106" s="61" t="s">
        <v>73</v>
      </c>
      <c r="I106" s="61"/>
      <c r="J106" s="61" t="s">
        <v>74</v>
      </c>
      <c r="K106" s="61"/>
      <c r="L106" s="53"/>
      <c r="M106" s="53"/>
      <c r="N106" s="53"/>
      <c r="O106" s="53"/>
      <c r="P106" s="53"/>
      <c r="Q106" s="53"/>
      <c r="R106" s="53"/>
    </row>
    <row r="107" spans="2:18">
      <c r="B107" s="53"/>
      <c r="C107" s="53"/>
      <c r="D107" s="53"/>
      <c r="E107" s="61" t="s">
        <v>75</v>
      </c>
      <c r="F107" s="61"/>
      <c r="G107" s="61"/>
      <c r="H107" s="61">
        <v>4</v>
      </c>
      <c r="I107" s="61"/>
      <c r="J107" s="61">
        <v>3</v>
      </c>
      <c r="K107" s="61"/>
      <c r="L107" s="53"/>
      <c r="M107" s="53"/>
      <c r="N107" s="53"/>
      <c r="O107" s="53"/>
      <c r="P107" s="53"/>
      <c r="Q107" s="53"/>
      <c r="R107" s="53"/>
    </row>
    <row r="108" spans="2:18">
      <c r="B108" s="53"/>
      <c r="C108" s="53"/>
      <c r="D108" s="53"/>
      <c r="E108" s="61" t="s">
        <v>76</v>
      </c>
      <c r="F108" s="61"/>
      <c r="G108" s="61"/>
      <c r="H108" s="61">
        <v>10</v>
      </c>
      <c r="I108" s="61"/>
      <c r="J108" s="61">
        <v>6</v>
      </c>
      <c r="K108" s="61"/>
      <c r="L108" s="53"/>
      <c r="M108" s="53"/>
      <c r="N108" s="53"/>
      <c r="O108" s="53"/>
      <c r="P108" s="53"/>
      <c r="Q108" s="53"/>
      <c r="R108" s="53"/>
    </row>
    <row r="109" spans="2:18">
      <c r="B109" s="53"/>
      <c r="C109" s="53"/>
      <c r="D109" s="53"/>
      <c r="E109" s="61" t="s">
        <v>77</v>
      </c>
      <c r="F109" s="61"/>
      <c r="G109" s="61"/>
      <c r="H109" s="61">
        <v>9</v>
      </c>
      <c r="I109" s="61"/>
      <c r="J109" s="61">
        <v>8</v>
      </c>
      <c r="K109" s="61"/>
      <c r="L109" s="53"/>
      <c r="M109" s="53"/>
      <c r="N109" s="53"/>
      <c r="O109" s="53"/>
      <c r="P109" s="53"/>
      <c r="Q109" s="53"/>
      <c r="R109" s="53"/>
    </row>
    <row r="110" spans="2:18">
      <c r="B110" s="53"/>
      <c r="C110" s="53"/>
      <c r="D110" s="53"/>
      <c r="E110" s="61" t="s">
        <v>78</v>
      </c>
      <c r="F110" s="61"/>
      <c r="G110" s="61"/>
      <c r="H110" s="61">
        <v>3</v>
      </c>
      <c r="I110" s="61"/>
      <c r="J110" s="61">
        <v>1</v>
      </c>
      <c r="K110" s="61"/>
      <c r="L110" s="53"/>
      <c r="M110" s="53"/>
      <c r="N110" s="53"/>
      <c r="O110" s="53"/>
      <c r="P110" s="53"/>
      <c r="Q110" s="53"/>
      <c r="R110" s="53"/>
    </row>
    <row r="111" spans="2:18">
      <c r="B111" s="53"/>
      <c r="C111" s="53"/>
      <c r="D111" s="53"/>
      <c r="E111" s="61" t="s">
        <v>79</v>
      </c>
      <c r="F111" s="61"/>
      <c r="G111" s="61"/>
      <c r="H111" s="61">
        <v>26</v>
      </c>
      <c r="I111" s="61"/>
      <c r="J111" s="61">
        <v>18</v>
      </c>
      <c r="K111" s="61"/>
      <c r="L111" s="53"/>
      <c r="M111" s="53"/>
      <c r="N111" s="53"/>
      <c r="O111" s="53"/>
    </row>
    <row r="112" spans="2:18"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</row>
    <row r="116" spans="2:23">
      <c r="P116" s="36"/>
      <c r="Q116" s="36"/>
      <c r="R116" s="36"/>
    </row>
    <row r="117" spans="2:23" ht="22.5">
      <c r="P117" s="57"/>
      <c r="Q117" s="57"/>
      <c r="R117" s="57"/>
    </row>
    <row r="118" spans="2:23">
      <c r="B118" s="12"/>
      <c r="C118" s="36"/>
      <c r="D118" s="36"/>
      <c r="E118" s="36"/>
      <c r="F118" s="36"/>
      <c r="G118" s="36"/>
      <c r="H118" s="37"/>
      <c r="I118" s="36"/>
      <c r="J118" s="36"/>
      <c r="K118" s="36"/>
      <c r="L118" s="36"/>
      <c r="M118" s="36"/>
      <c r="N118" s="36"/>
      <c r="O118" s="36"/>
      <c r="P118" s="58"/>
      <c r="Q118" s="58"/>
      <c r="R118" s="58"/>
      <c r="S118" s="12"/>
      <c r="T118" s="12"/>
      <c r="U118" s="12"/>
      <c r="V118" s="12"/>
    </row>
    <row r="119" spans="2:23" ht="22.5">
      <c r="B119" s="57" t="s">
        <v>91</v>
      </c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5"/>
      <c r="Q119" s="55"/>
      <c r="R119" s="55"/>
      <c r="S119" s="57"/>
      <c r="T119" s="12"/>
      <c r="U119" s="12"/>
      <c r="V119" s="12"/>
    </row>
    <row r="120" spans="2:23" ht="19.5">
      <c r="B120" s="58" t="s">
        <v>92</v>
      </c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5"/>
      <c r="Q120" s="55"/>
      <c r="R120" s="55"/>
      <c r="S120" s="58"/>
      <c r="T120" s="58"/>
      <c r="U120" s="58"/>
      <c r="V120" s="12"/>
    </row>
    <row r="121" spans="2:23" ht="19.5">
      <c r="B121" s="55" t="s">
        <v>93</v>
      </c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36"/>
      <c r="Q121" s="36"/>
      <c r="R121" s="36"/>
      <c r="S121" s="55"/>
      <c r="T121" s="55"/>
      <c r="U121" s="55"/>
      <c r="V121" s="38"/>
    </row>
    <row r="122" spans="2:23" ht="19.5">
      <c r="B122" s="55" t="s">
        <v>94</v>
      </c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6"/>
      <c r="Q122" s="56"/>
      <c r="R122" s="56"/>
      <c r="S122" s="55"/>
      <c r="T122" s="55"/>
      <c r="U122" s="55"/>
      <c r="V122" s="55"/>
    </row>
    <row r="123" spans="2:23">
      <c r="B123" s="12" t="s">
        <v>95</v>
      </c>
      <c r="C123" s="36"/>
      <c r="D123" s="36"/>
      <c r="E123" s="36"/>
      <c r="F123" s="36" t="s">
        <v>96</v>
      </c>
      <c r="G123" s="36"/>
      <c r="H123" s="36"/>
      <c r="I123" s="36"/>
      <c r="J123" s="36" t="s">
        <v>97</v>
      </c>
      <c r="K123" s="36"/>
      <c r="L123" s="36"/>
      <c r="M123" s="36"/>
      <c r="N123" s="36"/>
      <c r="O123" s="36"/>
      <c r="P123" s="35" t="s">
        <v>107</v>
      </c>
      <c r="Q123" s="35" t="s">
        <v>4</v>
      </c>
      <c r="R123" s="35" t="s">
        <v>108</v>
      </c>
      <c r="S123" s="12"/>
      <c r="T123" s="12"/>
      <c r="U123" s="12"/>
      <c r="V123" s="12"/>
    </row>
    <row r="124" spans="2:23">
      <c r="B124" s="62" t="s">
        <v>98</v>
      </c>
      <c r="C124" s="22"/>
      <c r="D124" s="22"/>
      <c r="E124" s="56" t="s">
        <v>99</v>
      </c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40">
        <v>3</v>
      </c>
      <c r="Q124" s="40">
        <v>7.31</v>
      </c>
      <c r="R124" s="40">
        <v>3</v>
      </c>
      <c r="S124" s="5"/>
      <c r="T124" s="5"/>
      <c r="U124" s="63" t="s">
        <v>100</v>
      </c>
      <c r="V124" s="5"/>
      <c r="W124" s="5"/>
    </row>
    <row r="125" spans="2:23">
      <c r="B125" s="62"/>
      <c r="C125" s="22" t="s">
        <v>101</v>
      </c>
      <c r="D125" s="22" t="s">
        <v>4</v>
      </c>
      <c r="E125" s="35" t="s">
        <v>102</v>
      </c>
      <c r="F125" s="35" t="s">
        <v>4</v>
      </c>
      <c r="G125" s="35" t="s">
        <v>67</v>
      </c>
      <c r="H125" s="35" t="s">
        <v>4</v>
      </c>
      <c r="I125" s="35" t="s">
        <v>103</v>
      </c>
      <c r="J125" s="35" t="s">
        <v>4</v>
      </c>
      <c r="K125" s="35" t="s">
        <v>104</v>
      </c>
      <c r="L125" s="35" t="s">
        <v>4</v>
      </c>
      <c r="M125" s="35" t="s">
        <v>105</v>
      </c>
      <c r="N125" s="35" t="s">
        <v>4</v>
      </c>
      <c r="O125" s="35" t="s">
        <v>106</v>
      </c>
      <c r="P125" s="40">
        <v>11</v>
      </c>
      <c r="Q125" s="40">
        <v>25.58</v>
      </c>
      <c r="R125" s="40">
        <v>9</v>
      </c>
      <c r="S125" s="5" t="s">
        <v>109</v>
      </c>
      <c r="T125" s="5" t="s">
        <v>110</v>
      </c>
      <c r="U125" s="63"/>
      <c r="V125" s="5"/>
      <c r="W125" s="5"/>
    </row>
    <row r="126" spans="2:23">
      <c r="B126" s="39" t="s">
        <v>3</v>
      </c>
      <c r="C126" s="22">
        <v>2</v>
      </c>
      <c r="D126" s="22">
        <v>5</v>
      </c>
      <c r="E126" s="40">
        <v>1</v>
      </c>
      <c r="F126" s="40">
        <v>2.4300000000000002</v>
      </c>
      <c r="G126" s="40">
        <v>5</v>
      </c>
      <c r="H126" s="40">
        <v>12.19</v>
      </c>
      <c r="I126" s="40">
        <v>9</v>
      </c>
      <c r="J126" s="40">
        <v>21.95</v>
      </c>
      <c r="K126" s="40">
        <v>6</v>
      </c>
      <c r="L126" s="40">
        <v>14.63</v>
      </c>
      <c r="M126" s="40">
        <v>6</v>
      </c>
      <c r="N126" s="40">
        <v>14.63</v>
      </c>
      <c r="O126" s="40">
        <v>6</v>
      </c>
      <c r="P126" s="40">
        <v>9</v>
      </c>
      <c r="Q126" s="40">
        <v>21.95</v>
      </c>
      <c r="R126" s="40">
        <v>3</v>
      </c>
      <c r="S126" s="41">
        <v>38</v>
      </c>
      <c r="T126" s="41">
        <v>93</v>
      </c>
      <c r="U126" s="41" t="s">
        <v>111</v>
      </c>
      <c r="V126" s="41"/>
      <c r="W126" s="5"/>
    </row>
    <row r="127" spans="2:23">
      <c r="B127" s="39" t="s">
        <v>6</v>
      </c>
      <c r="C127" s="22">
        <v>0</v>
      </c>
      <c r="D127" s="22">
        <v>0</v>
      </c>
      <c r="E127" s="40">
        <v>0</v>
      </c>
      <c r="F127" s="40">
        <v>0</v>
      </c>
      <c r="G127" s="40">
        <v>0</v>
      </c>
      <c r="H127" s="40">
        <v>0</v>
      </c>
      <c r="I127" s="40">
        <v>1</v>
      </c>
      <c r="J127" s="40">
        <v>2.3199999999999998</v>
      </c>
      <c r="K127" s="40">
        <v>7</v>
      </c>
      <c r="L127" s="40">
        <v>16.27</v>
      </c>
      <c r="M127" s="40">
        <v>9</v>
      </c>
      <c r="N127" s="40">
        <v>20.93</v>
      </c>
      <c r="O127" s="40">
        <v>6</v>
      </c>
      <c r="P127" s="40">
        <v>7</v>
      </c>
      <c r="Q127" s="40">
        <v>17.07</v>
      </c>
      <c r="R127" s="40">
        <v>0</v>
      </c>
      <c r="S127" s="41">
        <v>43</v>
      </c>
      <c r="T127" s="41">
        <v>100</v>
      </c>
      <c r="U127" s="41" t="s">
        <v>112</v>
      </c>
      <c r="V127" s="41"/>
      <c r="W127" s="5"/>
    </row>
    <row r="128" spans="2:23">
      <c r="B128" s="39" t="s">
        <v>5</v>
      </c>
      <c r="C128" s="22">
        <v>1</v>
      </c>
      <c r="D128" s="22">
        <v>2.4300000000000002</v>
      </c>
      <c r="E128" s="40">
        <v>1</v>
      </c>
      <c r="F128" s="40">
        <v>2.4300000000000002</v>
      </c>
      <c r="G128" s="40">
        <v>5</v>
      </c>
      <c r="H128" s="40">
        <v>12.19</v>
      </c>
      <c r="I128" s="40">
        <v>2</v>
      </c>
      <c r="J128" s="40">
        <v>4.87</v>
      </c>
      <c r="K128" s="40">
        <v>5</v>
      </c>
      <c r="L128" s="40">
        <v>12.19</v>
      </c>
      <c r="M128" s="40">
        <v>4</v>
      </c>
      <c r="N128" s="40">
        <v>9.75</v>
      </c>
      <c r="O128" s="40">
        <v>11</v>
      </c>
      <c r="P128" s="40">
        <v>1</v>
      </c>
      <c r="Q128" s="40">
        <v>2.4300000000000002</v>
      </c>
      <c r="R128" s="40">
        <v>0</v>
      </c>
      <c r="S128" s="41">
        <v>39</v>
      </c>
      <c r="T128" s="41">
        <v>95</v>
      </c>
      <c r="U128" s="41" t="s">
        <v>113</v>
      </c>
      <c r="V128" s="41"/>
      <c r="W128" s="5"/>
    </row>
    <row r="129" spans="2:23">
      <c r="B129" s="39" t="s">
        <v>114</v>
      </c>
      <c r="C129" s="22">
        <v>4</v>
      </c>
      <c r="D129" s="22">
        <v>9.75</v>
      </c>
      <c r="E129" s="40">
        <v>1</v>
      </c>
      <c r="F129" s="40">
        <v>2.4300000000000002</v>
      </c>
      <c r="G129" s="40">
        <v>8</v>
      </c>
      <c r="H129" s="40">
        <v>19.21</v>
      </c>
      <c r="I129" s="40">
        <v>6</v>
      </c>
      <c r="J129" s="40">
        <v>14.46</v>
      </c>
      <c r="K129" s="40">
        <v>4</v>
      </c>
      <c r="L129" s="40">
        <v>9.75</v>
      </c>
      <c r="M129" s="40">
        <v>9</v>
      </c>
      <c r="N129" s="40">
        <v>21.95</v>
      </c>
      <c r="O129" s="40">
        <v>2</v>
      </c>
      <c r="P129" s="40">
        <v>3</v>
      </c>
      <c r="Q129" s="40">
        <v>7.14</v>
      </c>
      <c r="R129" s="40">
        <v>0</v>
      </c>
      <c r="S129" s="41">
        <v>37</v>
      </c>
      <c r="T129" s="41">
        <v>90</v>
      </c>
      <c r="U129" s="41" t="s">
        <v>115</v>
      </c>
      <c r="V129" s="41"/>
      <c r="W129" s="5"/>
    </row>
    <row r="130" spans="2:23">
      <c r="B130" s="39" t="s">
        <v>7</v>
      </c>
      <c r="C130" s="22">
        <v>2</v>
      </c>
      <c r="D130" s="22">
        <v>4.87</v>
      </c>
      <c r="E130" s="40">
        <v>0</v>
      </c>
      <c r="F130" s="40">
        <v>0</v>
      </c>
      <c r="G130" s="40">
        <v>2</v>
      </c>
      <c r="H130" s="40">
        <v>4.87</v>
      </c>
      <c r="I130" s="40">
        <v>5</v>
      </c>
      <c r="J130" s="40">
        <v>12.19</v>
      </c>
      <c r="K130" s="40">
        <v>10</v>
      </c>
      <c r="L130" s="40">
        <v>24.39</v>
      </c>
      <c r="M130" s="40">
        <v>11</v>
      </c>
      <c r="N130" s="40">
        <v>26.82</v>
      </c>
      <c r="O130" s="40">
        <v>10</v>
      </c>
      <c r="P130" s="40">
        <v>0</v>
      </c>
      <c r="Q130" s="40">
        <v>0</v>
      </c>
      <c r="R130" s="40">
        <v>0</v>
      </c>
      <c r="S130" s="41">
        <v>39</v>
      </c>
      <c r="T130" s="41">
        <v>95</v>
      </c>
      <c r="U130" s="41" t="s">
        <v>116</v>
      </c>
      <c r="V130" s="41"/>
      <c r="W130" s="5"/>
    </row>
    <row r="131" spans="2:23">
      <c r="B131" s="39" t="s">
        <v>8</v>
      </c>
      <c r="C131" s="22">
        <v>2</v>
      </c>
      <c r="D131" s="22">
        <v>4.76</v>
      </c>
      <c r="E131" s="40">
        <v>2</v>
      </c>
      <c r="F131" s="40">
        <v>4.76</v>
      </c>
      <c r="G131" s="40">
        <v>5</v>
      </c>
      <c r="H131" s="40">
        <v>11.9</v>
      </c>
      <c r="I131" s="40">
        <v>9</v>
      </c>
      <c r="J131" s="40">
        <v>21.42</v>
      </c>
      <c r="K131" s="40">
        <v>12</v>
      </c>
      <c r="L131" s="40">
        <v>28.57</v>
      </c>
      <c r="M131" s="40">
        <v>4</v>
      </c>
      <c r="N131" s="40">
        <v>9.52</v>
      </c>
      <c r="O131" s="40">
        <v>5</v>
      </c>
      <c r="P131" s="40">
        <v>34</v>
      </c>
      <c r="Q131" s="40">
        <f>SUM(Q124:Q130)</f>
        <v>81.48</v>
      </c>
      <c r="R131" s="40">
        <v>15</v>
      </c>
      <c r="S131" s="41">
        <v>37</v>
      </c>
      <c r="T131" s="41">
        <v>88</v>
      </c>
      <c r="U131" s="41" t="s">
        <v>117</v>
      </c>
      <c r="V131" s="41"/>
      <c r="W131" s="5"/>
    </row>
    <row r="132" spans="2:23">
      <c r="B132" s="39" t="s">
        <v>80</v>
      </c>
      <c r="C132" s="22">
        <v>1</v>
      </c>
      <c r="D132" s="22">
        <v>2.38</v>
      </c>
      <c r="E132" s="40">
        <v>3</v>
      </c>
      <c r="F132" s="40">
        <v>7.14</v>
      </c>
      <c r="G132" s="40">
        <v>8</v>
      </c>
      <c r="H132" s="40">
        <v>19.04</v>
      </c>
      <c r="I132" s="40">
        <v>15</v>
      </c>
      <c r="J132" s="40">
        <v>35.71</v>
      </c>
      <c r="K132" s="40">
        <v>9</v>
      </c>
      <c r="L132" s="40">
        <v>21.42</v>
      </c>
      <c r="M132" s="40">
        <v>5</v>
      </c>
      <c r="N132" s="40">
        <v>11.9</v>
      </c>
      <c r="O132" s="40">
        <v>1</v>
      </c>
      <c r="P132" s="36"/>
      <c r="Q132" s="36"/>
      <c r="R132" s="36"/>
      <c r="S132" s="41">
        <v>38</v>
      </c>
      <c r="T132" s="41">
        <v>90.47</v>
      </c>
      <c r="U132" s="41" t="s">
        <v>118</v>
      </c>
      <c r="V132" s="41"/>
      <c r="W132" s="5"/>
    </row>
    <row r="133" spans="2:23">
      <c r="B133" s="39" t="s">
        <v>79</v>
      </c>
      <c r="C133" s="22">
        <v>12</v>
      </c>
      <c r="D133" s="22">
        <f>SUM(D126:D132)</f>
        <v>29.19</v>
      </c>
      <c r="E133" s="40">
        <v>8</v>
      </c>
      <c r="F133" s="40">
        <f>SUM(F126:F132)</f>
        <v>19.190000000000001</v>
      </c>
      <c r="G133" s="40">
        <v>33</v>
      </c>
      <c r="H133" s="40">
        <v>79.400000000000006</v>
      </c>
      <c r="I133" s="40">
        <v>47</v>
      </c>
      <c r="J133" s="40">
        <f>SUM(J126:J132)</f>
        <v>112.92000000000002</v>
      </c>
      <c r="K133" s="40">
        <v>53</v>
      </c>
      <c r="L133" s="40">
        <f>SUM(L126:L132)</f>
        <v>127.21999999999998</v>
      </c>
      <c r="M133" s="40">
        <v>48</v>
      </c>
      <c r="N133" s="40">
        <f>SUM(N126:N132)</f>
        <v>115.50000000000001</v>
      </c>
      <c r="O133" s="40">
        <v>41</v>
      </c>
      <c r="P133" s="36"/>
      <c r="Q133" s="36"/>
      <c r="R133" s="36"/>
      <c r="S133" s="41">
        <f>SUM(S126:S132)</f>
        <v>271</v>
      </c>
      <c r="T133" s="41">
        <f>SUM(T126:T132)</f>
        <v>651.47</v>
      </c>
      <c r="U133" s="41"/>
      <c r="V133" s="41"/>
      <c r="W133" s="5"/>
    </row>
    <row r="134" spans="2:23">
      <c r="B134" s="12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12"/>
      <c r="T134" s="12"/>
      <c r="U134" s="12"/>
      <c r="V134" s="12"/>
    </row>
    <row r="135" spans="2:23">
      <c r="B135" s="12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5" t="s">
        <v>68</v>
      </c>
      <c r="Q135" s="35" t="s">
        <v>4</v>
      </c>
      <c r="R135" s="35" t="s">
        <v>69</v>
      </c>
      <c r="S135" s="12"/>
      <c r="T135" s="12"/>
      <c r="U135" s="12"/>
      <c r="V135" s="12"/>
    </row>
    <row r="136" spans="2:23">
      <c r="B136" s="12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5">
        <v>8</v>
      </c>
      <c r="Q136" s="5">
        <f>8/44*100</f>
        <v>18.181818181818183</v>
      </c>
      <c r="R136" s="35">
        <v>12</v>
      </c>
      <c r="S136" s="12"/>
      <c r="T136" s="12"/>
      <c r="U136" s="12"/>
      <c r="V136" s="12"/>
    </row>
    <row r="137" spans="2:23">
      <c r="B137" s="40" t="s">
        <v>119</v>
      </c>
      <c r="C137" s="35" t="s">
        <v>62</v>
      </c>
      <c r="D137" s="35" t="s">
        <v>4</v>
      </c>
      <c r="E137" s="35" t="s">
        <v>63</v>
      </c>
      <c r="F137" s="35" t="s">
        <v>4</v>
      </c>
      <c r="G137" s="35" t="s">
        <v>70</v>
      </c>
      <c r="H137" s="35" t="s">
        <v>4</v>
      </c>
      <c r="I137" s="35" t="s">
        <v>64</v>
      </c>
      <c r="J137" s="35" t="s">
        <v>4</v>
      </c>
      <c r="K137" s="35" t="s">
        <v>65</v>
      </c>
      <c r="L137" s="35" t="s">
        <v>4</v>
      </c>
      <c r="M137" s="35" t="s">
        <v>66</v>
      </c>
      <c r="N137" s="35" t="s">
        <v>4</v>
      </c>
      <c r="O137" s="35" t="s">
        <v>67</v>
      </c>
      <c r="S137" s="12"/>
      <c r="T137" s="12"/>
      <c r="U137" s="12"/>
      <c r="V137" s="12"/>
    </row>
    <row r="138" spans="2:23">
      <c r="B138" s="5"/>
      <c r="C138" s="35">
        <v>15</v>
      </c>
      <c r="D138" s="35">
        <f>15*100/44</f>
        <v>34.090909090909093</v>
      </c>
      <c r="E138" s="35">
        <v>34</v>
      </c>
      <c r="F138" s="35">
        <f>34/44*100</f>
        <v>77.272727272727266</v>
      </c>
      <c r="G138" s="35">
        <v>41</v>
      </c>
      <c r="H138" s="35">
        <f>41/44*100</f>
        <v>93.181818181818173</v>
      </c>
      <c r="I138" s="35">
        <v>48</v>
      </c>
      <c r="J138" s="35">
        <f>48/44*100</f>
        <v>109.09090909090908</v>
      </c>
      <c r="K138" s="35">
        <v>53</v>
      </c>
      <c r="L138" s="35">
        <f>53/44*100</f>
        <v>120.45454545454545</v>
      </c>
      <c r="M138" s="35">
        <v>47</v>
      </c>
      <c r="N138" s="35">
        <f>47/44*100</f>
        <v>106.81818181818181</v>
      </c>
      <c r="O138" s="35">
        <v>33</v>
      </c>
      <c r="S138" s="12"/>
      <c r="T138" s="12"/>
      <c r="U138" s="12"/>
      <c r="V138" s="12"/>
    </row>
  </sheetData>
  <mergeCells count="41">
    <mergeCell ref="A1:O1"/>
    <mergeCell ref="I68:J68"/>
    <mergeCell ref="K68:L68"/>
    <mergeCell ref="D83:E83"/>
    <mergeCell ref="F83:G83"/>
    <mergeCell ref="D84:E84"/>
    <mergeCell ref="F84:G84"/>
    <mergeCell ref="D85:E85"/>
    <mergeCell ref="F85:G85"/>
    <mergeCell ref="D86:E86"/>
    <mergeCell ref="F86:G86"/>
    <mergeCell ref="J107:K107"/>
    <mergeCell ref="I91:J91"/>
    <mergeCell ref="K91:L91"/>
    <mergeCell ref="M91:N91"/>
    <mergeCell ref="D87:E87"/>
    <mergeCell ref="F87:G87"/>
    <mergeCell ref="D88:E88"/>
    <mergeCell ref="F88:G88"/>
    <mergeCell ref="C91:D91"/>
    <mergeCell ref="E91:F91"/>
    <mergeCell ref="G91:H91"/>
    <mergeCell ref="E106:G106"/>
    <mergeCell ref="H106:I106"/>
    <mergeCell ref="J106:K106"/>
    <mergeCell ref="E107:G107"/>
    <mergeCell ref="H107:I107"/>
    <mergeCell ref="B124:B125"/>
    <mergeCell ref="U124:U125"/>
    <mergeCell ref="E110:G110"/>
    <mergeCell ref="H110:I110"/>
    <mergeCell ref="J110:K110"/>
    <mergeCell ref="E111:G111"/>
    <mergeCell ref="H111:I111"/>
    <mergeCell ref="J111:K111"/>
    <mergeCell ref="E108:G108"/>
    <mergeCell ref="H108:I108"/>
    <mergeCell ref="J108:K108"/>
    <mergeCell ref="E109:G109"/>
    <mergeCell ref="H109:I109"/>
    <mergeCell ref="J109:K109"/>
  </mergeCells>
  <pageMargins left="0.51" right="0.24" top="0.31" bottom="0.23" header="0.3" footer="0.3"/>
  <pageSetup paperSize="9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29"/>
  <sheetViews>
    <sheetView workbookViewId="0">
      <selection sqref="A1:R1"/>
    </sheetView>
  </sheetViews>
  <sheetFormatPr defaultRowHeight="15"/>
  <cols>
    <col min="2" max="2" width="9.140625" style="12"/>
    <col min="3" max="3" width="7.85546875" customWidth="1"/>
    <col min="4" max="4" width="9.140625" hidden="1" customWidth="1"/>
    <col min="5" max="5" width="8" customWidth="1"/>
    <col min="6" max="6" width="10.28515625" customWidth="1"/>
    <col min="7" max="7" width="6.85546875" customWidth="1"/>
    <col min="8" max="8" width="7" customWidth="1"/>
    <col min="9" max="9" width="7.42578125" customWidth="1"/>
    <col min="10" max="11" width="7.28515625" customWidth="1"/>
    <col min="12" max="12" width="6.85546875" customWidth="1"/>
    <col min="13" max="13" width="7.42578125" customWidth="1"/>
    <col min="14" max="14" width="7" customWidth="1"/>
    <col min="15" max="15" width="6.42578125" customWidth="1"/>
    <col min="16" max="16" width="7" customWidth="1"/>
    <col min="17" max="17" width="5.28515625" customWidth="1"/>
    <col min="18" max="18" width="6.85546875" customWidth="1"/>
    <col min="19" max="19" width="7.5703125" customWidth="1"/>
    <col min="20" max="20" width="7" customWidth="1"/>
  </cols>
  <sheetData>
    <row r="1" spans="1:18" s="12" customFormat="1" ht="15" customHeight="1">
      <c r="A1" s="68" t="s">
        <v>150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</row>
    <row r="2" spans="1:18" s="12" customFormat="1">
      <c r="A2" s="67" t="s">
        <v>154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</row>
    <row r="3" spans="1:18" s="12" customFormat="1">
      <c r="A3" s="67" t="s">
        <v>155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</row>
    <row r="4" spans="1:18" s="12" customFormat="1"/>
    <row r="6" spans="1:18">
      <c r="A6" s="5" t="s">
        <v>82</v>
      </c>
      <c r="B6" s="66" t="s">
        <v>12</v>
      </c>
      <c r="C6" s="71"/>
      <c r="D6" s="46"/>
      <c r="E6" s="65" t="s">
        <v>10</v>
      </c>
      <c r="F6" s="65"/>
      <c r="G6" s="65" t="s">
        <v>17</v>
      </c>
      <c r="H6" s="65"/>
      <c r="I6" s="65" t="s">
        <v>38</v>
      </c>
      <c r="J6" s="65"/>
      <c r="K6" s="65" t="s">
        <v>44</v>
      </c>
      <c r="L6" s="65"/>
      <c r="M6" s="65" t="s">
        <v>60</v>
      </c>
      <c r="N6" s="65"/>
      <c r="O6" s="66" t="s">
        <v>22</v>
      </c>
      <c r="P6" s="70"/>
      <c r="Q6" s="65" t="s">
        <v>149</v>
      </c>
      <c r="R6" s="65"/>
    </row>
    <row r="7" spans="1:18">
      <c r="A7" s="5"/>
      <c r="B7" s="54" t="s">
        <v>72</v>
      </c>
      <c r="C7" s="54" t="s">
        <v>71</v>
      </c>
      <c r="D7" s="54" t="s">
        <v>71</v>
      </c>
      <c r="E7" s="54" t="s">
        <v>72</v>
      </c>
      <c r="F7" s="54" t="s">
        <v>71</v>
      </c>
      <c r="G7" s="54" t="s">
        <v>72</v>
      </c>
      <c r="H7" s="54" t="s">
        <v>71</v>
      </c>
      <c r="I7" s="54" t="s">
        <v>72</v>
      </c>
      <c r="J7" s="54" t="s">
        <v>71</v>
      </c>
      <c r="K7" s="54" t="s">
        <v>72</v>
      </c>
      <c r="L7" s="54" t="s">
        <v>71</v>
      </c>
      <c r="M7" s="54" t="s">
        <v>72</v>
      </c>
      <c r="N7" s="54" t="s">
        <v>71</v>
      </c>
      <c r="O7" s="54" t="s">
        <v>72</v>
      </c>
      <c r="P7" s="54" t="s">
        <v>71</v>
      </c>
      <c r="Q7" s="59" t="s">
        <v>72</v>
      </c>
      <c r="R7" s="59" t="s">
        <v>71</v>
      </c>
    </row>
    <row r="8" spans="1:18" ht="21" customHeight="1">
      <c r="A8" s="5" t="s">
        <v>62</v>
      </c>
      <c r="B8" s="54">
        <v>1</v>
      </c>
      <c r="C8" s="54">
        <v>0</v>
      </c>
      <c r="D8" s="54">
        <v>0</v>
      </c>
      <c r="E8" s="54">
        <v>0</v>
      </c>
      <c r="F8" s="54">
        <v>0</v>
      </c>
      <c r="G8" s="54">
        <v>0</v>
      </c>
      <c r="H8" s="54">
        <v>0</v>
      </c>
      <c r="I8" s="54">
        <v>0</v>
      </c>
      <c r="J8" s="54">
        <v>0</v>
      </c>
      <c r="K8" s="54">
        <v>0</v>
      </c>
      <c r="L8" s="54">
        <v>0</v>
      </c>
      <c r="M8" s="54">
        <v>0</v>
      </c>
      <c r="N8" s="54">
        <v>0</v>
      </c>
      <c r="O8" s="54">
        <v>0</v>
      </c>
      <c r="P8" s="54">
        <v>0</v>
      </c>
      <c r="Q8" s="59">
        <v>1</v>
      </c>
      <c r="R8" s="59">
        <v>0</v>
      </c>
    </row>
    <row r="9" spans="1:18" ht="21" customHeight="1">
      <c r="A9" s="5" t="s">
        <v>63</v>
      </c>
      <c r="B9" s="54">
        <v>0</v>
      </c>
      <c r="C9" s="54">
        <v>0</v>
      </c>
      <c r="D9" s="54">
        <v>0</v>
      </c>
      <c r="E9" s="54">
        <v>1</v>
      </c>
      <c r="F9" s="54">
        <v>0</v>
      </c>
      <c r="G9" s="54">
        <v>0</v>
      </c>
      <c r="H9" s="54">
        <v>1</v>
      </c>
      <c r="I9" s="54">
        <v>0</v>
      </c>
      <c r="J9" s="54">
        <v>0</v>
      </c>
      <c r="K9" s="54">
        <v>0</v>
      </c>
      <c r="L9" s="54">
        <v>0</v>
      </c>
      <c r="M9" s="54">
        <v>1</v>
      </c>
      <c r="N9" s="54">
        <v>0</v>
      </c>
      <c r="O9" s="54">
        <v>0</v>
      </c>
      <c r="P9" s="54">
        <v>0</v>
      </c>
      <c r="Q9" s="59">
        <v>2</v>
      </c>
      <c r="R9" s="59">
        <v>1</v>
      </c>
    </row>
    <row r="10" spans="1:18" ht="21" customHeight="1">
      <c r="A10" s="5" t="s">
        <v>70</v>
      </c>
      <c r="B10" s="54">
        <v>2</v>
      </c>
      <c r="C10" s="54">
        <v>3</v>
      </c>
      <c r="D10" s="54">
        <v>3</v>
      </c>
      <c r="E10" s="54">
        <v>0</v>
      </c>
      <c r="F10" s="54">
        <v>0</v>
      </c>
      <c r="G10" s="54">
        <v>0</v>
      </c>
      <c r="H10" s="54">
        <v>1</v>
      </c>
      <c r="I10" s="54">
        <v>0</v>
      </c>
      <c r="J10" s="54">
        <v>0</v>
      </c>
      <c r="K10" s="54">
        <v>0</v>
      </c>
      <c r="L10" s="54">
        <v>0</v>
      </c>
      <c r="M10" s="54">
        <v>1</v>
      </c>
      <c r="N10" s="54">
        <v>0</v>
      </c>
      <c r="O10" s="54">
        <v>0</v>
      </c>
      <c r="P10" s="54">
        <v>0</v>
      </c>
      <c r="Q10" s="59">
        <v>3</v>
      </c>
      <c r="R10" s="59">
        <v>4</v>
      </c>
    </row>
    <row r="11" spans="1:18" ht="21" customHeight="1">
      <c r="A11" s="5" t="s">
        <v>64</v>
      </c>
      <c r="B11" s="54">
        <v>3</v>
      </c>
      <c r="C11" s="54">
        <v>3</v>
      </c>
      <c r="D11" s="54">
        <v>3</v>
      </c>
      <c r="E11" s="54">
        <v>1</v>
      </c>
      <c r="F11" s="54">
        <v>1</v>
      </c>
      <c r="G11" s="54">
        <v>2</v>
      </c>
      <c r="H11" s="54">
        <v>0</v>
      </c>
      <c r="I11" s="54">
        <v>0</v>
      </c>
      <c r="J11" s="54">
        <v>0</v>
      </c>
      <c r="K11" s="54">
        <v>0</v>
      </c>
      <c r="L11" s="54">
        <v>0</v>
      </c>
      <c r="M11" s="54">
        <v>0</v>
      </c>
      <c r="N11" s="54">
        <v>0</v>
      </c>
      <c r="O11" s="54">
        <v>0</v>
      </c>
      <c r="P11" s="54">
        <v>0</v>
      </c>
      <c r="Q11" s="59">
        <v>6</v>
      </c>
      <c r="R11" s="59">
        <v>4</v>
      </c>
    </row>
    <row r="12" spans="1:18" ht="21" customHeight="1">
      <c r="A12" s="5" t="s">
        <v>65</v>
      </c>
      <c r="B12" s="54">
        <v>3</v>
      </c>
      <c r="C12" s="54">
        <v>1</v>
      </c>
      <c r="D12" s="54">
        <v>1</v>
      </c>
      <c r="E12" s="54">
        <v>1</v>
      </c>
      <c r="F12" s="54">
        <v>1</v>
      </c>
      <c r="G12" s="54">
        <v>2</v>
      </c>
      <c r="H12" s="54">
        <v>1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54">
        <v>0</v>
      </c>
      <c r="P12" s="54">
        <v>1</v>
      </c>
      <c r="Q12" s="59">
        <v>6</v>
      </c>
      <c r="R12" s="59">
        <v>4</v>
      </c>
    </row>
    <row r="13" spans="1:18" ht="21" customHeight="1">
      <c r="A13" s="5" t="s">
        <v>66</v>
      </c>
      <c r="B13" s="54">
        <v>1</v>
      </c>
      <c r="C13" s="54">
        <v>0</v>
      </c>
      <c r="D13" s="54">
        <v>0</v>
      </c>
      <c r="E13" s="54">
        <v>2</v>
      </c>
      <c r="F13" s="54">
        <v>1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1</v>
      </c>
      <c r="N13" s="54">
        <v>1</v>
      </c>
      <c r="O13" s="54">
        <v>0</v>
      </c>
      <c r="P13" s="54">
        <v>0</v>
      </c>
      <c r="Q13" s="59">
        <v>4</v>
      </c>
      <c r="R13" s="59">
        <v>2</v>
      </c>
    </row>
    <row r="14" spans="1:18" ht="21" customHeight="1">
      <c r="A14" s="5" t="s">
        <v>67</v>
      </c>
      <c r="B14" s="54">
        <v>1</v>
      </c>
      <c r="C14" s="54">
        <v>1</v>
      </c>
      <c r="D14" s="54">
        <v>1</v>
      </c>
      <c r="E14" s="54">
        <v>1</v>
      </c>
      <c r="F14" s="54">
        <v>0</v>
      </c>
      <c r="G14" s="54">
        <v>0</v>
      </c>
      <c r="H14" s="54">
        <v>0</v>
      </c>
      <c r="I14" s="54">
        <v>1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54">
        <v>0</v>
      </c>
      <c r="P14" s="54">
        <v>0</v>
      </c>
      <c r="Q14" s="59">
        <v>3</v>
      </c>
      <c r="R14" s="59">
        <v>1</v>
      </c>
    </row>
    <row r="15" spans="1:18" ht="21" customHeight="1">
      <c r="A15" s="28" t="s">
        <v>68</v>
      </c>
      <c r="B15" s="59">
        <v>0</v>
      </c>
      <c r="C15" s="54">
        <v>0</v>
      </c>
      <c r="D15" s="54">
        <v>1</v>
      </c>
      <c r="E15" s="54">
        <v>0</v>
      </c>
      <c r="F15" s="54">
        <v>1</v>
      </c>
      <c r="G15" s="54">
        <v>0</v>
      </c>
      <c r="H15" s="54">
        <v>1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54">
        <v>0</v>
      </c>
      <c r="P15" s="54">
        <v>0</v>
      </c>
      <c r="Q15" s="59">
        <v>0</v>
      </c>
      <c r="R15" s="59">
        <v>2</v>
      </c>
    </row>
    <row r="16" spans="1:18" ht="21" customHeight="1">
      <c r="A16" s="28" t="s">
        <v>69</v>
      </c>
      <c r="B16" s="59">
        <v>0</v>
      </c>
      <c r="C16" s="54">
        <v>0</v>
      </c>
      <c r="D16" s="54">
        <v>0</v>
      </c>
      <c r="E16" s="54">
        <v>0</v>
      </c>
      <c r="F16" s="54">
        <v>0</v>
      </c>
      <c r="G16" s="54">
        <v>0</v>
      </c>
      <c r="H16" s="54">
        <v>0</v>
      </c>
      <c r="I16" s="54">
        <v>0</v>
      </c>
      <c r="J16" s="54">
        <v>0</v>
      </c>
      <c r="K16" s="54">
        <v>0</v>
      </c>
      <c r="L16" s="54">
        <v>0</v>
      </c>
      <c r="M16" s="54">
        <v>0</v>
      </c>
      <c r="N16" s="54">
        <v>0</v>
      </c>
      <c r="O16" s="54">
        <v>0</v>
      </c>
      <c r="P16" s="54">
        <v>0</v>
      </c>
      <c r="Q16" s="59">
        <v>0</v>
      </c>
      <c r="R16" s="59">
        <v>0</v>
      </c>
    </row>
    <row r="17" spans="1:21" ht="21" customHeight="1">
      <c r="A17" s="28" t="s">
        <v>90</v>
      </c>
      <c r="B17" s="59">
        <v>0</v>
      </c>
      <c r="C17" s="54">
        <v>0</v>
      </c>
      <c r="D17" s="54">
        <v>0</v>
      </c>
      <c r="E17" s="54">
        <v>0</v>
      </c>
      <c r="F17" s="54">
        <v>0</v>
      </c>
      <c r="G17" s="54">
        <v>1</v>
      </c>
      <c r="H17" s="54">
        <v>0</v>
      </c>
      <c r="I17" s="54">
        <v>0</v>
      </c>
      <c r="J17" s="54">
        <v>0</v>
      </c>
      <c r="K17" s="54">
        <v>0</v>
      </c>
      <c r="L17" s="54">
        <v>0</v>
      </c>
      <c r="M17" s="54">
        <v>0</v>
      </c>
      <c r="N17" s="54">
        <v>0</v>
      </c>
      <c r="O17" s="54">
        <v>0</v>
      </c>
      <c r="P17" s="54">
        <v>0</v>
      </c>
      <c r="Q17" s="59">
        <v>1</v>
      </c>
      <c r="R17" s="59">
        <v>0</v>
      </c>
    </row>
    <row r="18" spans="1:21" ht="21" customHeight="1">
      <c r="A18" s="28" t="s">
        <v>88</v>
      </c>
      <c r="B18" s="59">
        <v>11</v>
      </c>
      <c r="C18" s="54">
        <v>5</v>
      </c>
      <c r="D18" s="54">
        <v>9</v>
      </c>
      <c r="E18" s="54">
        <v>6</v>
      </c>
      <c r="F18" s="54">
        <f t="shared" ref="F18:N18" si="0">SUM(F8:F17)</f>
        <v>4</v>
      </c>
      <c r="G18" s="54">
        <f t="shared" si="0"/>
        <v>5</v>
      </c>
      <c r="H18" s="54">
        <f t="shared" si="0"/>
        <v>4</v>
      </c>
      <c r="I18" s="54">
        <f t="shared" si="0"/>
        <v>1</v>
      </c>
      <c r="J18" s="54">
        <f t="shared" si="0"/>
        <v>0</v>
      </c>
      <c r="K18" s="54">
        <f t="shared" si="0"/>
        <v>0</v>
      </c>
      <c r="L18" s="54">
        <f t="shared" si="0"/>
        <v>0</v>
      </c>
      <c r="M18" s="54">
        <f t="shared" si="0"/>
        <v>3</v>
      </c>
      <c r="N18" s="54">
        <f t="shared" si="0"/>
        <v>1</v>
      </c>
      <c r="O18" s="54">
        <f>SUM(O8:O17)</f>
        <v>0</v>
      </c>
      <c r="P18" s="54">
        <f>SUM(P8:P17)</f>
        <v>1</v>
      </c>
      <c r="Q18" s="59">
        <v>26</v>
      </c>
      <c r="R18" s="59">
        <v>18</v>
      </c>
    </row>
    <row r="19" spans="1:21">
      <c r="A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 spans="1:21">
      <c r="A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</row>
    <row r="21" spans="1:21">
      <c r="A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 spans="1:21">
      <c r="A22" s="12"/>
      <c r="C22" s="12"/>
      <c r="D22" s="12"/>
      <c r="E22" s="65"/>
      <c r="F22" s="65"/>
      <c r="G22" s="65"/>
      <c r="H22" s="65" t="s">
        <v>73</v>
      </c>
      <c r="I22" s="65"/>
      <c r="J22" s="65" t="s">
        <v>74</v>
      </c>
      <c r="K22" s="65"/>
      <c r="L22" s="12"/>
      <c r="M22" s="12"/>
      <c r="N22" s="12"/>
      <c r="O22" s="12"/>
      <c r="P22" s="12"/>
      <c r="Q22" s="12"/>
      <c r="R22" s="12"/>
      <c r="S22" s="12"/>
      <c r="T22" s="12"/>
    </row>
    <row r="23" spans="1:21" ht="17.25" customHeight="1">
      <c r="A23" s="12"/>
      <c r="C23" s="12"/>
      <c r="D23" s="12"/>
      <c r="E23" s="65" t="s">
        <v>75</v>
      </c>
      <c r="F23" s="65"/>
      <c r="G23" s="65"/>
      <c r="H23" s="65">
        <v>4</v>
      </c>
      <c r="I23" s="65"/>
      <c r="J23" s="65">
        <v>3</v>
      </c>
      <c r="K23" s="65"/>
      <c r="L23" s="12"/>
      <c r="M23" s="12"/>
      <c r="N23" s="12"/>
      <c r="O23" s="12"/>
      <c r="P23" s="12"/>
      <c r="Q23" s="12"/>
      <c r="R23" s="12"/>
      <c r="S23" s="12"/>
      <c r="T23" s="12"/>
    </row>
    <row r="24" spans="1:21" ht="17.25" customHeight="1">
      <c r="A24" s="12"/>
      <c r="C24" s="12"/>
      <c r="D24" s="12"/>
      <c r="E24" s="65" t="s">
        <v>76</v>
      </c>
      <c r="F24" s="65"/>
      <c r="G24" s="65"/>
      <c r="H24" s="65">
        <v>10</v>
      </c>
      <c r="I24" s="65"/>
      <c r="J24" s="65">
        <v>6</v>
      </c>
      <c r="K24" s="65"/>
      <c r="L24" s="12"/>
      <c r="M24" s="12"/>
      <c r="N24" s="12"/>
      <c r="O24" s="12"/>
      <c r="P24" s="12"/>
      <c r="Q24" s="12"/>
      <c r="R24" s="12"/>
      <c r="S24" s="12"/>
      <c r="T24" s="12"/>
    </row>
    <row r="25" spans="1:21" ht="17.25" customHeight="1">
      <c r="A25" s="12"/>
      <c r="C25" s="12"/>
      <c r="D25" s="12"/>
      <c r="E25" s="65" t="s">
        <v>77</v>
      </c>
      <c r="F25" s="65"/>
      <c r="G25" s="65"/>
      <c r="H25" s="65">
        <v>9</v>
      </c>
      <c r="I25" s="65"/>
      <c r="J25" s="65">
        <v>8</v>
      </c>
      <c r="K25" s="65"/>
      <c r="L25" s="12"/>
      <c r="M25" s="12"/>
      <c r="N25" s="12"/>
      <c r="O25" s="12"/>
      <c r="P25" s="12"/>
      <c r="Q25" s="12"/>
      <c r="R25" s="12"/>
      <c r="S25" s="12"/>
      <c r="T25" s="12"/>
    </row>
    <row r="26" spans="1:21" ht="17.25" customHeight="1">
      <c r="A26" s="12"/>
      <c r="C26" s="12"/>
      <c r="D26" s="12"/>
      <c r="E26" s="65" t="s">
        <v>78</v>
      </c>
      <c r="F26" s="65"/>
      <c r="G26" s="65"/>
      <c r="H26" s="65">
        <v>3</v>
      </c>
      <c r="I26" s="65"/>
      <c r="J26" s="65">
        <v>1</v>
      </c>
      <c r="K26" s="65"/>
      <c r="L26" s="12"/>
      <c r="M26" s="12"/>
      <c r="N26" s="12"/>
      <c r="O26" s="12"/>
      <c r="P26" s="12"/>
      <c r="Q26" s="12"/>
      <c r="R26" s="12"/>
      <c r="S26" s="12"/>
      <c r="T26" s="12"/>
    </row>
    <row r="27" spans="1:21" ht="17.25" customHeight="1">
      <c r="A27" s="12"/>
      <c r="C27" s="12"/>
      <c r="D27" s="12"/>
      <c r="E27" s="65" t="s">
        <v>79</v>
      </c>
      <c r="F27" s="65"/>
      <c r="G27" s="65"/>
      <c r="H27" s="65">
        <v>26</v>
      </c>
      <c r="I27" s="65"/>
      <c r="J27" s="65">
        <v>18</v>
      </c>
      <c r="K27" s="65"/>
      <c r="L27" s="12"/>
      <c r="M27" s="12"/>
      <c r="N27" s="12"/>
      <c r="O27" s="12"/>
      <c r="P27" s="12"/>
      <c r="Q27" s="12"/>
      <c r="R27" s="12"/>
      <c r="S27" s="12"/>
      <c r="T27" s="12"/>
    </row>
    <row r="29" spans="1:21"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</row>
  </sheetData>
  <mergeCells count="29">
    <mergeCell ref="E26:G26"/>
    <mergeCell ref="H26:I26"/>
    <mergeCell ref="J26:K26"/>
    <mergeCell ref="E27:G27"/>
    <mergeCell ref="H27:I27"/>
    <mergeCell ref="J27:K27"/>
    <mergeCell ref="E25:G25"/>
    <mergeCell ref="H25:I25"/>
    <mergeCell ref="J25:K25"/>
    <mergeCell ref="E22:G22"/>
    <mergeCell ref="H22:I22"/>
    <mergeCell ref="J22:K22"/>
    <mergeCell ref="E23:G23"/>
    <mergeCell ref="H23:I23"/>
    <mergeCell ref="J23:K23"/>
    <mergeCell ref="E24:G24"/>
    <mergeCell ref="H24:I24"/>
    <mergeCell ref="A2:R2"/>
    <mergeCell ref="A3:R3"/>
    <mergeCell ref="A1:R1"/>
    <mergeCell ref="J24:K24"/>
    <mergeCell ref="M6:N6"/>
    <mergeCell ref="O6:P6"/>
    <mergeCell ref="Q6:R6"/>
    <mergeCell ref="B6:C6"/>
    <mergeCell ref="E6:F6"/>
    <mergeCell ref="G6:H6"/>
    <mergeCell ref="I6:J6"/>
    <mergeCell ref="K6:L6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7:U30"/>
  <sheetViews>
    <sheetView topLeftCell="B1" workbookViewId="0">
      <selection activeCell="O23" sqref="O23"/>
    </sheetView>
  </sheetViews>
  <sheetFormatPr defaultRowHeight="15"/>
  <sheetData>
    <row r="7" spans="2:21">
      <c r="B7" s="5" t="s">
        <v>82</v>
      </c>
      <c r="C7" s="65" t="s">
        <v>12</v>
      </c>
      <c r="D7" s="65"/>
      <c r="E7" s="65" t="s">
        <v>10</v>
      </c>
      <c r="F7" s="65"/>
      <c r="G7" s="65" t="s">
        <v>17</v>
      </c>
      <c r="H7" s="65"/>
      <c r="I7" s="65" t="s">
        <v>38</v>
      </c>
      <c r="J7" s="65"/>
      <c r="K7" s="65" t="s">
        <v>44</v>
      </c>
      <c r="L7" s="65"/>
      <c r="M7" s="65" t="s">
        <v>60</v>
      </c>
      <c r="N7" s="65"/>
      <c r="O7" s="45" t="s">
        <v>15</v>
      </c>
      <c r="P7" s="46"/>
      <c r="Q7" s="66" t="s">
        <v>22</v>
      </c>
      <c r="R7" s="70"/>
      <c r="S7" s="65" t="s">
        <v>149</v>
      </c>
      <c r="T7" s="65"/>
      <c r="U7" s="12"/>
    </row>
    <row r="8" spans="2:21">
      <c r="B8" s="5"/>
      <c r="C8" s="5" t="s">
        <v>72</v>
      </c>
      <c r="D8" s="5" t="s">
        <v>71</v>
      </c>
      <c r="E8" s="5" t="s">
        <v>72</v>
      </c>
      <c r="F8" s="5" t="s">
        <v>71</v>
      </c>
      <c r="G8" s="5" t="s">
        <v>72</v>
      </c>
      <c r="H8" s="5" t="s">
        <v>71</v>
      </c>
      <c r="I8" s="5" t="s">
        <v>72</v>
      </c>
      <c r="J8" s="5" t="s">
        <v>71</v>
      </c>
      <c r="K8" s="5" t="s">
        <v>72</v>
      </c>
      <c r="L8" s="5" t="s">
        <v>71</v>
      </c>
      <c r="M8" s="5" t="s">
        <v>72</v>
      </c>
      <c r="N8" s="5" t="s">
        <v>71</v>
      </c>
      <c r="O8" s="5" t="s">
        <v>72</v>
      </c>
      <c r="P8" s="5" t="s">
        <v>71</v>
      </c>
      <c r="Q8" s="5" t="s">
        <v>72</v>
      </c>
      <c r="R8" s="5" t="s">
        <v>71</v>
      </c>
      <c r="S8" s="28" t="s">
        <v>72</v>
      </c>
      <c r="T8" s="28" t="s">
        <v>71</v>
      </c>
      <c r="U8" s="12"/>
    </row>
    <row r="9" spans="2:21">
      <c r="B9" s="5" t="s">
        <v>62</v>
      </c>
      <c r="C9" s="5">
        <v>1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28">
        <v>1</v>
      </c>
      <c r="T9" s="28">
        <v>0</v>
      </c>
      <c r="U9" s="12"/>
    </row>
    <row r="10" spans="2:21">
      <c r="B10" s="5" t="s">
        <v>63</v>
      </c>
      <c r="C10" s="5">
        <v>0</v>
      </c>
      <c r="D10" s="5">
        <v>0</v>
      </c>
      <c r="E10" s="5">
        <v>1</v>
      </c>
      <c r="F10" s="5">
        <v>0</v>
      </c>
      <c r="G10" s="5">
        <v>0</v>
      </c>
      <c r="H10" s="5">
        <v>1</v>
      </c>
      <c r="I10" s="5">
        <v>0</v>
      </c>
      <c r="J10" s="5">
        <v>0</v>
      </c>
      <c r="K10" s="5">
        <v>0</v>
      </c>
      <c r="L10" s="5">
        <v>0</v>
      </c>
      <c r="M10" s="5">
        <v>1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28">
        <v>2</v>
      </c>
      <c r="T10" s="28">
        <v>1</v>
      </c>
      <c r="U10" s="12"/>
    </row>
    <row r="11" spans="2:21">
      <c r="B11" s="5" t="s">
        <v>70</v>
      </c>
      <c r="C11" s="5">
        <v>2</v>
      </c>
      <c r="D11" s="5">
        <v>3</v>
      </c>
      <c r="E11" s="5">
        <v>0</v>
      </c>
      <c r="F11" s="5">
        <v>0</v>
      </c>
      <c r="G11" s="5">
        <v>0</v>
      </c>
      <c r="H11" s="5">
        <v>1</v>
      </c>
      <c r="I11" s="5">
        <v>0</v>
      </c>
      <c r="J11" s="5">
        <v>0</v>
      </c>
      <c r="K11" s="5">
        <v>1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28">
        <v>3</v>
      </c>
      <c r="T11" s="28">
        <v>4</v>
      </c>
      <c r="U11" s="12"/>
    </row>
    <row r="12" spans="2:21">
      <c r="B12" s="5" t="s">
        <v>64</v>
      </c>
      <c r="C12" s="5">
        <v>3</v>
      </c>
      <c r="D12" s="5">
        <v>3</v>
      </c>
      <c r="E12" s="5">
        <v>1</v>
      </c>
      <c r="F12" s="5">
        <v>1</v>
      </c>
      <c r="G12" s="5">
        <v>2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28">
        <v>6</v>
      </c>
      <c r="T12" s="28">
        <v>4</v>
      </c>
      <c r="U12" s="12"/>
    </row>
    <row r="13" spans="2:21">
      <c r="B13" s="5" t="s">
        <v>65</v>
      </c>
      <c r="C13" s="5">
        <v>3</v>
      </c>
      <c r="D13" s="5">
        <v>1</v>
      </c>
      <c r="E13" s="5">
        <v>1</v>
      </c>
      <c r="F13" s="5">
        <v>1</v>
      </c>
      <c r="G13" s="5">
        <v>2</v>
      </c>
      <c r="H13" s="5">
        <v>1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1</v>
      </c>
      <c r="S13" s="28">
        <v>6</v>
      </c>
      <c r="T13" s="28">
        <v>4</v>
      </c>
      <c r="U13" s="12"/>
    </row>
    <row r="14" spans="2:21">
      <c r="B14" s="5" t="s">
        <v>66</v>
      </c>
      <c r="C14" s="5">
        <v>2</v>
      </c>
      <c r="D14" s="5">
        <v>0</v>
      </c>
      <c r="E14" s="5">
        <v>1</v>
      </c>
      <c r="F14" s="5">
        <v>1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1</v>
      </c>
      <c r="N14" s="5">
        <v>0</v>
      </c>
      <c r="O14" s="5">
        <v>0</v>
      </c>
      <c r="P14" s="5">
        <v>1</v>
      </c>
      <c r="Q14" s="5">
        <v>0</v>
      </c>
      <c r="R14" s="5">
        <v>0</v>
      </c>
      <c r="S14" s="28">
        <v>4</v>
      </c>
      <c r="T14" s="28">
        <v>2</v>
      </c>
      <c r="U14" s="12"/>
    </row>
    <row r="15" spans="2:21">
      <c r="B15" s="5" t="s">
        <v>67</v>
      </c>
      <c r="C15" s="5">
        <v>1</v>
      </c>
      <c r="D15" s="5">
        <v>1</v>
      </c>
      <c r="E15" s="5">
        <v>0</v>
      </c>
      <c r="F15" s="5">
        <v>0</v>
      </c>
      <c r="G15" s="5">
        <v>1</v>
      </c>
      <c r="H15" s="5">
        <v>0</v>
      </c>
      <c r="I15" s="5">
        <v>1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28">
        <v>3</v>
      </c>
      <c r="T15" s="28">
        <v>1</v>
      </c>
      <c r="U15" s="12"/>
    </row>
    <row r="16" spans="2:21">
      <c r="B16" s="28" t="s">
        <v>68</v>
      </c>
      <c r="C16" s="5">
        <v>0</v>
      </c>
      <c r="D16" s="5">
        <v>1</v>
      </c>
      <c r="E16" s="5">
        <v>0</v>
      </c>
      <c r="F16" s="5">
        <v>0</v>
      </c>
      <c r="G16" s="5">
        <v>0</v>
      </c>
      <c r="H16" s="5">
        <v>1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28">
        <v>0</v>
      </c>
      <c r="T16" s="28">
        <v>2</v>
      </c>
      <c r="U16" s="12"/>
    </row>
    <row r="17" spans="2:21">
      <c r="B17" s="28" t="s">
        <v>69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28">
        <v>0</v>
      </c>
      <c r="T17" s="28">
        <v>0</v>
      </c>
      <c r="U17" s="12"/>
    </row>
    <row r="18" spans="2:21">
      <c r="B18" s="28" t="s">
        <v>90</v>
      </c>
      <c r="C18" s="5">
        <v>0</v>
      </c>
      <c r="D18" s="5">
        <v>0</v>
      </c>
      <c r="E18" s="5">
        <v>0</v>
      </c>
      <c r="F18" s="5">
        <v>0</v>
      </c>
      <c r="G18" s="5">
        <v>1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/>
      <c r="S18" s="28">
        <v>1</v>
      </c>
      <c r="T18" s="28">
        <v>0</v>
      </c>
      <c r="U18" s="12"/>
    </row>
    <row r="19" spans="2:21">
      <c r="B19" s="28" t="s">
        <v>88</v>
      </c>
      <c r="C19" s="5">
        <v>12</v>
      </c>
      <c r="D19" s="5">
        <v>9</v>
      </c>
      <c r="E19" s="5">
        <f t="shared" ref="E19:P19" si="0">SUM(E9:E18)</f>
        <v>4</v>
      </c>
      <c r="F19" s="5">
        <f t="shared" si="0"/>
        <v>3</v>
      </c>
      <c r="G19" s="5">
        <f t="shared" si="0"/>
        <v>6</v>
      </c>
      <c r="H19" s="5">
        <f t="shared" si="0"/>
        <v>4</v>
      </c>
      <c r="I19" s="5">
        <f t="shared" si="0"/>
        <v>1</v>
      </c>
      <c r="J19" s="5">
        <f t="shared" si="0"/>
        <v>0</v>
      </c>
      <c r="K19" s="5">
        <f t="shared" si="0"/>
        <v>1</v>
      </c>
      <c r="L19" s="5">
        <f t="shared" si="0"/>
        <v>0</v>
      </c>
      <c r="M19" s="5">
        <f t="shared" si="0"/>
        <v>2</v>
      </c>
      <c r="N19" s="5">
        <f t="shared" si="0"/>
        <v>0</v>
      </c>
      <c r="O19" s="5">
        <f t="shared" si="0"/>
        <v>0</v>
      </c>
      <c r="P19" s="5">
        <f t="shared" si="0"/>
        <v>1</v>
      </c>
      <c r="Q19" s="5">
        <f>SUM(Q9:Q18)</f>
        <v>0</v>
      </c>
      <c r="R19" s="5">
        <f t="shared" ref="R19" si="1">SUM(R9:R17)</f>
        <v>1</v>
      </c>
      <c r="S19" s="28">
        <v>26</v>
      </c>
      <c r="T19" s="28">
        <v>18</v>
      </c>
      <c r="U19" s="12"/>
    </row>
    <row r="20" spans="2:21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</row>
    <row r="22" spans="2:21"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2:21">
      <c r="D23" s="12"/>
      <c r="E23" s="65"/>
      <c r="F23" s="65"/>
      <c r="G23" s="65"/>
      <c r="H23" s="65" t="s">
        <v>73</v>
      </c>
      <c r="I23" s="65"/>
      <c r="J23" s="65" t="s">
        <v>74</v>
      </c>
      <c r="K23" s="65"/>
      <c r="L23" s="12"/>
      <c r="M23" s="12"/>
    </row>
    <row r="24" spans="2:21">
      <c r="D24" s="12"/>
      <c r="E24" s="65" t="s">
        <v>75</v>
      </c>
      <c r="F24" s="65"/>
      <c r="G24" s="65"/>
      <c r="H24" s="65">
        <v>4</v>
      </c>
      <c r="I24" s="65"/>
      <c r="J24" s="65">
        <v>3</v>
      </c>
      <c r="K24" s="65"/>
      <c r="L24" s="12"/>
      <c r="M24" s="12"/>
    </row>
    <row r="25" spans="2:21">
      <c r="D25" s="12"/>
      <c r="E25" s="65" t="s">
        <v>76</v>
      </c>
      <c r="F25" s="65"/>
      <c r="G25" s="65"/>
      <c r="H25" s="65">
        <v>10</v>
      </c>
      <c r="I25" s="65"/>
      <c r="J25" s="65">
        <v>6</v>
      </c>
      <c r="K25" s="65"/>
      <c r="L25" s="12"/>
      <c r="M25" s="12"/>
    </row>
    <row r="26" spans="2:21">
      <c r="D26" s="12"/>
      <c r="E26" s="65" t="s">
        <v>77</v>
      </c>
      <c r="F26" s="65"/>
      <c r="G26" s="65"/>
      <c r="H26" s="65">
        <v>9</v>
      </c>
      <c r="I26" s="65"/>
      <c r="J26" s="65">
        <v>8</v>
      </c>
      <c r="K26" s="65"/>
      <c r="L26" s="12"/>
      <c r="M26" s="12"/>
    </row>
    <row r="27" spans="2:21">
      <c r="D27" s="12"/>
      <c r="E27" s="65" t="s">
        <v>78</v>
      </c>
      <c r="F27" s="65"/>
      <c r="G27" s="65"/>
      <c r="H27" s="65">
        <v>3</v>
      </c>
      <c r="I27" s="65"/>
      <c r="J27" s="65">
        <v>1</v>
      </c>
      <c r="K27" s="65"/>
      <c r="L27" s="12"/>
      <c r="M27" s="12"/>
    </row>
    <row r="28" spans="2:21">
      <c r="D28" s="12"/>
      <c r="E28" s="65" t="s">
        <v>79</v>
      </c>
      <c r="F28" s="65"/>
      <c r="G28" s="65"/>
      <c r="H28" s="65">
        <v>26</v>
      </c>
      <c r="I28" s="65"/>
      <c r="J28" s="65">
        <v>18</v>
      </c>
      <c r="K28" s="65"/>
      <c r="L28" s="12"/>
      <c r="M28" s="12"/>
    </row>
    <row r="29" spans="2:21"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spans="2:21">
      <c r="D30" s="12"/>
      <c r="E30" s="12"/>
      <c r="F30" s="12"/>
      <c r="G30" s="12"/>
      <c r="H30" s="12"/>
      <c r="I30" s="12"/>
      <c r="J30" s="12"/>
      <c r="K30" s="12"/>
      <c r="L30" s="12"/>
      <c r="M30" s="12"/>
    </row>
  </sheetData>
  <mergeCells count="26">
    <mergeCell ref="E24:G24"/>
    <mergeCell ref="H24:I24"/>
    <mergeCell ref="J24:K24"/>
    <mergeCell ref="C7:D7"/>
    <mergeCell ref="E7:F7"/>
    <mergeCell ref="G7:H7"/>
    <mergeCell ref="I7:J7"/>
    <mergeCell ref="K7:L7"/>
    <mergeCell ref="Q7:R7"/>
    <mergeCell ref="S7:T7"/>
    <mergeCell ref="E23:G23"/>
    <mergeCell ref="H23:I23"/>
    <mergeCell ref="J23:K23"/>
    <mergeCell ref="M7:N7"/>
    <mergeCell ref="E25:G25"/>
    <mergeCell ref="H25:I25"/>
    <mergeCell ref="J25:K25"/>
    <mergeCell ref="E26:G26"/>
    <mergeCell ref="H26:I26"/>
    <mergeCell ref="J26:K26"/>
    <mergeCell ref="E27:G27"/>
    <mergeCell ref="H27:I27"/>
    <mergeCell ref="J27:K27"/>
    <mergeCell ref="E28:G28"/>
    <mergeCell ref="H28:I28"/>
    <mergeCell ref="J28:K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</dc:creator>
  <cp:lastModifiedBy>Dell</cp:lastModifiedBy>
  <cp:lastPrinted>2015-08-31T07:04:12Z</cp:lastPrinted>
  <dcterms:created xsi:type="dcterms:W3CDTF">2003-12-31T19:09:48Z</dcterms:created>
  <dcterms:modified xsi:type="dcterms:W3CDTF">2015-10-25T09:36:34Z</dcterms:modified>
</cp:coreProperties>
</file>