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irkcotton/R/GitRetirementCafe/"/>
    </mc:Choice>
  </mc:AlternateContent>
  <bookViews>
    <workbookView xWindow="1780" yWindow="880" windowWidth="28800" windowHeight="17600" tabRatio="500"/>
  </bookViews>
  <sheets>
    <sheet name="Sheet1 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B12" i="3"/>
  <c r="B15" i="3"/>
  <c r="B13" i="3"/>
</calcChain>
</file>

<file path=xl/sharedStrings.xml><?xml version="1.0" encoding="utf-8"?>
<sst xmlns="http://schemas.openxmlformats.org/spreadsheetml/2006/main" count="22" uniqueCount="19">
  <si>
    <t>b</t>
  </si>
  <si>
    <t xml:space="preserve"> years</t>
  </si>
  <si>
    <t>Gompertz function for Individual
Annuity Mortality 2000 (basic) Table</t>
  </si>
  <si>
    <t>m</t>
  </si>
  <si>
    <t xml:space="preserve">  Male</t>
  </si>
  <si>
    <t xml:space="preserve">  Female</t>
  </si>
  <si>
    <t>M :=</t>
  </si>
  <si>
    <t>Coefficient of Risk Aversion</t>
  </si>
  <si>
    <t xml:space="preserve">  Enter a number between 1 and 2 for typical retiree, with 1 being more of a risktaker. Enter 3 to 5 for very conservative retirees.)</t>
  </si>
  <si>
    <t xml:space="preserve">  Expected nominal stock market return (defaukt 12%)</t>
  </si>
  <si>
    <t xml:space="preserve">  Expected market return annual standard deviation (default 20%)</t>
  </si>
  <si>
    <t xml:space="preserve">  Expected risk-free rate (default 6%)</t>
  </si>
  <si>
    <t>Risk-free Rate</t>
  </si>
  <si>
    <t>Expected Market Return</t>
  </si>
  <si>
    <t>Market Standard Deviation</t>
  </si>
  <si>
    <t>Optimal Age for One-time Annuitization</t>
  </si>
  <si>
    <t>Input</t>
  </si>
  <si>
    <t>Gender</t>
  </si>
  <si>
    <t xml:space="preserve">  Enter "M" or "F"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</si>
</sst>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/>
    <xf numFmtId="1" fontId="0" fillId="0" borderId="4" xfId="0" applyNumberForma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0" fontId="5" fillId="0" borderId="0" xfId="0" applyFont="1"/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164" fontId="6" fillId="0" borderId="0" xfId="0" applyNumberFormat="1" applyFont="1"/>
    <xf numFmtId="15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20" sqref="E20"/>
    </sheetView>
  </sheetViews>
  <sheetFormatPr baseColWidth="10" defaultRowHeight="16" x14ac:dyDescent="0.2"/>
  <cols>
    <col min="1" max="1" width="41.1640625" customWidth="1"/>
  </cols>
  <sheetData>
    <row r="1" spans="1:3" x14ac:dyDescent="0.2">
      <c r="A1" s="20">
        <v>42792</v>
      </c>
    </row>
    <row r="3" spans="1:3" ht="17" thickBot="1" x14ac:dyDescent="0.25"/>
    <row r="4" spans="1:3" ht="25" customHeight="1" x14ac:dyDescent="0.25">
      <c r="A4" s="12" t="s">
        <v>16</v>
      </c>
      <c r="B4" s="3"/>
    </row>
    <row r="5" spans="1:3" x14ac:dyDescent="0.2">
      <c r="A5" s="4" t="s">
        <v>7</v>
      </c>
      <c r="B5" s="13">
        <v>1</v>
      </c>
      <c r="C5" t="s">
        <v>8</v>
      </c>
    </row>
    <row r="6" spans="1:3" x14ac:dyDescent="0.2">
      <c r="A6" s="4" t="s">
        <v>13</v>
      </c>
      <c r="B6" s="14">
        <v>0.12</v>
      </c>
      <c r="C6" t="s">
        <v>9</v>
      </c>
    </row>
    <row r="7" spans="1:3" x14ac:dyDescent="0.2">
      <c r="A7" s="4" t="s">
        <v>14</v>
      </c>
      <c r="B7" s="14">
        <v>0.2</v>
      </c>
      <c r="C7" t="s">
        <v>10</v>
      </c>
    </row>
    <row r="8" spans="1:3" x14ac:dyDescent="0.2">
      <c r="A8" s="4" t="s">
        <v>12</v>
      </c>
      <c r="B8" s="14">
        <v>0.06</v>
      </c>
      <c r="C8" t="s">
        <v>11</v>
      </c>
    </row>
    <row r="9" spans="1:3" ht="17" thickBot="1" x14ac:dyDescent="0.25">
      <c r="A9" s="5" t="s">
        <v>17</v>
      </c>
      <c r="B9" s="11" t="s">
        <v>3</v>
      </c>
      <c r="C9" t="s">
        <v>18</v>
      </c>
    </row>
    <row r="10" spans="1:3" x14ac:dyDescent="0.2">
      <c r="B10" s="2"/>
    </row>
    <row r="11" spans="1:3" x14ac:dyDescent="0.2">
      <c r="A11" t="s">
        <v>3</v>
      </c>
      <c r="B11">
        <f>IF(B9="F",B21,IF(B9="M",B22,"Enter M or F in cell B9"))</f>
        <v>88.18</v>
      </c>
    </row>
    <row r="12" spans="1:3" x14ac:dyDescent="0.2">
      <c r="A12" t="s">
        <v>0</v>
      </c>
      <c r="B12">
        <f>IF(B9="M",C22,IF(B9="F",C21,"Enter M or F in cell B9"))</f>
        <v>10.5</v>
      </c>
    </row>
    <row r="13" spans="1:3" x14ac:dyDescent="0.2">
      <c r="A13" t="s">
        <v>6</v>
      </c>
      <c r="B13">
        <f>1/(2*B5)*((B6-B8)/B7)^2</f>
        <v>4.4999999999999998E-2</v>
      </c>
    </row>
    <row r="15" spans="1:3" ht="19" x14ac:dyDescent="0.25">
      <c r="A15" s="15" t="s">
        <v>15</v>
      </c>
      <c r="B15" s="19">
        <f>$B$11-$B$12*LN(1/($B$12*(($B$6-$B$8)/$B$7)^2*(1/(2*$B$5))))</f>
        <v>80.307965913492438</v>
      </c>
      <c r="C15" s="15" t="s">
        <v>1</v>
      </c>
    </row>
    <row r="18" spans="1:5" ht="17" thickBot="1" x14ac:dyDescent="0.25"/>
    <row r="19" spans="1:5" ht="64" customHeight="1" thickBot="1" x14ac:dyDescent="0.3">
      <c r="A19" s="16" t="s">
        <v>2</v>
      </c>
      <c r="B19" s="17"/>
      <c r="C19" s="18"/>
    </row>
    <row r="20" spans="1:5" x14ac:dyDescent="0.2">
      <c r="A20" s="4"/>
      <c r="B20" s="6" t="s">
        <v>3</v>
      </c>
      <c r="C20" s="7" t="s">
        <v>0</v>
      </c>
    </row>
    <row r="21" spans="1:5" x14ac:dyDescent="0.2">
      <c r="A21" s="4" t="s">
        <v>5</v>
      </c>
      <c r="B21" s="8">
        <v>92.63</v>
      </c>
      <c r="C21" s="9">
        <v>8.7799999999999994</v>
      </c>
    </row>
    <row r="22" spans="1:5" ht="17" thickBot="1" x14ac:dyDescent="0.25">
      <c r="A22" s="5" t="s">
        <v>4</v>
      </c>
      <c r="B22" s="10">
        <v>88.18</v>
      </c>
      <c r="C22" s="11">
        <v>10.5</v>
      </c>
    </row>
    <row r="27" spans="1:5" x14ac:dyDescent="0.2">
      <c r="E27" s="1"/>
    </row>
  </sheetData>
  <mergeCells count="1">
    <mergeCell ref="A19:C1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2017-02-24T16:05:01Z</dcterms:created>
  <dcterms:modified xsi:type="dcterms:W3CDTF">2017-02-26T16:00:43Z</dcterms:modified>
</cp:coreProperties>
</file>