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OMlink" sheetId="1" state="visible" r:id="rId2"/>
    <sheet name="getInfo" sheetId="2" state="visible" r:id="rId3"/>
  </sheets>
  <definedNames>
    <definedName function="false" hidden="false" localSheetId="0" name="Z_FFA17069_F1E5_4DFD_A77A_598DBA6CBB3A_.wvu.FilterData" vbProcedure="false">EOMlink!$A$1:$BK$484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<sst xmlns="http://schemas.openxmlformats.org/spreadsheetml/2006/main" count="216" uniqueCount="78">
  <si>
    <t xml:space="preserve">NORTH</t>
  </si>
  <si>
    <t xml:space="preserve">CAMA</t>
  </si>
  <si>
    <t xml:space="preserve">CREATE A THING</t>
  </si>
  <si>
    <t xml:space="preserve">LXXT</t>
  </si>
  <si>
    <t xml:space="preserve">FAL1</t>
  </si>
  <si>
    <t xml:space="preserve">POST POSTPAID</t>
  </si>
  <si>
    <t xml:space="preserve">HOME</t>
  </si>
  <si>
    <t xml:space="preserve">RANDO L. ANONFACE</t>
  </si>
  <si>
    <t xml:space="preserve">RACCOON CITTY, BREAKFAST ST. 8</t>
  </si>
  <si>
    <t xml:space="preserve">TEAM JAN/KLAAS</t>
  </si>
  <si>
    <t xml:space="preserve">ARASAKA</t>
  </si>
  <si>
    <t xml:space="preserve">PARALEL</t>
  </si>
  <si>
    <t xml:space="preserve">BIG</t>
  </si>
  <si>
    <t xml:space="preserve">XYZ7654</t>
  </si>
  <si>
    <t xml:space="preserve">JACK P. VOID</t>
  </si>
  <si>
    <t xml:space="preserve">RACCOON CITTY, MIDWAY ST. 7</t>
  </si>
  <si>
    <t xml:space="preserve">SMALL</t>
  </si>
  <si>
    <t xml:space="preserve">SOUTH</t>
  </si>
  <si>
    <t xml:space="preserve">FAL2</t>
  </si>
  <si>
    <t xml:space="preserve">MR. LOPEZ</t>
  </si>
  <si>
    <t xml:space="preserve">GOTHAM NOTBATMANSTREET 5</t>
  </si>
  <si>
    <t xml:space="preserve">XYZ7644</t>
  </si>
  <si>
    <t xml:space="preserve">CUSTOMER MC. CUSTOMERFACE</t>
  </si>
  <si>
    <t xml:space="preserve">GOTHAM JOKERSTREET 7</t>
  </si>
  <si>
    <t xml:space="preserve">TEAM GERT,BERT</t>
  </si>
  <si>
    <t xml:space="preserve">EL CAPONE</t>
  </si>
  <si>
    <t xml:space="preserve">LAKE CITY POND STREET 8</t>
  </si>
  <si>
    <t xml:space="preserve">TEAM BASSIE ADRIAAN</t>
  </si>
  <si>
    <t xml:space="preserve">FAL3</t>
  </si>
  <si>
    <t xml:space="preserve">DARWIN</t>
  </si>
  <si>
    <t xml:space="preserve">ATLANTIS BLUBBLUB 2</t>
  </si>
  <si>
    <t xml:space="preserve">TEAM: JAN KLAAS </t>
  </si>
  <si>
    <t xml:space="preserve">XYZ7754</t>
  </si>
  <si>
    <t xml:space="preserve">MC’DONNEL</t>
  </si>
  <si>
    <t xml:space="preserve">TANGO TOWN DANCING ST. 5</t>
  </si>
  <si>
    <t xml:space="preserve">BUGS BUNNY</t>
  </si>
  <si>
    <t xml:space="preserve">BURGERBURG GRAVY ST. 0</t>
  </si>
  <si>
    <t xml:space="preserve">FREEK CARBONARA</t>
  </si>
  <si>
    <t xml:space="preserve">NIGHT CITY THE AFTERLIFE</t>
  </si>
  <si>
    <t xml:space="preserve">JIMMY EATS WORLD</t>
  </si>
  <si>
    <t xml:space="preserve">DISNEYLAND FLORIDA MICKY ST</t>
  </si>
  <si>
    <t xml:space="preserve">BOY MAN</t>
  </si>
  <si>
    <t xml:space="preserve">DONALDUCK TOWN SESAME ST 7</t>
  </si>
  <si>
    <t xml:space="preserve">BOY</t>
  </si>
  <si>
    <t xml:space="preserve">DONALDUCK TOWN SESAME ST 8</t>
  </si>
  <si>
    <t xml:space="preserve">DAVE</t>
  </si>
  <si>
    <t xml:space="preserve">DONALDUCK TOWN SESAME ST 9</t>
  </si>
  <si>
    <t xml:space="preserve">CANCEL</t>
  </si>
  <si>
    <t xml:space="preserve">TOO EXPENSIVE</t>
  </si>
  <si>
    <t xml:space="preserve">link spreadsheet</t>
  </si>
  <si>
    <t xml:space="preserve">Google drive link to this sheet</t>
  </si>
  <si>
    <t xml:space="preserve">sheet name</t>
  </si>
  <si>
    <t xml:space="preserve">EOMlink</t>
  </si>
  <si>
    <t xml:space="preserve">year</t>
  </si>
  <si>
    <t xml:space="preserve">month</t>
  </si>
  <si>
    <t xml:space="preserve">Aug</t>
  </si>
  <si>
    <t xml:space="preserve">day</t>
  </si>
  <si>
    <t xml:space="preserve">teams</t>
  </si>
  <si>
    <t xml:space="preserve">install status</t>
  </si>
  <si>
    <t xml:space="preserve">remarks</t>
  </si>
  <si>
    <t xml:space="preserve">cancel reasons</t>
  </si>
  <si>
    <t xml:space="preserve">unfiltered remarks</t>
  </si>
  <si>
    <t xml:space="preserve">DAYS</t>
  </si>
  <si>
    <t xml:space="preserve">INSTALLED</t>
  </si>
  <si>
    <t xml:space="preserve">INSTALLED/DAY</t>
  </si>
  <si>
    <t xml:space="preserve">RSO</t>
  </si>
  <si>
    <t xml:space="preserve">RSO/DAY</t>
  </si>
  <si>
    <t xml:space="preserve">JAN</t>
  </si>
  <si>
    <t xml:space="preserve">KLAAS</t>
  </si>
  <si>
    <t xml:space="preserve">BERT</t>
  </si>
  <si>
    <t xml:space="preserve">GERT</t>
  </si>
  <si>
    <t xml:space="preserve">ADRIAAN</t>
  </si>
  <si>
    <t xml:space="preserve">BASSIE</t>
  </si>
  <si>
    <t xml:space="preserve">ALREADY INSTALLED</t>
  </si>
  <si>
    <t xml:space="preserve">CANCEL BY SUBS</t>
  </si>
  <si>
    <t xml:space="preserve">CANT LOCATE</t>
  </si>
  <si>
    <t xml:space="preserve">Corrected sums</t>
  </si>
  <si>
    <t xml:space="preserve">Sums with duplicate days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</si>
</sst>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yy"/>
    <numFmt numFmtId="166" formatCode="0"/>
    <numFmt numFmtId="167" formatCode="m\-d\-yyyy"/>
    <numFmt numFmtId="168" formatCode="mm/dd/yyyy"/>
    <numFmt numFmtId="169" formatCode="0_);[RED]\(0\)"/>
    <numFmt numFmtId="170" formatCode="mm\-dd\-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DCF3FF"/>
        <bgColor rgb="FFE3FDFD"/>
      </patternFill>
    </fill>
    <fill>
      <patternFill patternType="solid">
        <fgColor rgb="FFA2D2DF"/>
        <bgColor rgb="FFC0C0C0"/>
      </patternFill>
    </fill>
    <fill>
      <patternFill patternType="solid">
        <fgColor rgb="FFD6D6D6"/>
        <bgColor rgb="FFC0C0C0"/>
      </patternFill>
    </fill>
    <fill>
      <patternFill patternType="solid">
        <fgColor rgb="FFF4F4F4"/>
        <bgColor rgb="FFF3EEFF"/>
      </patternFill>
    </fill>
    <fill>
      <patternFill patternType="solid">
        <fgColor rgb="FFF7E7E7"/>
        <bgColor rgb="FFF3EEFF"/>
      </patternFill>
    </fill>
    <fill>
      <patternFill patternType="solid">
        <fgColor rgb="FFFCFFE7"/>
        <bgColor rgb="FFF4F4F4"/>
      </patternFill>
    </fill>
    <fill>
      <patternFill patternType="solid">
        <fgColor rgb="FFE3FDFD"/>
        <bgColor rgb="FFDCF3FF"/>
      </patternFill>
    </fill>
    <fill>
      <patternFill patternType="solid">
        <fgColor rgb="FFF3EEFF"/>
        <bgColor rgb="FFF4F4F4"/>
      </patternFill>
    </fill>
    <fill>
      <patternFill patternType="solid">
        <fgColor rgb="FFE2FFE1"/>
        <bgColor rgb="FFE3FDF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CFFE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4F4F4"/>
      <rgbColor rgb="FFE3FDFD"/>
      <rgbColor rgb="FF660066"/>
      <rgbColor rgb="FFFF8080"/>
      <rgbColor rgb="FF0066CC"/>
      <rgbColor rgb="FFD6D6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F3FF"/>
      <rgbColor rgb="FFE2FFE1"/>
      <rgbColor rgb="FFF7E7E7"/>
      <rgbColor rgb="FFA2D2DF"/>
      <rgbColor rgb="FFFF99CC"/>
      <rgbColor rgb="FFCC99FF"/>
      <rgbColor rgb="FFF3EE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57240</xdr:rowOff>
    </xdr:from>
    <xdr:to>
      <xdr:col>2</xdr:col>
      <xdr:colOff>33480</xdr:colOff>
      <xdr:row>8</xdr:row>
      <xdr:rowOff>73800</xdr:rowOff>
    </xdr:to>
    <xdr:sp>
      <xdr:nvSpPr>
        <xdr:cNvPr id="0" name="Shape 3"/>
        <xdr:cNvSpPr/>
      </xdr:nvSpPr>
      <xdr:spPr>
        <a:xfrm>
          <a:off x="0" y="933480"/>
          <a:ext cx="1885680" cy="542520"/>
        </a:xfrm>
        <a:prstGeom prst="rect">
          <a:avLst/>
        </a:prstGeom>
        <a:solidFill>
          <a:srgbClr val="cfe2f3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latin typeface="Times New Roman"/>
            </a:rPr>
            <a:t>Generate summary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15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1" topLeftCell="A2" activePane="bottomLeft" state="frozen"/>
      <selection pane="topLeft" activeCell="K1" activeCellId="0" sqref="K1"/>
      <selection pane="bottomLeft" activeCell="V18" activeCellId="0" sqref="V18"/>
    </sheetView>
  </sheetViews>
  <sheetFormatPr defaultColWidth="12.640625" defaultRowHeight="15.75" zeroHeight="false" outlineLevelRow="0" outlineLevelCol="0"/>
  <cols>
    <col collapsed="false" customWidth="true" hidden="false" outlineLevel="0" max="26" min="26" style="0" width="40"/>
    <col collapsed="false" customWidth="true" hidden="false" outlineLevel="0" max="30" min="30" style="0" width="31.5"/>
    <col collapsed="false" customWidth="true" hidden="false" outlineLevel="0" max="63" min="63" style="0" width="24"/>
  </cols>
  <sheetData>
    <row r="1" customFormat="false" ht="26.85" hidden="false" customHeight="false" outlineLevel="0" collapsed="false">
      <c r="A1" s="1" t="str">
        <f aca="false">IFERROR(__xludf.dummyfunction("IMPORTRANGE(""https://docs.google.com/spreadsheets/d/13v5RteJFSouMglBkwaR-cbcMgO9yWRM_xfrhK6hGcWw/edit?usp=sharing"",""EOD_TECTUM CAMANAVA!A1:BK10000"")"),"GT")</f>
        <v>GT</v>
      </c>
      <c r="B1" s="1" t="str">
        <f aca="false">IFERROR(__xludf.dummyfunction("""COMPUTED_VALUE"""),"DATE CLOSED / ACTIVATED")</f>
        <v>DATE CLOSED / ACTIVATED</v>
      </c>
      <c r="C1" s="1" t="str">
        <f aca="false">IFERROR(__xludf.dummyfunction("""COMPUTED_VALUE"""),"AGEING (HANDLING)")</f>
        <v>AGEING (HANDLING)</v>
      </c>
      <c r="D1" s="2" t="str">
        <f aca="false">IFERROR(__xludf.dummyfunction("""COMPUTED_VALUE"""),"DATE DISPATCH")</f>
        <v>DATE DISPATCH</v>
      </c>
      <c r="E1" s="1" t="str">
        <f aca="false">IFERROR(__xludf.dummyfunction("""COMPUTED_VALUE"""),"PR TYPE")</f>
        <v>PR TYPE</v>
      </c>
      <c r="F1" s="1" t="str">
        <f aca="false">IFERROR(__xludf.dummyfunction("""COMPUTED_VALUE"""),"IPMS AGE")</f>
        <v>IPMS AGE</v>
      </c>
      <c r="G1" s="1" t="str">
        <f aca="false">IFERROR(__xludf.dummyfunction("""COMPUTED_VALUE"""),"DISTRICT")</f>
        <v>DISTRICT</v>
      </c>
      <c r="H1" s="1" t="str">
        <f aca="false">IFERROR(__xludf.dummyfunction("""COMPUTED_VALUE"""),"CSZ")</f>
        <v>CSZ</v>
      </c>
      <c r="I1" s="1" t="str">
        <f aca="false">IFERROR(__xludf.dummyfunction("""COMPUTED_VALUE"""),"OAOP")</f>
        <v>OAOP</v>
      </c>
      <c r="J1" s="1" t="str">
        <f aca="false">IFERROR(__xludf.dummyfunction("""COMPUTED_VALUE"""),"AGE RANGE")</f>
        <v>AGE RANGE</v>
      </c>
      <c r="K1" s="1" t="str">
        <f aca="false">IFERROR(__xludf.dummyfunction("""COMPUTED_VALUE"""),"PR NO.VOICE")</f>
        <v>PR NO.VOICE</v>
      </c>
      <c r="L1" s="1" t="str">
        <f aca="false">IFERROR(__xludf.dummyfunction("""COMPUTED_VALUE"""),"PR NO.DATA")</f>
        <v>PR NO.DATA</v>
      </c>
      <c r="M1" s="1" t="str">
        <f aca="false">IFERROR(__xludf.dummyfunction("""COMPUTED_VALUE"""),"PROJECTID")</f>
        <v>PROJECTID</v>
      </c>
      <c r="N1" s="1" t="str">
        <f aca="false">IFERROR(__xludf.dummyfunction("""COMPUTED_VALUE"""),"TEL NUMBER")</f>
        <v>TEL NUMBER</v>
      </c>
      <c r="O1" s="1" t="str">
        <f aca="false">IFERROR(__xludf.dummyfunction("""COMPUTED_VALUE"""),"SO_TYPE")</f>
        <v>SO_TYPE</v>
      </c>
      <c r="P1" s="1" t="str">
        <f aca="false">IFERROR(__xludf.dummyfunction("""COMPUTED_VALUE"""),"PRIORITY")</f>
        <v>PRIORITY</v>
      </c>
      <c r="Q1" s="1" t="str">
        <f aca="false">IFERROR(__xludf.dummyfunction("""COMPUTED_VALUE"""),"NE TYPE")</f>
        <v>NE TYPE</v>
      </c>
      <c r="R1" s="1" t="str">
        <f aca="false">IFERROR(__xludf.dummyfunction("""COMPUTED_VALUE"""),"NO. OF SPAN")</f>
        <v>NO. OF SPAN</v>
      </c>
      <c r="S1" s="1" t="str">
        <f aca="false">IFERROR(__xludf.dummyfunction("""COMPUTED_VALUE"""),"ActualFacility(FTTXEx.VALLP089NP3P2(FORCOPPERGNTHUAG001FRONT04)")</f>
        <v>ActualFacility(FTTXEx.VALLP089NP3P2(FORCOPPERGNTHUAG001FRONT04)</v>
      </c>
      <c r="T1" s="1" t="str">
        <f aca="false">IFERROR(__xludf.dummyfunction("""COMPUTED_VALUE"""),"NAP READING / OJB READING")</f>
        <v>NAP READING / OJB READING</v>
      </c>
      <c r="U1" s="1" t="str">
        <f aca="false">IFERROR(__xludf.dummyfunction("""COMPUTED_VALUE"""),"SERVICE TYPE")</f>
        <v>SERVICE TYPE</v>
      </c>
      <c r="V1" s="1" t="str">
        <f aca="false">IFERROR(__xludf.dummyfunction("""COMPUTED_VALUE"""),"MARKET SEGMENT")</f>
        <v>MARKET SEGMENT</v>
      </c>
      <c r="W1" s="1" t="str">
        <f aca="false">IFERROR(__xludf.dummyfunction("""COMPUTED_VALUE"""),"SUBSCRIBER NAME")</f>
        <v>SUBSCRIBER NAME</v>
      </c>
      <c r="X1" s="1" t="str">
        <f aca="false">IFERROR(__xludf.dummyfunction("""COMPUTED_VALUE"""),"ADDRESS")</f>
        <v>ADDRESS</v>
      </c>
      <c r="Y1" s="1" t="str">
        <f aca="false">IFERROR(__xludf.dummyfunction("""COMPUTED_VALUE"""),"TECH ID")</f>
        <v>TECH ID</v>
      </c>
      <c r="Z1" s="1" t="str">
        <f aca="false">IFERROR(__xludf.dummyfunction("""COMPUTED_VALUE"""),"TECH NAME")</f>
        <v>TECH NAME</v>
      </c>
      <c r="AA1" s="1" t="str">
        <f aca="false">IFERROR(__xludf.dummyfunction("""COMPUTED_VALUE"""),"DATE ATTENDED")</f>
        <v>DATE ATTENDED</v>
      </c>
      <c r="AB1" s="1" t="str">
        <f aca="false">IFERROR(__xludf.dummyfunction("""COMPUTED_VALUE"""),"DATE INSTALLED")</f>
        <v>DATE INSTALLED</v>
      </c>
      <c r="AC1" s="1" t="str">
        <f aca="false">IFERROR(__xludf.dummyfunction("""COMPUTED_VALUE"""),"INSTALLATION STATUS")</f>
        <v>INSTALLATION STATUS</v>
      </c>
      <c r="AD1" s="1" t="str">
        <f aca="false">IFERROR(__xludf.dummyfunction("""COMPUTED_VALUE"""),"REMARKS")</f>
        <v>REMARKS</v>
      </c>
      <c r="AE1" s="1" t="str">
        <f aca="false">IFERROR(__xludf.dummyfunction("""COMPUTED_VALUE"""),"RPR CODE")</f>
        <v>RPR CODE</v>
      </c>
      <c r="AF1" s="1" t="str">
        <f aca="false">IFERROR(__xludf.dummyfunction("""COMPUTED_VALUE"""),"RPR TYPE")</f>
        <v>RPR TYPE</v>
      </c>
      <c r="AG1" s="1" t="str">
        <f aca="false">IFERROR(__xludf.dummyfunction("""COMPUTED_VALUE"""),"Contractor")</f>
        <v>Contractor</v>
      </c>
      <c r="AH1" s="3" t="str">
        <f aca="false">IFERROR(__xludf.dummyfunction("""COMPUTED_VALUE"""),"STATUS IN IPMS/WFSC
")</f>
        <v>STATUS IN IPMS/WFSC
</v>
      </c>
      <c r="AI1" s="1" t="str">
        <f aca="false">IFERROR(__xludf.dummyfunction("""COMPUTED_VALUE"""),"STATUS REMARKS")</f>
        <v>STATUS REMARKS</v>
      </c>
      <c r="AJ1" s="1" t="str">
        <f aca="false">IFERROR(__xludf.dummyfunction("""COMPUTED_VALUE"""),"SYSTEM GROUP")</f>
        <v>SYSTEM GROUP</v>
      </c>
      <c r="AK1" s="1" t="str">
        <f aca="false">IFERROR(__xludf.dummyfunction("""COMPUTED_VALUE"""),"MODE")</f>
        <v>MODE</v>
      </c>
      <c r="AL1" s="1" t="str">
        <f aca="false">IFERROR(__xludf.dummyfunction("""COMPUTED_VALUE"""),"CX NAME")</f>
        <v>CX NAME</v>
      </c>
      <c r="AM1" s="1" t="str">
        <f aca="false">IFERROR(__xludf.dummyfunction("""COMPUTED_VALUE"""),"PCLAMP/ FCLAMP")</f>
        <v>PCLAMP/ FCLAMP</v>
      </c>
      <c r="AN1" s="1" t="str">
        <f aca="false">IFERROR(__xludf.dummyfunction("""COMPUTED_VALUE"""),"AERIAL METER")</f>
        <v>AERIAL METER</v>
      </c>
      <c r="AO1" s="1" t="str">
        <f aca="false">IFERROR(__xludf.dummyfunction("""COMPUTED_VALUE"""),"TRUCK ROLL REMARKS (Kindly put VISITED or CALL OUT)")</f>
        <v>TRUCK ROLL REMARKS (Kindly put VISITED or CALL OUT)</v>
      </c>
      <c r="AP1" s="1" t="str">
        <f aca="false">IFERROR(__xludf.dummyfunction("""COMPUTED_VALUE"""),"GI Hook Nut")</f>
        <v>GI Hook Nut</v>
      </c>
      <c r="AQ1" s="1" t="str">
        <f aca="false">IFERROR(__xludf.dummyfunction("""COMPUTED_VALUE"""),"Screw, Metal 1x10")</f>
        <v>Screw, Metal 1x10</v>
      </c>
      <c r="AR1" s="1" t="str">
        <f aca="false">IFERROR(__xludf.dummyfunction("""COMPUTED_VALUE"""),"Anchor, Plastic for 1x2 Tox")</f>
        <v>Anchor, Plastic for 1x2 Tox</v>
      </c>
      <c r="AS1" s="1" t="str">
        <f aca="false">IFERROR(__xludf.dummyfunction("""COMPUTED_VALUE"""),"Modified House Bracket")</f>
        <v>Modified House Bracket</v>
      </c>
      <c r="AT1" s="1" t="str">
        <f aca="false">IFERROR(__xludf.dummyfunction("""COMPUTED_VALUE"""),"FIC SC Connector")</f>
        <v>FIC SC Connector</v>
      </c>
      <c r="AU1" s="1" t="str">
        <f aca="false">IFERROR(__xludf.dummyfunction("""COMPUTED_VALUE"""),"Outdoor Junction Box")</f>
        <v>Outdoor Junction Box</v>
      </c>
      <c r="AV1" s="1" t="str">
        <f aca="false">IFERROR(__xludf.dummyfunction("""COMPUTED_VALUE"""),"Span Clamp for FTTH")</f>
        <v>Span Clamp for FTTH</v>
      </c>
      <c r="AW1" s="1" t="str">
        <f aca="false">IFERROR(__xludf.dummyfunction("""COMPUTED_VALUE"""),"Cable Tie 2.4 mm")</f>
        <v>Cable Tie 2.4 mm</v>
      </c>
      <c r="AX1" s="1" t="str">
        <f aca="false">IFERROR(__xludf.dummyfunction("""COMPUTED_VALUE"""),"SCREW, METAL, 1 1/4 x 1/8, w/ TOX")</f>
        <v>SCREW, METAL, 1 1/4 x 1/8, w/ TOX</v>
      </c>
      <c r="AY1" s="1" t="str">
        <f aca="false">IFERROR(__xludf.dummyfunction("""COMPUTED_VALUE"""),"FIBER CLIP")</f>
        <v>FIBER CLIP</v>
      </c>
      <c r="AZ1" s="1" t="str">
        <f aca="false">IFERROR(__xludf.dummyfunction("""COMPUTED_VALUE"""),"Indoor Optical Outlet")</f>
        <v>Indoor Optical Outlet</v>
      </c>
      <c r="BA1" s="1" t="str">
        <f aca="false">IFERROR(__xludf.dummyfunction("""COMPUTED_VALUE"""),"PatchCord")</f>
        <v>PatchCord</v>
      </c>
      <c r="BB1" s="1" t="str">
        <f aca="false">IFERROR(__xludf.dummyfunction("""COMPUTED_VALUE"""),"PACKAGE TYPE")</f>
        <v>PACKAGE TYPE</v>
      </c>
      <c r="BC1" s="1" t="str">
        <f aca="false">IFERROR(__xludf.dummyfunction("""COMPUTED_VALUE"""),"ONUFHSN")</f>
        <v>ONUFHSN</v>
      </c>
      <c r="BD1" s="1" t="str">
        <f aca="false">IFERROR(__xludf.dummyfunction("""COMPUTED_VALUE"""),"QTY")</f>
        <v>QTY</v>
      </c>
      <c r="BE1" s="1" t="str">
        <f aca="false">IFERROR(__xludf.dummyfunction("""COMPUTED_VALUE"""),"SIEMENS/IOT SN")</f>
        <v>SIEMENS/IOT SN</v>
      </c>
      <c r="BF1" s="1" t="str">
        <f aca="false">IFERROR(__xludf.dummyfunction("""COMPUTED_VALUE"""),"QTY2")</f>
        <v>QTY2</v>
      </c>
      <c r="BG1" s="1" t="str">
        <f aca="false">IFERROR(__xludf.dummyfunction("""COMPUTED_VALUE"""),"TELSET SN")</f>
        <v>TELSET SN</v>
      </c>
      <c r="BH1" s="1" t="str">
        <f aca="false">IFERROR(__xludf.dummyfunction("""COMPUTED_VALUE"""),"QTY3")</f>
        <v>QTY3</v>
      </c>
      <c r="BI1" s="1" t="str">
        <f aca="false">IFERROR(__xludf.dummyfunction("""COMPUTED_VALUE"""),"PROJECT TYPE")</f>
        <v>PROJECT TYPE</v>
      </c>
      <c r="BJ1" s="1" t="str">
        <f aca="false">IFERROR(__xludf.dummyfunction("""COMPUTED_VALUE"""),"SALES PARTNER/BK")</f>
        <v>SALES PARTNER/BK</v>
      </c>
      <c r="BK1" s="1" t="str">
        <f aca="false">IFERROR(__xludf.dummyfunction("""COMPUTED_VALUE"""),"CBR")</f>
        <v>CBR</v>
      </c>
    </row>
    <row r="2" customFormat="false" ht="13.8" hidden="false" customHeight="false" outlineLevel="0" collapsed="false">
      <c r="A2" s="4"/>
      <c r="B2" s="4"/>
      <c r="C2" s="4" t="n">
        <v>6001</v>
      </c>
      <c r="D2" s="5" t="n">
        <f aca="false">IFERROR(__xludf.dummyfunction("""COMPUTED_VALUE"""),44785)</f>
        <v>44785</v>
      </c>
      <c r="E2" s="4"/>
      <c r="F2" s="4"/>
      <c r="G2" s="4" t="s">
        <v>0</v>
      </c>
      <c r="H2" s="4" t="s">
        <v>1</v>
      </c>
      <c r="I2" s="4" t="s">
        <v>1</v>
      </c>
      <c r="J2" s="4" t="str">
        <f aca="false">IFERROR(__xludf.dummyfunction("""COMPUTED_VALUE"""),"0 DAYS")</f>
        <v>0 DAYS</v>
      </c>
      <c r="K2" s="4"/>
      <c r="L2" s="4"/>
      <c r="M2" s="4" t="n">
        <v>123456789</v>
      </c>
      <c r="N2" s="4"/>
      <c r="O2" s="4" t="s">
        <v>2</v>
      </c>
      <c r="P2" s="4" t="str">
        <f aca="false">IFERROR(__xludf.dummyfunction("""COMPUTED_VALUE"""),"STANDARD")</f>
        <v>STANDARD</v>
      </c>
      <c r="Q2" s="4" t="s">
        <v>3</v>
      </c>
      <c r="R2" s="4"/>
      <c r="S2" s="4" t="s">
        <v>4</v>
      </c>
      <c r="T2" s="4" t="n">
        <v>-17.1</v>
      </c>
      <c r="U2" s="4" t="s">
        <v>5</v>
      </c>
      <c r="V2" s="4" t="s">
        <v>6</v>
      </c>
      <c r="W2" s="4" t="s">
        <v>7</v>
      </c>
      <c r="X2" s="4" t="s">
        <v>8</v>
      </c>
      <c r="Y2" s="4"/>
      <c r="Z2" s="4" t="s">
        <v>9</v>
      </c>
      <c r="AA2" s="6" t="n">
        <f aca="false">IFERROR(__xludf.dummyfunction("""COMPUTED_VALUE"""),44786)</f>
        <v>44786</v>
      </c>
      <c r="AB2" s="6" t="n">
        <f aca="false">IFERROR(__xludf.dummyfunction("""COMPUTED_VALUE"""),44786)</f>
        <v>44786</v>
      </c>
      <c r="AC2" s="4" t="str">
        <f aca="false">IFERROR(__xludf.dummyfunction("""COMPUTED_VALUE"""),"RSO")</f>
        <v>RSO</v>
      </c>
      <c r="AD2" s="4" t="str">
        <f aca="false">IFERROR(__xludf.dummyfunction("""COMPUTED_VALUE"""),"INSTALLED")</f>
        <v>INSTALLED</v>
      </c>
      <c r="AE2" s="4"/>
      <c r="AF2" s="4" t="str">
        <f aca="false">IFERROR(__xludf.dummyfunction("""COMPUTED_VALUE"""),"E2E")</f>
        <v>E2E</v>
      </c>
      <c r="AG2" s="4" t="s">
        <v>10</v>
      </c>
      <c r="AH2" s="4"/>
      <c r="AI2" s="4"/>
      <c r="AJ2" s="4"/>
      <c r="AK2" s="4" t="s">
        <v>11</v>
      </c>
      <c r="AL2" s="4"/>
      <c r="AM2" s="4"/>
      <c r="AN2" s="4" t="n">
        <v>240</v>
      </c>
      <c r="AO2" s="4" t="str">
        <f aca="false">IFERROR(__xludf.dummyfunction("""COMPUTED_VALUE"""),"VISITED")</f>
        <v>VISITED</v>
      </c>
      <c r="AP2" s="4"/>
      <c r="AQ2" s="4"/>
      <c r="AR2" s="4"/>
      <c r="AS2" s="4"/>
      <c r="AT2" s="4" t="n">
        <v>4</v>
      </c>
      <c r="AU2" s="4"/>
      <c r="AV2" s="4"/>
      <c r="AW2" s="4" t="n">
        <v>9</v>
      </c>
      <c r="AX2" s="4" t="n">
        <v>7</v>
      </c>
      <c r="AY2" s="4" t="n">
        <v>7</v>
      </c>
      <c r="AZ2" s="4" t="n">
        <f aca="false">IFERROR(__xludf.dummyfunction("""COMPUTED_VALUE"""),1)</f>
        <v>1</v>
      </c>
      <c r="BA2" s="4" t="n">
        <v>1</v>
      </c>
      <c r="BB2" s="4" t="s">
        <v>12</v>
      </c>
      <c r="BC2" s="4" t="s">
        <v>13</v>
      </c>
      <c r="BD2" s="4" t="n">
        <f aca="false">IFERROR(__xludf.dummyfunction("""COMPUTED_VALUE"""),1)</f>
        <v>1</v>
      </c>
      <c r="BE2" s="4"/>
      <c r="BF2" s="4"/>
      <c r="BG2" s="4" t="str">
        <f aca="false">IFERROR(__xludf.dummyfunction("""COMPUTED_VALUE"""),"LK205441706072")</f>
        <v>LK205441706072</v>
      </c>
      <c r="BH2" s="4" t="n">
        <f aca="false">IFERROR(__xludf.dummyfunction("""COMPUTED_VALUE"""),1)</f>
        <v>1</v>
      </c>
      <c r="BI2" s="4" t="str">
        <f aca="false">IFERROR(__xludf.dummyfunction("""COMPUTED_VALUE"""),"PROJECT 1")</f>
        <v>PROJECT 1</v>
      </c>
      <c r="BK2" s="4" t="n">
        <f aca="false">IFERROR(__xludf.dummyfunction("""COMPUTED_VALUE"""),2843932646)</f>
        <v>2843932646</v>
      </c>
    </row>
    <row r="3" customFormat="false" ht="13.8" hidden="false" customHeight="false" outlineLevel="0" collapsed="false">
      <c r="A3" s="4"/>
      <c r="B3" s="4"/>
      <c r="C3" s="4" t="n">
        <v>6002</v>
      </c>
      <c r="D3" s="5" t="n">
        <f aca="false">IFERROR(__xludf.dummyfunction("""COMPUTED_VALUE"""),44785)</f>
        <v>44785</v>
      </c>
      <c r="E3" s="4"/>
      <c r="F3" s="4"/>
      <c r="G3" s="4" t="s">
        <v>0</v>
      </c>
      <c r="H3" s="4" t="s">
        <v>1</v>
      </c>
      <c r="I3" s="4" t="s">
        <v>1</v>
      </c>
      <c r="J3" s="4" t="str">
        <f aca="false">IFERROR(__xludf.dummyfunction("""COMPUTED_VALUE"""),"0 DAYS")</f>
        <v>0 DAYS</v>
      </c>
      <c r="K3" s="4"/>
      <c r="L3" s="4"/>
      <c r="M3" s="4" t="n">
        <v>123467895</v>
      </c>
      <c r="N3" s="4"/>
      <c r="O3" s="4" t="s">
        <v>2</v>
      </c>
      <c r="P3" s="4" t="str">
        <f aca="false">IFERROR(__xludf.dummyfunction("""COMPUTED_VALUE"""),"STANDARD")</f>
        <v>STANDARD</v>
      </c>
      <c r="Q3" s="4" t="s">
        <v>3</v>
      </c>
      <c r="R3" s="4" t="n">
        <v>4</v>
      </c>
      <c r="S3" s="4"/>
      <c r="T3" s="4"/>
      <c r="U3" s="4" t="s">
        <v>5</v>
      </c>
      <c r="V3" s="4" t="s">
        <v>6</v>
      </c>
      <c r="W3" s="4" t="s">
        <v>14</v>
      </c>
      <c r="X3" s="4" t="s">
        <v>15</v>
      </c>
      <c r="Y3" s="4"/>
      <c r="Z3" s="4" t="s">
        <v>9</v>
      </c>
      <c r="AA3" s="6" t="n">
        <f aca="false">IFERROR(__xludf.dummyfunction("""COMPUTED_VALUE"""),44786)</f>
        <v>44786</v>
      </c>
      <c r="AB3" s="6" t="n">
        <f aca="false">IFERROR(__xludf.dummyfunction("""COMPUTED_VALUE"""),44786)</f>
        <v>44786</v>
      </c>
      <c r="AC3" s="4" t="str">
        <f aca="false">IFERROR(__xludf.dummyfunction("""COMPUTED_VALUE"""),"INSTALLED")</f>
        <v>INSTALLED</v>
      </c>
      <c r="AD3" s="4" t="str">
        <f aca="false">IFERROR(__xludf.dummyfunction("""COMPUTED_VALUE"""),"FULLNAP")</f>
        <v>FULLNAP</v>
      </c>
      <c r="AE3" s="4"/>
      <c r="AF3" s="4" t="str">
        <f aca="false">IFERROR(__xludf.dummyfunction("""COMPUTED_VALUE"""),"E2E")</f>
        <v>E2E</v>
      </c>
      <c r="AG3" s="4" t="s">
        <v>10</v>
      </c>
      <c r="AH3" s="4"/>
      <c r="AI3" s="4"/>
      <c r="AJ3" s="4"/>
      <c r="AK3" s="4" t="s">
        <v>11</v>
      </c>
      <c r="AL3" s="4"/>
      <c r="AM3" s="4" t="n">
        <v>4</v>
      </c>
      <c r="AN3" s="4"/>
      <c r="AO3" s="4" t="str">
        <f aca="false">IFERROR(__xludf.dummyfunction("""COMPUTED_VALUE"""),"VISITED")</f>
        <v>VISITED</v>
      </c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 t="s">
        <v>16</v>
      </c>
      <c r="BC3" s="4"/>
      <c r="BD3" s="4"/>
      <c r="BE3" s="4"/>
      <c r="BF3" s="4"/>
      <c r="BG3" s="4"/>
      <c r="BH3" s="4"/>
      <c r="BI3" s="7" t="str">
        <f aca="false">IFERROR(__xludf.dummyfunction("""COMPUTED_VALUE"""),"PROJECT 1")</f>
        <v>PROJECT 1</v>
      </c>
      <c r="BJ3" s="4" t="str">
        <f aca="false">IFERROR(__xludf.dummyfunction("""COMPUTED_VALUE"""),"REGULAR SO")</f>
        <v>REGULAR SO</v>
      </c>
      <c r="BK3" s="4"/>
    </row>
    <row r="4" customFormat="false" ht="13.8" hidden="false" customHeight="false" outlineLevel="0" collapsed="false">
      <c r="A4" s="4"/>
      <c r="B4" s="4"/>
      <c r="C4" s="4" t="n">
        <v>6003</v>
      </c>
      <c r="D4" s="5" t="n">
        <f aca="false">IFERROR(__xludf.dummyfunction("""COMPUTED_VALUE"""),44785)</f>
        <v>44785</v>
      </c>
      <c r="E4" s="4"/>
      <c r="F4" s="4"/>
      <c r="G4" s="4" t="s">
        <v>17</v>
      </c>
      <c r="H4" s="4" t="s">
        <v>1</v>
      </c>
      <c r="I4" s="4" t="s">
        <v>1</v>
      </c>
      <c r="J4" s="4" t="str">
        <f aca="false">IFERROR(__xludf.dummyfunction("""COMPUTED_VALUE"""),"0 DAYS")</f>
        <v>0 DAYS</v>
      </c>
      <c r="K4" s="4"/>
      <c r="L4" s="4"/>
      <c r="M4" s="4" t="n">
        <v>124567893</v>
      </c>
      <c r="N4" s="4"/>
      <c r="O4" s="4" t="s">
        <v>2</v>
      </c>
      <c r="P4" s="4" t="str">
        <f aca="false">IFERROR(__xludf.dummyfunction("""COMPUTED_VALUE"""),"STANDARD")</f>
        <v>STANDARD</v>
      </c>
      <c r="Q4" s="4" t="s">
        <v>3</v>
      </c>
      <c r="R4" s="4"/>
      <c r="S4" s="4" t="s">
        <v>18</v>
      </c>
      <c r="T4" s="4" t="n">
        <v>-18.2</v>
      </c>
      <c r="U4" s="4" t="s">
        <v>5</v>
      </c>
      <c r="V4" s="4" t="s">
        <v>6</v>
      </c>
      <c r="W4" s="4" t="s">
        <v>19</v>
      </c>
      <c r="X4" s="4" t="s">
        <v>20</v>
      </c>
      <c r="Y4" s="4"/>
      <c r="Z4" s="4" t="s">
        <v>9</v>
      </c>
      <c r="AA4" s="6" t="n">
        <f aca="false">IFERROR(__xludf.dummyfunction("""COMPUTED_VALUE"""),44786)</f>
        <v>44786</v>
      </c>
      <c r="AB4" s="6" t="n">
        <f aca="false">IFERROR(__xludf.dummyfunction("""COMPUTED_VALUE"""),44786)</f>
        <v>44786</v>
      </c>
      <c r="AC4" s="4" t="str">
        <f aca="false">IFERROR(__xludf.dummyfunction("""COMPUTED_VALUE"""),"INSTALLED")</f>
        <v>INSTALLED</v>
      </c>
      <c r="AD4" s="4" t="str">
        <f aca="false">IFERROR(__xludf.dummyfunction("""COMPUTED_VALUE"""),"INSTALLED")</f>
        <v>INSTALLED</v>
      </c>
      <c r="AE4" s="4"/>
      <c r="AF4" s="4" t="str">
        <f aca="false">IFERROR(__xludf.dummyfunction("""COMPUTED_VALUE"""),"E2E")</f>
        <v>E2E</v>
      </c>
      <c r="AG4" s="4" t="s">
        <v>10</v>
      </c>
      <c r="AH4" s="4"/>
      <c r="AI4" s="4"/>
      <c r="AJ4" s="4"/>
      <c r="AK4" s="4" t="s">
        <v>11</v>
      </c>
      <c r="AL4" s="4"/>
      <c r="AM4" s="4"/>
      <c r="AN4" s="4" t="n">
        <v>70</v>
      </c>
      <c r="AO4" s="4" t="str">
        <f aca="false">IFERROR(__xludf.dummyfunction("""COMPUTED_VALUE"""),"VISITED")</f>
        <v>VISITED</v>
      </c>
      <c r="AP4" s="4"/>
      <c r="AQ4" s="4"/>
      <c r="AR4" s="4"/>
      <c r="AS4" s="4"/>
      <c r="AT4" s="4" t="n">
        <v>4</v>
      </c>
      <c r="AU4" s="4"/>
      <c r="AV4" s="4"/>
      <c r="AW4" s="4" t="n">
        <v>9</v>
      </c>
      <c r="AX4" s="4" t="n">
        <v>7</v>
      </c>
      <c r="AY4" s="4" t="n">
        <v>7</v>
      </c>
      <c r="AZ4" s="4" t="n">
        <f aca="false">IFERROR(__xludf.dummyfunction("""COMPUTED_VALUE"""),1)</f>
        <v>1</v>
      </c>
      <c r="BA4" s="4" t="n">
        <v>1</v>
      </c>
      <c r="BB4" s="4" t="s">
        <v>12</v>
      </c>
      <c r="BC4" s="4" t="s">
        <v>21</v>
      </c>
      <c r="BD4" s="4" t="n">
        <f aca="false">IFERROR(__xludf.dummyfunction("""COMPUTED_VALUE"""),1)</f>
        <v>1</v>
      </c>
      <c r="BE4" s="4"/>
      <c r="BF4" s="4"/>
      <c r="BG4" s="4" t="str">
        <f aca="false">IFERROR(__xludf.dummyfunction("""COMPUTED_VALUE"""),"LK205441706073")</f>
        <v>LK205441706073</v>
      </c>
      <c r="BH4" s="4" t="n">
        <f aca="false">IFERROR(__xludf.dummyfunction("""COMPUTED_VALUE"""),1)</f>
        <v>1</v>
      </c>
      <c r="BI4" s="7" t="str">
        <f aca="false">IFERROR(__xludf.dummyfunction("""COMPUTED_VALUE"""),"PROJECT 1")</f>
        <v>PROJECT 1</v>
      </c>
      <c r="BK4" s="4" t="n">
        <f aca="false">IFERROR(__xludf.dummyfunction("""COMPUTED_VALUE"""),2843932646)</f>
        <v>2843932646</v>
      </c>
    </row>
    <row r="5" customFormat="false" ht="13.8" hidden="false" customHeight="false" outlineLevel="0" collapsed="false">
      <c r="A5" s="4"/>
      <c r="B5" s="4"/>
      <c r="C5" s="4" t="n">
        <v>6004</v>
      </c>
      <c r="D5" s="5" t="n">
        <f aca="false">IFERROR(__xludf.dummyfunction("""COMPUTED_VALUE"""),44785)</f>
        <v>44785</v>
      </c>
      <c r="E5" s="4"/>
      <c r="F5" s="4"/>
      <c r="G5" s="4" t="s">
        <v>17</v>
      </c>
      <c r="H5" s="4" t="s">
        <v>1</v>
      </c>
      <c r="I5" s="4" t="s">
        <v>1</v>
      </c>
      <c r="J5" s="4" t="str">
        <f aca="false">IFERROR(__xludf.dummyfunction("""COMPUTED_VALUE"""),"0 DAYS")</f>
        <v>0 DAYS</v>
      </c>
      <c r="K5" s="4"/>
      <c r="L5" s="4"/>
      <c r="M5" s="4" t="str">
        <f aca="false">IFERROR(__xludf.dummyfunction("""COMPUTED_VALUE"""),"TO FOLLOW ")</f>
        <v>TO FOLLOW </v>
      </c>
      <c r="N5" s="4"/>
      <c r="O5" s="4" t="s">
        <v>2</v>
      </c>
      <c r="P5" s="4" t="str">
        <f aca="false">IFERROR(__xludf.dummyfunction("""COMPUTED_VALUE"""),"STANDARD")</f>
        <v>STANDARD</v>
      </c>
      <c r="Q5" s="4" t="s">
        <v>3</v>
      </c>
      <c r="R5" s="4" t="n">
        <v>3</v>
      </c>
      <c r="S5" s="4"/>
      <c r="T5" s="4"/>
      <c r="U5" s="4" t="s">
        <v>5</v>
      </c>
      <c r="V5" s="4" t="s">
        <v>6</v>
      </c>
      <c r="W5" s="4" t="s">
        <v>22</v>
      </c>
      <c r="X5" s="4" t="s">
        <v>23</v>
      </c>
      <c r="Y5" s="4"/>
      <c r="Z5" s="4" t="s">
        <v>24</v>
      </c>
      <c r="AA5" s="6" t="n">
        <f aca="false">IFERROR(__xludf.dummyfunction("""COMPUTED_VALUE"""),44786)</f>
        <v>44786</v>
      </c>
      <c r="AB5" s="6" t="n">
        <f aca="false">IFERROR(__xludf.dummyfunction("""COMPUTED_VALUE"""),44786)</f>
        <v>44786</v>
      </c>
      <c r="AC5" s="4" t="str">
        <f aca="false">IFERROR(__xludf.dummyfunction("""COMPUTED_VALUE"""),"RSO")</f>
        <v>RSO</v>
      </c>
      <c r="AD5" s="4" t="str">
        <f aca="false">IFERROR(__xludf.dummyfunction("""COMPUTED_VALUE"""),"FULLNAP")</f>
        <v>FULLNAP</v>
      </c>
      <c r="AE5" s="4"/>
      <c r="AF5" s="4" t="str">
        <f aca="false">IFERROR(__xludf.dummyfunction("""COMPUTED_VALUE"""),"E2E")</f>
        <v>E2E</v>
      </c>
      <c r="AG5" s="4" t="s">
        <v>10</v>
      </c>
      <c r="AH5" s="4"/>
      <c r="AI5" s="4"/>
      <c r="AJ5" s="4"/>
      <c r="AK5" s="4" t="s">
        <v>11</v>
      </c>
      <c r="AL5" s="4"/>
      <c r="AM5" s="4" t="n">
        <v>3</v>
      </c>
      <c r="AN5" s="4"/>
      <c r="AO5" s="4" t="str">
        <f aca="false">IFERROR(__xludf.dummyfunction("""COMPUTED_VALUE"""),"VISITED")</f>
        <v>VISITED</v>
      </c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 t="s">
        <v>16</v>
      </c>
      <c r="BC5" s="4"/>
      <c r="BD5" s="4"/>
      <c r="BE5" s="4"/>
      <c r="BF5" s="4"/>
      <c r="BG5" s="4"/>
      <c r="BH5" s="4"/>
      <c r="BI5" s="7" t="str">
        <f aca="false">IFERROR(__xludf.dummyfunction("""COMPUTED_VALUE"""),"PROJECT 1")</f>
        <v>PROJECT 1</v>
      </c>
      <c r="BJ5" s="4" t="str">
        <f aca="false">IFERROR(__xludf.dummyfunction("""COMPUTED_VALUE"""),"REGULAR SO")</f>
        <v>REGULAR SO</v>
      </c>
      <c r="BK5" s="4"/>
    </row>
    <row r="6" customFormat="false" ht="13.8" hidden="false" customHeight="false" outlineLevel="0" collapsed="false">
      <c r="A6" s="4"/>
      <c r="B6" s="4"/>
      <c r="C6" s="4" t="n">
        <v>6005</v>
      </c>
      <c r="D6" s="5" t="n">
        <f aca="false">IFERROR(__xludf.dummyfunction("""COMPUTED_VALUE"""),44785)</f>
        <v>44785</v>
      </c>
      <c r="E6" s="4"/>
      <c r="F6" s="4"/>
      <c r="G6" s="4" t="s">
        <v>17</v>
      </c>
      <c r="H6" s="4" t="s">
        <v>1</v>
      </c>
      <c r="I6" s="4" t="s">
        <v>1</v>
      </c>
      <c r="J6" s="4" t="str">
        <f aca="false">IFERROR(__xludf.dummyfunction("""COMPUTED_VALUE"""),"0 DAYS")</f>
        <v>0 DAYS</v>
      </c>
      <c r="K6" s="4"/>
      <c r="L6" s="4"/>
      <c r="M6" s="4" t="str">
        <f aca="false">IFERROR(__xludf.dummyfunction("""COMPUTED_VALUE"""),"TO FOLLOW ")</f>
        <v>TO FOLLOW </v>
      </c>
      <c r="N6" s="4"/>
      <c r="O6" s="4" t="s">
        <v>2</v>
      </c>
      <c r="P6" s="4" t="str">
        <f aca="false">IFERROR(__xludf.dummyfunction("""COMPUTED_VALUE"""),"STANDARD")</f>
        <v>STANDARD</v>
      </c>
      <c r="Q6" s="4" t="s">
        <v>3</v>
      </c>
      <c r="R6" s="4"/>
      <c r="S6" s="4"/>
      <c r="T6" s="4"/>
      <c r="U6" s="4" t="s">
        <v>5</v>
      </c>
      <c r="V6" s="4" t="s">
        <v>6</v>
      </c>
      <c r="W6" s="4" t="s">
        <v>25</v>
      </c>
      <c r="X6" s="4" t="s">
        <v>26</v>
      </c>
      <c r="Y6" s="4"/>
      <c r="Z6" s="4" t="s">
        <v>27</v>
      </c>
      <c r="AA6" s="6" t="n">
        <f aca="false">IFERROR(__xludf.dummyfunction("""COMPUTED_VALUE"""),44786)</f>
        <v>44786</v>
      </c>
      <c r="AB6" s="6" t="n">
        <f aca="false">IFERROR(__xludf.dummyfunction("""COMPUTED_VALUE"""),44786)</f>
        <v>44786</v>
      </c>
      <c r="AC6" s="4" t="str">
        <f aca="false">IFERROR(__xludf.dummyfunction("""COMPUTED_VALUE"""),"RSO")</f>
        <v>RSO</v>
      </c>
      <c r="AD6" s="4" t="str">
        <f aca="false">IFERROR(__xludf.dummyfunction("""COMPUTED_VALUE"""),"ALREADY INSTALLED")</f>
        <v>ALREADY INSTALLED</v>
      </c>
      <c r="AE6" s="4"/>
      <c r="AF6" s="4" t="str">
        <f aca="false">IFERROR(__xludf.dummyfunction("""COMPUTED_VALUE"""),"E2E")</f>
        <v>E2E</v>
      </c>
      <c r="AG6" s="4" t="s">
        <v>10</v>
      </c>
      <c r="AH6" s="4"/>
      <c r="AI6" s="4"/>
      <c r="AJ6" s="4"/>
      <c r="AK6" s="4" t="s">
        <v>11</v>
      </c>
      <c r="AL6" s="4"/>
      <c r="AM6" s="4"/>
      <c r="AN6" s="4"/>
      <c r="AO6" s="4" t="str">
        <f aca="false">IFERROR(__xludf.dummyfunction("""COMPUTED_VALUE"""),"VISITED")</f>
        <v>VISITED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 t="s">
        <v>12</v>
      </c>
      <c r="BC6" s="4"/>
      <c r="BD6" s="4"/>
      <c r="BE6" s="4"/>
      <c r="BF6" s="4"/>
      <c r="BG6" s="4"/>
      <c r="BH6" s="4"/>
      <c r="BI6" s="7" t="str">
        <f aca="false">IFERROR(__xludf.dummyfunction("""COMPUTED_VALUE"""),"PROJECT 1")</f>
        <v>PROJECT 1</v>
      </c>
      <c r="BJ6" s="4"/>
      <c r="BK6" s="4"/>
    </row>
    <row r="7" customFormat="false" ht="13.8" hidden="false" customHeight="false" outlineLevel="0" collapsed="false">
      <c r="A7" s="4"/>
      <c r="B7" s="4"/>
      <c r="C7" s="4" t="n">
        <v>6006</v>
      </c>
      <c r="D7" s="5" t="n">
        <f aca="false">IFERROR(__xludf.dummyfunction("""COMPUTED_VALUE"""),44785)</f>
        <v>44785</v>
      </c>
      <c r="E7" s="4"/>
      <c r="F7" s="4"/>
      <c r="G7" s="4" t="s">
        <v>0</v>
      </c>
      <c r="H7" s="4" t="s">
        <v>1</v>
      </c>
      <c r="I7" s="4" t="s">
        <v>1</v>
      </c>
      <c r="J7" s="4" t="str">
        <f aca="false">IFERROR(__xludf.dummyfunction("""COMPUTED_VALUE"""),"0 DAYS")</f>
        <v>0 DAYS</v>
      </c>
      <c r="K7" s="4"/>
      <c r="L7" s="4"/>
      <c r="M7" s="4" t="n">
        <v>456789321</v>
      </c>
      <c r="N7" s="4"/>
      <c r="O7" s="4" t="s">
        <v>2</v>
      </c>
      <c r="P7" s="4" t="str">
        <f aca="false">IFERROR(__xludf.dummyfunction("""COMPUTED_VALUE"""),"STANDARD")</f>
        <v>STANDARD</v>
      </c>
      <c r="Q7" s="4" t="s">
        <v>3</v>
      </c>
      <c r="R7" s="4"/>
      <c r="S7" s="4" t="s">
        <v>28</v>
      </c>
      <c r="T7" s="4" t="n">
        <v>-18.1</v>
      </c>
      <c r="U7" s="4" t="s">
        <v>5</v>
      </c>
      <c r="V7" s="4" t="s">
        <v>6</v>
      </c>
      <c r="W7" s="4" t="s">
        <v>29</v>
      </c>
      <c r="X7" s="4" t="s">
        <v>30</v>
      </c>
      <c r="Y7" s="4"/>
      <c r="Z7" s="4" t="s">
        <v>31</v>
      </c>
      <c r="AA7" s="6" t="n">
        <f aca="false">IFERROR(__xludf.dummyfunction("""COMPUTED_VALUE"""),44786)</f>
        <v>44786</v>
      </c>
      <c r="AB7" s="6" t="n">
        <f aca="false">IFERROR(__xludf.dummyfunction("""COMPUTED_VALUE"""),44786)</f>
        <v>44786</v>
      </c>
      <c r="AC7" s="4" t="str">
        <f aca="false">IFERROR(__xludf.dummyfunction("""COMPUTED_VALUE"""),"INSTALLED")</f>
        <v>INSTALLED</v>
      </c>
      <c r="AD7" s="4" t="str">
        <f aca="false">IFERROR(__xludf.dummyfunction("""COMPUTED_VALUE"""),"INSTALLED")</f>
        <v>INSTALLED</v>
      </c>
      <c r="AE7" s="4"/>
      <c r="AF7" s="4" t="str">
        <f aca="false">IFERROR(__xludf.dummyfunction("""COMPUTED_VALUE"""),"E2E")</f>
        <v>E2E</v>
      </c>
      <c r="AG7" s="4" t="s">
        <v>10</v>
      </c>
      <c r="AH7" s="4"/>
      <c r="AI7" s="4"/>
      <c r="AJ7" s="4"/>
      <c r="AK7" s="4" t="s">
        <v>11</v>
      </c>
      <c r="AL7" s="4"/>
      <c r="AM7" s="4"/>
      <c r="AN7" s="4" t="n">
        <v>120</v>
      </c>
      <c r="AO7" s="4" t="str">
        <f aca="false">IFERROR(__xludf.dummyfunction("""COMPUTED_VALUE"""),"VISITED")</f>
        <v>VISITED</v>
      </c>
      <c r="AP7" s="4"/>
      <c r="AQ7" s="4"/>
      <c r="AR7" s="4"/>
      <c r="AS7" s="4"/>
      <c r="AT7" s="4" t="n">
        <v>4</v>
      </c>
      <c r="AU7" s="4"/>
      <c r="AV7" s="4"/>
      <c r="AW7" s="4" t="n">
        <v>9</v>
      </c>
      <c r="AX7" s="4" t="n">
        <v>7</v>
      </c>
      <c r="AY7" s="4" t="n">
        <v>7</v>
      </c>
      <c r="AZ7" s="4" t="n">
        <f aca="false">IFERROR(__xludf.dummyfunction("""COMPUTED_VALUE"""),1)</f>
        <v>1</v>
      </c>
      <c r="BA7" s="4" t="n">
        <v>1</v>
      </c>
      <c r="BB7" s="4" t="s">
        <v>16</v>
      </c>
      <c r="BC7" s="4" t="s">
        <v>32</v>
      </c>
      <c r="BD7" s="4" t="n">
        <f aca="false">IFERROR(__xludf.dummyfunction("""COMPUTED_VALUE"""),1)</f>
        <v>1</v>
      </c>
      <c r="BE7" s="4"/>
      <c r="BF7" s="4"/>
      <c r="BG7" s="4" t="str">
        <f aca="false">IFERROR(__xludf.dummyfunction("""COMPUTED_VALUE"""),"LK205441706074")</f>
        <v>LK205441706074</v>
      </c>
      <c r="BH7" s="4" t="n">
        <f aca="false">IFERROR(__xludf.dummyfunction("""COMPUTED_VALUE"""),1)</f>
        <v>1</v>
      </c>
      <c r="BI7" s="7" t="str">
        <f aca="false">IFERROR(__xludf.dummyfunction("""COMPUTED_VALUE"""),"PROJECT 1")</f>
        <v>PROJECT 1</v>
      </c>
      <c r="BK7" s="4" t="n">
        <f aca="false">IFERROR(__xludf.dummyfunction("""COMPUTED_VALUE"""),2843932646)</f>
        <v>2843932646</v>
      </c>
    </row>
    <row r="8" customFormat="false" ht="13.8" hidden="false" customHeight="false" outlineLevel="0" collapsed="false">
      <c r="A8" s="4"/>
      <c r="B8" s="4"/>
      <c r="C8" s="4" t="n">
        <v>6007</v>
      </c>
      <c r="D8" s="5" t="n">
        <f aca="false">IFERROR(__xludf.dummyfunction("""COMPUTED_VALUE"""),44785)</f>
        <v>44785</v>
      </c>
      <c r="E8" s="4"/>
      <c r="F8" s="4"/>
      <c r="G8" s="4" t="s">
        <v>0</v>
      </c>
      <c r="H8" s="4" t="s">
        <v>1</v>
      </c>
      <c r="I8" s="4" t="s">
        <v>1</v>
      </c>
      <c r="J8" s="4" t="str">
        <f aca="false">IFERROR(__xludf.dummyfunction("""COMPUTED_VALUE"""),"0 DAYS")</f>
        <v>0 DAYS</v>
      </c>
      <c r="K8" s="4"/>
      <c r="L8" s="4"/>
      <c r="M8" s="4" t="n">
        <v>124789365</v>
      </c>
      <c r="N8" s="4"/>
      <c r="O8" s="4" t="s">
        <v>2</v>
      </c>
      <c r="P8" s="4" t="str">
        <f aca="false">IFERROR(__xludf.dummyfunction("""COMPUTED_VALUE"""),"STANDARD")</f>
        <v>STANDARD</v>
      </c>
      <c r="Q8" s="4" t="s">
        <v>3</v>
      </c>
      <c r="R8" s="4" t="n">
        <v>5</v>
      </c>
      <c r="S8" s="4"/>
      <c r="T8" s="4"/>
      <c r="U8" s="4" t="s">
        <v>5</v>
      </c>
      <c r="V8" s="4" t="s">
        <v>6</v>
      </c>
      <c r="W8" s="4" t="s">
        <v>33</v>
      </c>
      <c r="X8" s="4" t="s">
        <v>34</v>
      </c>
      <c r="Y8" s="4"/>
      <c r="Z8" s="4" t="s">
        <v>24</v>
      </c>
      <c r="AA8" s="5" t="n">
        <f aca="false">IFERROR(__xludf.dummyfunction("""COMPUTED_VALUE"""),44786)</f>
        <v>44786</v>
      </c>
      <c r="AB8" s="6" t="n">
        <f aca="false">IFERROR(__xludf.dummyfunction("""COMPUTED_VALUE"""),44786)</f>
        <v>44786</v>
      </c>
      <c r="AC8" s="4" t="str">
        <f aca="false">IFERROR(__xludf.dummyfunction("""COMPUTED_VALUE"""),"INSTALLED")</f>
        <v>INSTALLED</v>
      </c>
      <c r="AD8" s="4" t="str">
        <f aca="false">IFERROR(__xludf.dummyfunction("""COMPUTED_VALUE"""),"FULLNAP")</f>
        <v>FULLNAP</v>
      </c>
      <c r="AE8" s="4"/>
      <c r="AF8" s="4" t="str">
        <f aca="false">IFERROR(__xludf.dummyfunction("""COMPUTED_VALUE"""),"E2E")</f>
        <v>E2E</v>
      </c>
      <c r="AG8" s="4" t="s">
        <v>10</v>
      </c>
      <c r="AH8" s="4"/>
      <c r="AI8" s="4"/>
      <c r="AJ8" s="4"/>
      <c r="AK8" s="4" t="s">
        <v>11</v>
      </c>
      <c r="AL8" s="4"/>
      <c r="AM8" s="4" t="n">
        <v>3</v>
      </c>
      <c r="AN8" s="4"/>
      <c r="AO8" s="4" t="str">
        <f aca="false">IFERROR(__xludf.dummyfunction("""COMPUTED_VALUE"""),"VISITED")</f>
        <v>VISITED</v>
      </c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 t="s">
        <v>12</v>
      </c>
      <c r="BC8" s="4"/>
      <c r="BD8" s="4"/>
      <c r="BE8" s="4"/>
      <c r="BF8" s="4"/>
      <c r="BG8" s="4"/>
      <c r="BH8" s="4"/>
      <c r="BI8" s="7" t="str">
        <f aca="false">IFERROR(__xludf.dummyfunction("""COMPUTED_VALUE"""),"PROJECT 1")</f>
        <v>PROJECT 1</v>
      </c>
      <c r="BJ8" s="4" t="str">
        <f aca="false">IFERROR(__xludf.dummyfunction("""COMPUTED_VALUE"""),"REGULAR SO")</f>
        <v>REGULAR SO</v>
      </c>
      <c r="BK8" s="4"/>
    </row>
    <row r="9" customFormat="false" ht="13.8" hidden="false" customHeight="false" outlineLevel="0" collapsed="false">
      <c r="A9" s="4"/>
      <c r="B9" s="4"/>
      <c r="C9" s="4" t="n">
        <v>6008</v>
      </c>
      <c r="D9" s="5" t="n">
        <f aca="false">IFERROR(__xludf.dummyfunction("""COMPUTED_VALUE"""),44785)</f>
        <v>44785</v>
      </c>
      <c r="E9" s="4"/>
      <c r="F9" s="4"/>
      <c r="G9" s="4" t="s">
        <v>0</v>
      </c>
      <c r="H9" s="4" t="s">
        <v>1</v>
      </c>
      <c r="I9" s="4" t="s">
        <v>1</v>
      </c>
      <c r="J9" s="4" t="str">
        <f aca="false">IFERROR(__xludf.dummyfunction("""COMPUTED_VALUE"""),"0 DAYS")</f>
        <v>0 DAYS</v>
      </c>
      <c r="K9" s="4"/>
      <c r="L9" s="4"/>
      <c r="M9" s="4" t="str">
        <f aca="false">IFERROR(__xludf.dummyfunction("""COMPUTED_VALUE"""),"TO FOLLOW ")</f>
        <v>TO FOLLOW </v>
      </c>
      <c r="N9" s="4"/>
      <c r="O9" s="4" t="s">
        <v>2</v>
      </c>
      <c r="P9" s="4" t="str">
        <f aca="false">IFERROR(__xludf.dummyfunction("""COMPUTED_VALUE"""),"STANDARD")</f>
        <v>STANDARD</v>
      </c>
      <c r="Q9" s="4" t="s">
        <v>3</v>
      </c>
      <c r="R9" s="4"/>
      <c r="S9" s="4"/>
      <c r="T9" s="4"/>
      <c r="U9" s="4" t="s">
        <v>5</v>
      </c>
      <c r="V9" s="4" t="s">
        <v>6</v>
      </c>
      <c r="W9" s="4" t="s">
        <v>35</v>
      </c>
      <c r="X9" s="4" t="s">
        <v>36</v>
      </c>
      <c r="Y9" s="4"/>
      <c r="Z9" s="4" t="s">
        <v>27</v>
      </c>
      <c r="AA9" s="6" t="n">
        <f aca="false">IFERROR(__xludf.dummyfunction("""COMPUTED_VALUE"""),44786)</f>
        <v>44786</v>
      </c>
      <c r="AB9" s="6" t="n">
        <f aca="false">IFERROR(__xludf.dummyfunction("""COMPUTED_VALUE"""),44786)</f>
        <v>44786</v>
      </c>
      <c r="AC9" s="4" t="str">
        <f aca="false">IFERROR(__xludf.dummyfunction("""COMPUTED_VALUE"""),"RSO")</f>
        <v>RSO</v>
      </c>
      <c r="AD9" s="4" t="str">
        <f aca="false">IFERROR(__xludf.dummyfunction("""COMPUTED_VALUE"""),"INSTALLED")</f>
        <v>INSTALLED</v>
      </c>
      <c r="AE9" s="4"/>
      <c r="AF9" s="4" t="str">
        <f aca="false">IFERROR(__xludf.dummyfunction("""COMPUTED_VALUE"""),"E2E")</f>
        <v>E2E</v>
      </c>
      <c r="AG9" s="4" t="s">
        <v>10</v>
      </c>
      <c r="AH9" s="4"/>
      <c r="AI9" s="4"/>
      <c r="AJ9" s="4"/>
      <c r="AK9" s="4" t="s">
        <v>11</v>
      </c>
      <c r="AL9" s="4"/>
      <c r="AM9" s="4"/>
      <c r="AN9" s="4"/>
      <c r="AO9" s="4" t="str">
        <f aca="false">IFERROR(__xludf.dummyfunction("""COMPUTED_VALUE"""),"VISITED")</f>
        <v>VISITED</v>
      </c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 t="s">
        <v>16</v>
      </c>
      <c r="BC9" s="4"/>
      <c r="BD9" s="4"/>
      <c r="BE9" s="4"/>
      <c r="BF9" s="4"/>
      <c r="BG9" s="4"/>
      <c r="BH9" s="4"/>
      <c r="BI9" s="7" t="str">
        <f aca="false">IFERROR(__xludf.dummyfunction("""COMPUTED_VALUE"""),"PROJECT 1")</f>
        <v>PROJECT 1</v>
      </c>
      <c r="BJ9" s="4"/>
      <c r="BK9" s="4" t="n">
        <f aca="false">IFERROR(__xludf.dummyfunction("""COMPUTED_VALUE"""),2843932646)</f>
        <v>2843932646</v>
      </c>
    </row>
    <row r="10" customFormat="false" ht="13.8" hidden="false" customHeight="false" outlineLevel="0" collapsed="false">
      <c r="C10" s="4" t="n">
        <v>6009</v>
      </c>
      <c r="D10" s="5" t="n">
        <f aca="false">IFERROR(__xludf.dummyfunction("""COMPUTED_VALUE"""),44785)</f>
        <v>44785</v>
      </c>
      <c r="G10" s="4" t="s">
        <v>0</v>
      </c>
      <c r="H10" s="4" t="s">
        <v>1</v>
      </c>
      <c r="I10" s="4" t="s">
        <v>1</v>
      </c>
      <c r="J10" s="4" t="str">
        <f aca="false">IFERROR(__xludf.dummyfunction("""COMPUTED_VALUE"""),"0 DAYS")</f>
        <v>0 DAYS</v>
      </c>
      <c r="M10" s="4" t="n">
        <v>496783321</v>
      </c>
      <c r="O10" s="4" t="s">
        <v>2</v>
      </c>
      <c r="P10" s="4" t="str">
        <f aca="false">IFERROR(__xludf.dummyfunction("""COMPUTED_VALUE"""),"STANDARD")</f>
        <v>STANDARD</v>
      </c>
      <c r="Q10" s="4" t="s">
        <v>3</v>
      </c>
      <c r="T10" s="0" t="n">
        <v>-16.2</v>
      </c>
      <c r="U10" s="4" t="s">
        <v>5</v>
      </c>
      <c r="V10" s="4" t="s">
        <v>6</v>
      </c>
      <c r="W10" s="0" t="s">
        <v>37</v>
      </c>
      <c r="X10" s="0" t="s">
        <v>38</v>
      </c>
      <c r="Z10" s="4" t="s">
        <v>9</v>
      </c>
      <c r="AA10" s="6" t="n">
        <f aca="false">IFERROR(__xludf.dummyfunction("""COMPUTED_VALUE"""),44786)</f>
        <v>44786</v>
      </c>
      <c r="AB10" s="6" t="n">
        <f aca="false">IFERROR(__xludf.dummyfunction("""COMPUTED_VALUE"""),44786)</f>
        <v>44786</v>
      </c>
      <c r="AC10" s="4" t="str">
        <f aca="false">IFERROR(__xludf.dummyfunction("""COMPUTED_VALUE"""),"INSTALLED")</f>
        <v>INSTALLED</v>
      </c>
      <c r="AD10" s="4" t="str">
        <f aca="false">IFERROR(__xludf.dummyfunction("""COMPUTED_VALUE"""),"FULLNAP")</f>
        <v>FULLNAP</v>
      </c>
      <c r="AF10" s="4" t="str">
        <f aca="false">IFERROR(__xludf.dummyfunction("""COMPUTED_VALUE"""),"E2E")</f>
        <v>E2E</v>
      </c>
      <c r="AG10" s="4" t="s">
        <v>10</v>
      </c>
      <c r="AK10" s="4" t="s">
        <v>11</v>
      </c>
      <c r="AM10" s="0" t="n">
        <v>2</v>
      </c>
      <c r="AN10" s="0" t="n">
        <v>180</v>
      </c>
      <c r="AO10" s="4" t="str">
        <f aca="false">IFERROR(__xludf.dummyfunction("""COMPUTED_VALUE"""),"VISITED")</f>
        <v>VISITED</v>
      </c>
      <c r="AT10" s="0" t="n">
        <v>5</v>
      </c>
      <c r="AW10" s="0" t="n">
        <v>3</v>
      </c>
      <c r="AX10" s="0" t="n">
        <v>3</v>
      </c>
      <c r="AY10" s="0" t="n">
        <v>5</v>
      </c>
      <c r="AZ10" s="0" t="n">
        <v>1</v>
      </c>
      <c r="BA10" s="0" t="n">
        <v>1</v>
      </c>
      <c r="BB10" s="4" t="s">
        <v>16</v>
      </c>
      <c r="BD10" s="0" t="n">
        <v>1</v>
      </c>
      <c r="BG10" s="4" t="str">
        <f aca="false">IFERROR(__xludf.dummyfunction("""COMPUTED_VALUE"""),"LK205441706075")</f>
        <v>LK205441706075</v>
      </c>
      <c r="BH10" s="0" t="n">
        <v>1</v>
      </c>
      <c r="BI10" s="7" t="str">
        <f aca="false">IFERROR(__xludf.dummyfunction("""COMPUTED_VALUE"""),"PROJECT 1")</f>
        <v>PROJECT 1</v>
      </c>
      <c r="BJ10" s="4" t="str">
        <f aca="false">IFERROR(__xludf.dummyfunction("""COMPUTED_VALUE"""),"REGULAR SO")</f>
        <v>REGULAR SO</v>
      </c>
    </row>
    <row r="11" customFormat="false" ht="13.8" hidden="false" customHeight="false" outlineLevel="0" collapsed="false">
      <c r="C11" s="4" t="n">
        <v>6010</v>
      </c>
      <c r="D11" s="5" t="n">
        <f aca="false">IFERROR(__xludf.dummyfunction("""COMPUTED_VALUE"""),44785)</f>
        <v>44785</v>
      </c>
      <c r="G11" s="4" t="s">
        <v>0</v>
      </c>
      <c r="H11" s="4" t="s">
        <v>1</v>
      </c>
      <c r="I11" s="4" t="s">
        <v>1</v>
      </c>
      <c r="J11" s="4" t="str">
        <f aca="false">IFERROR(__xludf.dummyfunction("""COMPUTED_VALUE"""),"0 DAYS")</f>
        <v>0 DAYS</v>
      </c>
      <c r="M11" s="4" t="n">
        <v>456729321</v>
      </c>
      <c r="O11" s="4" t="s">
        <v>2</v>
      </c>
      <c r="P11" s="4" t="str">
        <f aca="false">IFERROR(__xludf.dummyfunction("""COMPUTED_VALUE"""),"STANDARD")</f>
        <v>STANDARD</v>
      </c>
      <c r="Q11" s="4" t="s">
        <v>3</v>
      </c>
      <c r="R11" s="0" t="n">
        <v>3</v>
      </c>
      <c r="U11" s="4" t="s">
        <v>5</v>
      </c>
      <c r="V11" s="4" t="s">
        <v>6</v>
      </c>
      <c r="W11" s="0" t="s">
        <v>39</v>
      </c>
      <c r="X11" s="0" t="s">
        <v>40</v>
      </c>
      <c r="Z11" s="4" t="s">
        <v>24</v>
      </c>
      <c r="AA11" s="6" t="n">
        <f aca="false">IFERROR(__xludf.dummyfunction("""COMPUTED_VALUE"""),44786)</f>
        <v>44786</v>
      </c>
      <c r="AB11" s="6" t="n">
        <f aca="false">IFERROR(__xludf.dummyfunction("""COMPUTED_VALUE"""),44786)</f>
        <v>44786</v>
      </c>
      <c r="AC11" s="4" t="str">
        <f aca="false">IFERROR(__xludf.dummyfunction("""COMPUTED_VALUE"""),"RSO")</f>
        <v>RSO</v>
      </c>
      <c r="AD11" s="4" t="str">
        <f aca="false">IFERROR(__xludf.dummyfunction("""COMPUTED_VALUE"""),"FULLNAP")</f>
        <v>FULLNAP</v>
      </c>
      <c r="AF11" s="4" t="str">
        <f aca="false">IFERROR(__xludf.dummyfunction("""COMPUTED_VALUE"""),"E2E")</f>
        <v>E2E</v>
      </c>
      <c r="AG11" s="4" t="s">
        <v>10</v>
      </c>
      <c r="AK11" s="4" t="s">
        <v>11</v>
      </c>
      <c r="AO11" s="4" t="str">
        <f aca="false">IFERROR(__xludf.dummyfunction("""COMPUTED_VALUE"""),"VISITED")</f>
        <v>VISITED</v>
      </c>
      <c r="BB11" s="4" t="s">
        <v>16</v>
      </c>
      <c r="BI11" s="7" t="str">
        <f aca="false">IFERROR(__xludf.dummyfunction("""COMPUTED_VALUE"""),"PROJECT 1")</f>
        <v>PROJECT 1</v>
      </c>
      <c r="BK11" s="4" t="n">
        <f aca="false">IFERROR(__xludf.dummyfunction("""COMPUTED_VALUE"""),2843932646)</f>
        <v>2843932646</v>
      </c>
    </row>
    <row r="12" customFormat="false" ht="13.8" hidden="false" customHeight="false" outlineLevel="0" collapsed="false">
      <c r="C12" s="4" t="n">
        <v>6011</v>
      </c>
      <c r="D12" s="5" t="n">
        <f aca="false">IFERROR(__xludf.dummyfunction("""COMPUTED_VALUE"""),44785)</f>
        <v>44785</v>
      </c>
      <c r="G12" s="4" t="s">
        <v>0</v>
      </c>
      <c r="H12" s="4" t="s">
        <v>1</v>
      </c>
      <c r="I12" s="4" t="s">
        <v>1</v>
      </c>
      <c r="J12" s="4" t="str">
        <f aca="false">IFERROR(__xludf.dummyfunction("""COMPUTED_VALUE"""),"0 DAYS")</f>
        <v>0 DAYS</v>
      </c>
      <c r="M12" s="4" t="str">
        <f aca="false">IFERROR(__xludf.dummyfunction("""COMPUTED_VALUE"""),"TO FOLLOW ")</f>
        <v>TO FOLLOW </v>
      </c>
      <c r="O12" s="4" t="s">
        <v>2</v>
      </c>
      <c r="P12" s="4" t="str">
        <f aca="false">IFERROR(__xludf.dummyfunction("""COMPUTED_VALUE"""),"STANDARD")</f>
        <v>STANDARD</v>
      </c>
      <c r="Q12" s="4" t="s">
        <v>3</v>
      </c>
      <c r="U12" s="4" t="s">
        <v>5</v>
      </c>
      <c r="V12" s="4" t="s">
        <v>6</v>
      </c>
      <c r="W12" s="0" t="s">
        <v>41</v>
      </c>
      <c r="X12" s="0" t="s">
        <v>42</v>
      </c>
      <c r="Z12" s="4" t="s">
        <v>27</v>
      </c>
      <c r="AA12" s="6" t="n">
        <f aca="false">IFERROR(__xludf.dummyfunction("""COMPUTED_VALUE"""),44786)</f>
        <v>44786</v>
      </c>
      <c r="AB12" s="6" t="n">
        <f aca="false">IFERROR(__xludf.dummyfunction("""COMPUTED_VALUE"""),44786)</f>
        <v>44786</v>
      </c>
      <c r="AC12" s="4" t="str">
        <f aca="false">IFERROR(__xludf.dummyfunction("""COMPUTED_VALUE"""),"INSTALLED")</f>
        <v>INSTALLED</v>
      </c>
      <c r="AD12" s="4" t="str">
        <f aca="false">IFERROR(__xludf.dummyfunction("""COMPUTED_VALUE"""),"ALREADY INSTALLED")</f>
        <v>ALREADY INSTALLED</v>
      </c>
      <c r="AF12" s="4" t="str">
        <f aca="false">IFERROR(__xludf.dummyfunction("""COMPUTED_VALUE"""),"E2E")</f>
        <v>E2E</v>
      </c>
      <c r="AG12" s="4" t="s">
        <v>10</v>
      </c>
      <c r="AK12" s="4" t="s">
        <v>11</v>
      </c>
      <c r="AO12" s="4" t="str">
        <f aca="false">IFERROR(__xludf.dummyfunction("""COMPUTED_VALUE"""),"VISITED")</f>
        <v>VISITED</v>
      </c>
      <c r="AT12" s="0" t="n">
        <v>3</v>
      </c>
      <c r="AW12" s="0" t="n">
        <v>4</v>
      </c>
      <c r="AX12" s="0" t="n">
        <v>2</v>
      </c>
      <c r="AY12" s="0" t="n">
        <v>5</v>
      </c>
      <c r="AZ12" s="0" t="n">
        <v>1</v>
      </c>
      <c r="BA12" s="0" t="n">
        <v>1</v>
      </c>
      <c r="BB12" s="4" t="s">
        <v>12</v>
      </c>
      <c r="BD12" s="0" t="n">
        <v>1</v>
      </c>
      <c r="BG12" s="4" t="str">
        <f aca="false">IFERROR(__xludf.dummyfunction("""COMPUTED_VALUE"""),"LK205441706076")</f>
        <v>LK205441706076</v>
      </c>
      <c r="BH12" s="0" t="n">
        <v>1</v>
      </c>
      <c r="BI12" s="7" t="str">
        <f aca="false">IFERROR(__xludf.dummyfunction("""COMPUTED_VALUE"""),"PROJECT 1")</f>
        <v>PROJECT 1</v>
      </c>
      <c r="BJ12" s="4" t="str">
        <f aca="false">IFERROR(__xludf.dummyfunction("""COMPUTED_VALUE"""),"REGULAR SO")</f>
        <v>REGULAR SO</v>
      </c>
    </row>
    <row r="13" customFormat="false" ht="13.8" hidden="false" customHeight="false" outlineLevel="0" collapsed="false">
      <c r="C13" s="4" t="n">
        <v>6011</v>
      </c>
      <c r="D13" s="5" t="n">
        <f aca="false">IFERROR(__xludf.dummyfunction("""COMPUTED_VALUE"""),44785)</f>
        <v>44785</v>
      </c>
      <c r="G13" s="4" t="s">
        <v>0</v>
      </c>
      <c r="H13" s="4" t="s">
        <v>1</v>
      </c>
      <c r="I13" s="4" t="s">
        <v>1</v>
      </c>
      <c r="J13" s="4" t="str">
        <f aca="false">IFERROR(__xludf.dummyfunction("""COMPUTED_VALUE"""),"0 DAYS")</f>
        <v>0 DAYS</v>
      </c>
      <c r="M13" s="4" t="str">
        <f aca="false">IFERROR(__xludf.dummyfunction("""COMPUTED_VALUE"""),"TO FOLLOW ")</f>
        <v>TO FOLLOW </v>
      </c>
      <c r="O13" s="4" t="s">
        <v>2</v>
      </c>
      <c r="P13" s="4" t="str">
        <f aca="false">IFERROR(__xludf.dummyfunction("""COMPUTED_VALUE"""),"STANDARD")</f>
        <v>STANDARD</v>
      </c>
      <c r="Q13" s="4" t="s">
        <v>3</v>
      </c>
      <c r="U13" s="4" t="s">
        <v>5</v>
      </c>
      <c r="V13" s="4" t="s">
        <v>6</v>
      </c>
      <c r="W13" s="0" t="s">
        <v>43</v>
      </c>
      <c r="X13" s="0" t="s">
        <v>44</v>
      </c>
      <c r="Z13" s="4" t="s">
        <v>27</v>
      </c>
      <c r="AA13" s="6" t="n">
        <f aca="false">IFERROR(__xludf.dummyfunction("""COMPUTED_VALUE"""),44787)</f>
        <v>44787</v>
      </c>
      <c r="AB13" s="6" t="n">
        <f aca="false">IFERROR(__xludf.dummyfunction("""COMPUTED_VALUE"""),44787)</f>
        <v>44787</v>
      </c>
      <c r="AC13" s="4" t="str">
        <f aca="false">IFERROR(__xludf.dummyfunction("""COMPUTED_VALUE"""),"INSTALLED")</f>
        <v>INSTALLED</v>
      </c>
      <c r="AD13" s="4" t="str">
        <f aca="false">IFERROR(__xludf.dummyfunction("""COMPUTED_VALUE"""),"ALREADY INSTALLED")</f>
        <v>ALREADY INSTALLED</v>
      </c>
      <c r="AF13" s="4" t="str">
        <f aca="false">IFERROR(__xludf.dummyfunction("""COMPUTED_VALUE"""),"E2E")</f>
        <v>E2E</v>
      </c>
      <c r="AG13" s="4" t="s">
        <v>10</v>
      </c>
      <c r="AK13" s="4" t="s">
        <v>11</v>
      </c>
      <c r="AO13" s="4" t="str">
        <f aca="false">IFERROR(__xludf.dummyfunction("""COMPUTED_VALUE"""),"VISITED")</f>
        <v>VISITED</v>
      </c>
      <c r="AT13" s="0" t="n">
        <v>3</v>
      </c>
      <c r="AW13" s="0" t="n">
        <v>4</v>
      </c>
      <c r="AX13" s="0" t="n">
        <v>2</v>
      </c>
      <c r="AY13" s="0" t="n">
        <v>5</v>
      </c>
      <c r="AZ13" s="0" t="n">
        <v>1</v>
      </c>
      <c r="BA13" s="0" t="n">
        <v>1</v>
      </c>
      <c r="BB13" s="4" t="s">
        <v>12</v>
      </c>
      <c r="BD13" s="0" t="n">
        <v>1</v>
      </c>
      <c r="BG13" s="4" t="str">
        <f aca="false">IFERROR(__xludf.dummyfunction("""COMPUTED_VALUE"""),"LK205441706076")</f>
        <v>LK205441706076</v>
      </c>
      <c r="BH13" s="0" t="n">
        <v>1</v>
      </c>
      <c r="BI13" s="7" t="str">
        <f aca="false">IFERROR(__xludf.dummyfunction("""COMPUTED_VALUE"""),"PROJECT 1")</f>
        <v>PROJECT 1</v>
      </c>
      <c r="BJ13" s="4" t="str">
        <f aca="false">IFERROR(__xludf.dummyfunction("""COMPUTED_VALUE"""),"REGULAR SO")</f>
        <v>REGULAR SO</v>
      </c>
    </row>
    <row r="14" customFormat="false" ht="13.8" hidden="false" customHeight="false" outlineLevel="0" collapsed="false">
      <c r="M14" s="4" t="n">
        <v>456729322</v>
      </c>
      <c r="O14" s="4" t="s">
        <v>2</v>
      </c>
      <c r="P14" s="4" t="str">
        <f aca="false">IFERROR(__xludf.dummyfunction("""COMPUTED_VALUE"""),"STANDARD")</f>
        <v>STANDARD</v>
      </c>
      <c r="Q14" s="4" t="s">
        <v>3</v>
      </c>
      <c r="U14" s="4" t="s">
        <v>5</v>
      </c>
      <c r="V14" s="4" t="s">
        <v>6</v>
      </c>
      <c r="W14" s="0" t="s">
        <v>45</v>
      </c>
      <c r="X14" s="0" t="s">
        <v>46</v>
      </c>
      <c r="Z14" s="4" t="s">
        <v>27</v>
      </c>
      <c r="AA14" s="6" t="n">
        <f aca="false">IFERROR(__xludf.dummyfunction("""COMPUTED_VALUE"""),44787)</f>
        <v>44787</v>
      </c>
      <c r="AB14" s="6" t="n">
        <f aca="false">IFERROR(__xludf.dummyfunction("""COMPUTED_VALUE"""),44787)</f>
        <v>44787</v>
      </c>
      <c r="AC14" s="0" t="s">
        <v>47</v>
      </c>
      <c r="AD14" s="4" t="s">
        <v>48</v>
      </c>
      <c r="AF14" s="4" t="str">
        <f aca="false">IFERROR(__xludf.dummyfunction("""COMPUTED_VALUE"""),"E2E")</f>
        <v>E2E</v>
      </c>
      <c r="AG14" s="4" t="s">
        <v>10</v>
      </c>
      <c r="AK14" s="4" t="s">
        <v>11</v>
      </c>
      <c r="AO14" s="4" t="str">
        <f aca="false">IFERROR(__xludf.dummyfunction("""COMPUTED_VALUE"""),"VISITED")</f>
        <v>VISITED</v>
      </c>
      <c r="BB14" s="4" t="s">
        <v>12</v>
      </c>
      <c r="BI14" s="7" t="str">
        <f aca="false">IFERROR(__xludf.dummyfunction("""COMPUTED_VALUE"""),"PROJECT 1")</f>
        <v>PROJECT 1</v>
      </c>
    </row>
    <row r="15" customFormat="false" ht="13.8" hidden="false" customHeight="false" outlineLevel="0" collapsed="false">
      <c r="A15" s="4"/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5"/>
      <c r="AB15" s="5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customFormat="false" ht="13.8" hidden="false" customHeight="false" outlineLevel="0" collapsed="false">
      <c r="A16" s="4"/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5"/>
      <c r="AB16" s="5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customFormat="false" ht="13.8" hidden="false" customHeight="false" outlineLevel="0" collapsed="false">
      <c r="A17" s="4"/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5"/>
      <c r="AB17" s="5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customFormat="false" ht="13.8" hidden="false" customHeight="false" outlineLevel="0" collapsed="false">
      <c r="A18" s="4"/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5"/>
      <c r="AB18" s="5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customFormat="false" ht="13.8" hidden="false" customHeight="false" outlineLevel="0" collapsed="false">
      <c r="A19" s="4"/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5"/>
      <c r="AB19" s="5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customFormat="false" ht="13.8" hidden="false" customHeight="false" outlineLevel="0" collapsed="false">
      <c r="A20" s="4"/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5"/>
      <c r="AB20" s="5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customFormat="false" ht="13.8" hidden="false" customHeight="false" outlineLevel="0" collapsed="false">
      <c r="A21" s="4"/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5"/>
      <c r="AB21" s="5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customFormat="false" ht="13.8" hidden="false" customHeight="false" outlineLevel="0" collapsed="false">
      <c r="A22" s="4"/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5"/>
      <c r="AB22" s="5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customFormat="false" ht="13.8" hidden="false" customHeight="false" outlineLevel="0" collapsed="false">
      <c r="A23" s="4"/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5"/>
      <c r="AB23" s="5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customFormat="false" ht="13.8" hidden="false" customHeight="false" outlineLevel="0" collapsed="false">
      <c r="A24" s="4"/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5"/>
      <c r="AB24" s="5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customFormat="false" ht="13.8" hidden="false" customHeight="false" outlineLevel="0" collapsed="false">
      <c r="A25" s="4"/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8"/>
      <c r="N25" s="4"/>
      <c r="O25" s="4"/>
      <c r="P25" s="4"/>
      <c r="Q25" s="4"/>
      <c r="R25" s="4"/>
      <c r="S25" s="4"/>
      <c r="T25" s="4"/>
      <c r="U25" s="4"/>
      <c r="V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customFormat="false" ht="13.8" hidden="false" customHeight="false" outlineLevel="0" collapsed="false">
      <c r="A26" s="4"/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8"/>
      <c r="N26" s="4"/>
      <c r="O26" s="4"/>
      <c r="P26" s="4"/>
      <c r="Q26" s="4"/>
      <c r="R26" s="4"/>
      <c r="S26" s="4"/>
      <c r="T26" s="4"/>
      <c r="U26" s="4"/>
      <c r="V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customFormat="false" ht="13.8" hidden="false" customHeight="false" outlineLevel="0" collapsed="false">
      <c r="A27" s="4"/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8"/>
      <c r="N27" s="4"/>
      <c r="O27" s="4"/>
      <c r="P27" s="4"/>
      <c r="Q27" s="4"/>
      <c r="R27" s="4"/>
      <c r="S27" s="4"/>
      <c r="T27" s="4"/>
      <c r="U27" s="4"/>
      <c r="V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customFormat="false" ht="13.8" hidden="false" customHeight="false" outlineLevel="0" collapsed="false">
      <c r="A28" s="4"/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customFormat="false" ht="13.8" hidden="false" customHeight="false" outlineLevel="0" collapsed="false">
      <c r="A29" s="4"/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customFormat="false" ht="13.8" hidden="false" customHeight="false" outlineLevel="0" collapsed="false">
      <c r="A30" s="4"/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customFormat="false" ht="13.8" hidden="false" customHeight="false" outlineLevel="0" collapsed="false">
      <c r="A31" s="4"/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8"/>
      <c r="N31" s="4"/>
      <c r="O31" s="4"/>
      <c r="P31" s="4"/>
      <c r="Q31" s="4"/>
      <c r="R31" s="4"/>
      <c r="S31" s="4"/>
      <c r="T31" s="4"/>
      <c r="U31" s="4"/>
      <c r="V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customFormat="false" ht="13.8" hidden="false" customHeight="false" outlineLevel="0" collapsed="false">
      <c r="A32" s="4"/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customFormat="false" ht="13.8" hidden="false" customHeight="false" outlineLevel="0" collapsed="false">
      <c r="A33" s="4"/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customFormat="false" ht="13.8" hidden="false" customHeight="false" outlineLevel="0" collapsed="false">
      <c r="A34" s="4"/>
      <c r="B34" s="4"/>
      <c r="C34" s="4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customFormat="false" ht="13.8" hidden="false" customHeight="false" outlineLevel="0" collapsed="false">
      <c r="A35" s="4"/>
      <c r="B35" s="4"/>
      <c r="C35" s="4"/>
      <c r="D35" s="5"/>
      <c r="E35" s="4"/>
      <c r="F35" s="4"/>
      <c r="G35" s="4"/>
      <c r="H35" s="4"/>
      <c r="I35" s="4"/>
      <c r="J35" s="4"/>
      <c r="K35" s="4"/>
      <c r="L35" s="4"/>
      <c r="M35" s="8"/>
      <c r="N35" s="4"/>
      <c r="O35" s="4"/>
      <c r="P35" s="4"/>
      <c r="Q35" s="4"/>
      <c r="R35" s="4"/>
      <c r="S35" s="4"/>
      <c r="T35" s="4"/>
      <c r="U35" s="4"/>
      <c r="V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customFormat="false" ht="13.8" hidden="false" customHeight="false" outlineLevel="0" collapsed="false">
      <c r="A36" s="4"/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5"/>
      <c r="AB36" s="5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customFormat="false" ht="13.8" hidden="false" customHeight="false" outlineLevel="0" collapsed="false">
      <c r="A37" s="4"/>
      <c r="B37" s="4"/>
      <c r="C37" s="4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5"/>
      <c r="AB37" s="5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customFormat="false" ht="13.8" hidden="false" customHeight="false" outlineLevel="0" collapsed="false">
      <c r="A38" s="4"/>
      <c r="B38" s="4"/>
      <c r="C38" s="4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5"/>
      <c r="AB38" s="5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customFormat="false" ht="13.8" hidden="false" customHeight="false" outlineLevel="0" collapsed="false">
      <c r="A39" s="4"/>
      <c r="B39" s="4"/>
      <c r="C39" s="4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5"/>
      <c r="AB39" s="5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customFormat="false" ht="13.8" hidden="false" customHeight="false" outlineLevel="0" collapsed="false">
      <c r="A40" s="4"/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5"/>
      <c r="AB40" s="5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  <row r="41" customFormat="false" ht="13.8" hidden="false" customHeight="false" outlineLevel="0" collapsed="false">
      <c r="A41" s="4"/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5"/>
      <c r="AB41" s="5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customFormat="false" ht="13.8" hidden="false" customHeight="false" outlineLevel="0" collapsed="false">
      <c r="A42" s="4"/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5"/>
      <c r="AB42" s="5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customFormat="false" ht="13.8" hidden="false" customHeight="false" outlineLevel="0" collapsed="false">
      <c r="A43" s="4"/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5"/>
      <c r="AB43" s="5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customFormat="false" ht="13.8" hidden="false" customHeight="false" outlineLevel="0" collapsed="false">
      <c r="A44" s="4"/>
      <c r="B44" s="4"/>
      <c r="C44" s="4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5"/>
      <c r="AB44" s="5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customFormat="false" ht="13.8" hidden="false" customHeight="false" outlineLevel="0" collapsed="false">
      <c r="A45" s="4"/>
      <c r="B45" s="4"/>
      <c r="C45" s="4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5"/>
      <c r="AB45" s="5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</row>
    <row r="46" customFormat="false" ht="13.8" hidden="false" customHeight="false" outlineLevel="0" collapsed="false">
      <c r="A46" s="4"/>
      <c r="B46" s="4"/>
      <c r="C46" s="4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5"/>
      <c r="AB46" s="5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customFormat="false" ht="13.8" hidden="false" customHeight="false" outlineLevel="0" collapsed="false">
      <c r="A47" s="4"/>
      <c r="B47" s="4"/>
      <c r="C47" s="4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5"/>
      <c r="AB47" s="5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</row>
    <row r="48" customFormat="false" ht="13.8" hidden="false" customHeight="false" outlineLevel="0" collapsed="false">
      <c r="A48" s="4"/>
      <c r="B48" s="4"/>
      <c r="C48" s="4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5"/>
      <c r="AB48" s="5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customFormat="false" ht="13.8" hidden="false" customHeight="false" outlineLevel="0" collapsed="false">
      <c r="A49" s="4"/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5"/>
      <c r="AB49" s="5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</row>
    <row r="50" customFormat="false" ht="13.8" hidden="false" customHeight="false" outlineLevel="0" collapsed="false">
      <c r="A50" s="4"/>
      <c r="B50" s="4"/>
      <c r="C50" s="4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5"/>
      <c r="AB50" s="5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</row>
    <row r="51" customFormat="false" ht="13.8" hidden="false" customHeight="false" outlineLevel="0" collapsed="false">
      <c r="A51" s="4"/>
      <c r="B51" s="4"/>
      <c r="C51" s="4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5"/>
      <c r="AB51" s="5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customFormat="false" ht="13.8" hidden="false" customHeight="false" outlineLevel="0" collapsed="false">
      <c r="A52" s="4"/>
      <c r="B52" s="4"/>
      <c r="C52" s="4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5"/>
      <c r="AB52" s="5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customFormat="false" ht="13.8" hidden="false" customHeight="false" outlineLevel="0" collapsed="false">
      <c r="A53" s="4"/>
      <c r="B53" s="4"/>
      <c r="C53" s="4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5"/>
      <c r="AB53" s="5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</row>
    <row r="54" customFormat="false" ht="13.8" hidden="false" customHeight="false" outlineLevel="0" collapsed="false">
      <c r="A54" s="4"/>
      <c r="B54" s="4"/>
      <c r="C54" s="4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5"/>
      <c r="AB54" s="5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</row>
    <row r="55" customFormat="false" ht="13.8" hidden="false" customHeight="false" outlineLevel="0" collapsed="false">
      <c r="A55" s="4"/>
      <c r="B55" s="4"/>
      <c r="C55" s="4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5"/>
      <c r="AB55" s="5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</row>
    <row r="56" customFormat="false" ht="13.8" hidden="false" customHeight="false" outlineLevel="0" collapsed="false">
      <c r="A56" s="4"/>
      <c r="B56" s="4"/>
      <c r="C56" s="4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5"/>
      <c r="AB56" s="5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</row>
    <row r="57" customFormat="false" ht="13.8" hidden="false" customHeight="false" outlineLevel="0" collapsed="false">
      <c r="A57" s="4"/>
      <c r="B57" s="4"/>
      <c r="C57" s="4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5"/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customFormat="false" ht="13.8" hidden="false" customHeight="false" outlineLevel="0" collapsed="false">
      <c r="A58" s="4"/>
      <c r="B58" s="4"/>
      <c r="C58" s="4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5"/>
      <c r="AB58" s="5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customFormat="false" ht="13.8" hidden="false" customHeight="false" outlineLevel="0" collapsed="false">
      <c r="A59" s="4"/>
      <c r="B59" s="4"/>
      <c r="C59" s="4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5"/>
      <c r="AB59" s="5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</row>
    <row r="60" customFormat="false" ht="13.8" hidden="false" customHeight="false" outlineLevel="0" collapsed="false">
      <c r="A60" s="4"/>
      <c r="B60" s="4"/>
      <c r="C60" s="4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5"/>
      <c r="AB60" s="5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</row>
    <row r="61" customFormat="false" ht="13.8" hidden="false" customHeight="false" outlineLevel="0" collapsed="false">
      <c r="A61" s="4"/>
      <c r="B61" s="4"/>
      <c r="C61" s="4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5"/>
      <c r="AB61" s="5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</row>
    <row r="62" customFormat="false" ht="13.8" hidden="false" customHeight="false" outlineLevel="0" collapsed="false">
      <c r="A62" s="4"/>
      <c r="B62" s="4"/>
      <c r="C62" s="4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5"/>
      <c r="AB62" s="5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</row>
    <row r="63" customFormat="false" ht="13.8" hidden="false" customHeight="false" outlineLevel="0" collapsed="false">
      <c r="A63" s="4"/>
      <c r="B63" s="4"/>
      <c r="C63" s="4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5"/>
      <c r="AB63" s="5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</row>
    <row r="64" customFormat="false" ht="13.8" hidden="false" customHeight="false" outlineLevel="0" collapsed="false">
      <c r="A64" s="4"/>
      <c r="B64" s="4"/>
      <c r="C64" s="4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5"/>
      <c r="AB64" s="5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</row>
    <row r="65" customFormat="false" ht="13.8" hidden="false" customHeight="false" outlineLevel="0" collapsed="false">
      <c r="A65" s="4"/>
      <c r="B65" s="4"/>
      <c r="C65" s="4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5"/>
      <c r="AB65" s="5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customFormat="false" ht="13.8" hidden="false" customHeight="false" outlineLevel="0" collapsed="false">
      <c r="A66" s="4"/>
      <c r="B66" s="4"/>
      <c r="C66" s="4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5"/>
      <c r="AB66" s="5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</row>
    <row r="67" customFormat="false" ht="13.8" hidden="false" customHeight="false" outlineLevel="0" collapsed="false">
      <c r="A67" s="4"/>
      <c r="B67" s="4"/>
      <c r="C67" s="4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5"/>
      <c r="AB67" s="5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</row>
    <row r="68" customFormat="false" ht="13.8" hidden="false" customHeight="false" outlineLevel="0" collapsed="false">
      <c r="A68" s="4"/>
      <c r="B68" s="4"/>
      <c r="C68" s="4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5"/>
      <c r="AB68" s="5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</row>
    <row r="69" customFormat="false" ht="13.8" hidden="false" customHeight="false" outlineLevel="0" collapsed="false">
      <c r="A69" s="4"/>
      <c r="B69" s="4"/>
      <c r="C69" s="4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"/>
      <c r="AB69" s="5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</row>
    <row r="70" customFormat="false" ht="13.8" hidden="false" customHeight="false" outlineLevel="0" collapsed="false">
      <c r="A70" s="4"/>
      <c r="B70" s="4"/>
      <c r="C70" s="4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5"/>
      <c r="AB70" s="5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</row>
    <row r="71" customFormat="false" ht="13.8" hidden="false" customHeight="false" outlineLevel="0" collapsed="false">
      <c r="A71" s="4"/>
      <c r="B71" s="4"/>
      <c r="C71" s="4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5"/>
      <c r="AB71" s="5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</row>
    <row r="72" customFormat="false" ht="13.8" hidden="false" customHeight="false" outlineLevel="0" collapsed="false">
      <c r="A72" s="4"/>
      <c r="B72" s="4"/>
      <c r="C72" s="4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5"/>
      <c r="AB72" s="5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customFormat="false" ht="13.8" hidden="false" customHeight="false" outlineLevel="0" collapsed="false">
      <c r="A73" s="4"/>
      <c r="B73" s="4"/>
      <c r="C73" s="4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5"/>
      <c r="AB73" s="5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</row>
    <row r="74" customFormat="false" ht="13.8" hidden="false" customHeight="false" outlineLevel="0" collapsed="false">
      <c r="A74" s="4"/>
      <c r="B74" s="4"/>
      <c r="C74" s="4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5"/>
      <c r="AB74" s="5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</row>
    <row r="75" customFormat="false" ht="13.8" hidden="false" customHeight="false" outlineLevel="0" collapsed="false">
      <c r="A75" s="4"/>
      <c r="B75" s="4"/>
      <c r="C75" s="4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5"/>
      <c r="AB75" s="5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</row>
    <row r="76" customFormat="false" ht="13.8" hidden="false" customHeight="false" outlineLevel="0" collapsed="false">
      <c r="A76" s="4"/>
      <c r="B76" s="4"/>
      <c r="C76" s="4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5"/>
      <c r="AB76" s="5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</row>
    <row r="77" customFormat="false" ht="13.8" hidden="false" customHeight="false" outlineLevel="0" collapsed="false">
      <c r="A77" s="4"/>
      <c r="B77" s="4"/>
      <c r="C77" s="4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5"/>
      <c r="AB77" s="5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</row>
    <row r="78" customFormat="false" ht="13.8" hidden="false" customHeight="false" outlineLevel="0" collapsed="false">
      <c r="A78" s="4"/>
      <c r="B78" s="4"/>
      <c r="C78" s="4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5"/>
      <c r="AB78" s="5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</row>
    <row r="79" customFormat="false" ht="13.8" hidden="false" customHeight="false" outlineLevel="0" collapsed="false">
      <c r="A79" s="4"/>
      <c r="B79" s="4"/>
      <c r="C79" s="4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5"/>
      <c r="AB79" s="5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customFormat="false" ht="13.8" hidden="false" customHeight="false" outlineLevel="0" collapsed="false">
      <c r="A80" s="4"/>
      <c r="B80" s="4"/>
      <c r="C80" s="4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5"/>
      <c r="AB80" s="5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customFormat="false" ht="13.8" hidden="false" customHeight="false" outlineLevel="0" collapsed="false">
      <c r="A81" s="4"/>
      <c r="B81" s="4"/>
      <c r="C81" s="4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5"/>
      <c r="AB81" s="5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customFormat="false" ht="13.8" hidden="false" customHeight="false" outlineLevel="0" collapsed="false">
      <c r="A82" s="4"/>
      <c r="B82" s="4"/>
      <c r="C82" s="4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5"/>
      <c r="AB82" s="5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customFormat="false" ht="13.8" hidden="false" customHeight="false" outlineLevel="0" collapsed="false">
      <c r="A83" s="4"/>
      <c r="B83" s="4"/>
      <c r="C83" s="4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5"/>
      <c r="AB83" s="5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</row>
    <row r="84" customFormat="false" ht="13.8" hidden="false" customHeight="false" outlineLevel="0" collapsed="false">
      <c r="A84" s="4"/>
      <c r="B84" s="4"/>
      <c r="C84" s="4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5"/>
      <c r="AB84" s="5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</row>
    <row r="85" customFormat="false" ht="13.8" hidden="false" customHeight="false" outlineLevel="0" collapsed="false">
      <c r="A85" s="4"/>
      <c r="B85" s="4"/>
      <c r="C85" s="4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5"/>
      <c r="AB85" s="5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</row>
    <row r="86" customFormat="false" ht="13.8" hidden="false" customHeight="false" outlineLevel="0" collapsed="false">
      <c r="A86" s="4"/>
      <c r="B86" s="4"/>
      <c r="C86" s="4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5"/>
      <c r="AB86" s="5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customFormat="false" ht="13.8" hidden="false" customHeight="false" outlineLevel="0" collapsed="false">
      <c r="A87" s="4"/>
      <c r="B87" s="4"/>
      <c r="C87" s="4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5"/>
      <c r="AB87" s="5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</row>
    <row r="88" customFormat="false" ht="13.8" hidden="false" customHeight="false" outlineLevel="0" collapsed="false">
      <c r="A88" s="4"/>
      <c r="B88" s="4"/>
      <c r="C88" s="4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5"/>
      <c r="AB88" s="5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</row>
    <row r="89" customFormat="false" ht="13.8" hidden="false" customHeight="false" outlineLevel="0" collapsed="false">
      <c r="A89" s="4"/>
      <c r="B89" s="4"/>
      <c r="C89" s="4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5"/>
      <c r="AB89" s="5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</row>
    <row r="90" customFormat="false" ht="13.8" hidden="false" customHeight="false" outlineLevel="0" collapsed="false">
      <c r="A90" s="4"/>
      <c r="B90" s="4"/>
      <c r="C90" s="4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5"/>
      <c r="AB90" s="5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</row>
    <row r="91" customFormat="false" ht="13.8" hidden="false" customHeight="false" outlineLevel="0" collapsed="false">
      <c r="A91" s="4"/>
      <c r="B91" s="4"/>
      <c r="C91" s="4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5"/>
      <c r="AB91" s="5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</row>
    <row r="92" customFormat="false" ht="13.8" hidden="false" customHeight="false" outlineLevel="0" collapsed="false">
      <c r="A92" s="4"/>
      <c r="B92" s="4"/>
      <c r="C92" s="4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5"/>
      <c r="AB92" s="5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</row>
    <row r="93" customFormat="false" ht="13.8" hidden="false" customHeight="false" outlineLevel="0" collapsed="false">
      <c r="A93" s="4"/>
      <c r="B93" s="4"/>
      <c r="C93" s="4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5"/>
      <c r="AB93" s="5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customFormat="false" ht="13.8" hidden="false" customHeight="false" outlineLevel="0" collapsed="false">
      <c r="A94" s="4"/>
      <c r="B94" s="4"/>
      <c r="C94" s="4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5"/>
      <c r="AB94" s="5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</row>
    <row r="95" customFormat="false" ht="13.8" hidden="false" customHeight="false" outlineLevel="0" collapsed="false">
      <c r="A95" s="4"/>
      <c r="B95" s="4"/>
      <c r="C95" s="4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5"/>
      <c r="AB95" s="5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</row>
    <row r="96" customFormat="false" ht="13.8" hidden="false" customHeight="false" outlineLevel="0" collapsed="false">
      <c r="A96" s="4"/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5"/>
      <c r="AB96" s="5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</row>
    <row r="97" customFormat="false" ht="13.8" hidden="false" customHeight="false" outlineLevel="0" collapsed="false">
      <c r="A97" s="4"/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5"/>
      <c r="AB97" s="5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</row>
    <row r="98" customFormat="false" ht="13.8" hidden="false" customHeight="false" outlineLevel="0" collapsed="false">
      <c r="A98" s="4"/>
      <c r="B98" s="4"/>
      <c r="C98" s="4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5"/>
      <c r="AB98" s="5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</row>
    <row r="99" customFormat="false" ht="13.8" hidden="false" customHeight="false" outlineLevel="0" collapsed="false">
      <c r="A99" s="4"/>
      <c r="B99" s="4"/>
      <c r="C99" s="4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5"/>
      <c r="AB99" s="5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</row>
    <row r="100" customFormat="false" ht="13.8" hidden="false" customHeight="false" outlineLevel="0" collapsed="false">
      <c r="A100" s="4"/>
      <c r="B100" s="4"/>
      <c r="C100" s="4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5"/>
      <c r="AB100" s="5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</row>
    <row r="101" customFormat="false" ht="13.8" hidden="false" customHeight="false" outlineLevel="0" collapsed="false">
      <c r="A101" s="4"/>
      <c r="B101" s="4"/>
      <c r="C101" s="4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5"/>
      <c r="AB101" s="5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</row>
    <row r="102" customFormat="false" ht="13.8" hidden="false" customHeight="false" outlineLevel="0" collapsed="false">
      <c r="A102" s="4"/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5"/>
      <c r="AB102" s="5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</row>
    <row r="103" customFormat="false" ht="13.8" hidden="false" customHeight="false" outlineLevel="0" collapsed="false">
      <c r="A103" s="4"/>
      <c r="B103" s="4"/>
      <c r="C103" s="4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5"/>
      <c r="AB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</row>
    <row r="104" customFormat="false" ht="13.8" hidden="false" customHeight="false" outlineLevel="0" collapsed="false">
      <c r="A104" s="4"/>
      <c r="B104" s="4"/>
      <c r="C104" s="4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5"/>
      <c r="AB104" s="5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</row>
    <row r="105" customFormat="false" ht="13.8" hidden="false" customHeight="false" outlineLevel="0" collapsed="false">
      <c r="A105" s="4"/>
      <c r="B105" s="4"/>
      <c r="C105" s="4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5"/>
      <c r="AB105" s="5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</row>
    <row r="106" customFormat="false" ht="13.8" hidden="false" customHeight="false" outlineLevel="0" collapsed="false">
      <c r="A106" s="4"/>
      <c r="B106" s="4"/>
      <c r="C106" s="4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</row>
    <row r="107" customFormat="false" ht="13.8" hidden="false" customHeight="false" outlineLevel="0" collapsed="false">
      <c r="A107" s="4"/>
      <c r="B107" s="4"/>
      <c r="C107" s="4"/>
      <c r="D107" s="5"/>
      <c r="E107" s="4"/>
      <c r="F107" s="4"/>
      <c r="G107" s="4"/>
      <c r="H107" s="4"/>
      <c r="I107" s="4"/>
      <c r="J107" s="4"/>
      <c r="K107" s="4"/>
      <c r="L107" s="4"/>
      <c r="M107" s="8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5"/>
      <c r="AB107" s="5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</row>
    <row r="108" customFormat="false" ht="13.8" hidden="false" customHeight="false" outlineLevel="0" collapsed="false">
      <c r="A108" s="4"/>
      <c r="B108" s="4"/>
      <c r="C108" s="4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5"/>
      <c r="AB108" s="5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</row>
    <row r="109" customFormat="false" ht="13.8" hidden="false" customHeight="false" outlineLevel="0" collapsed="false">
      <c r="A109" s="4"/>
      <c r="B109" s="4"/>
      <c r="C109" s="4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5"/>
      <c r="AB109" s="5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</row>
    <row r="110" customFormat="false" ht="13.8" hidden="false" customHeight="false" outlineLevel="0" collapsed="false">
      <c r="A110" s="4"/>
      <c r="B110" s="4"/>
      <c r="C110" s="4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5"/>
      <c r="AB110" s="5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</row>
    <row r="111" customFormat="false" ht="13.8" hidden="false" customHeight="false" outlineLevel="0" collapsed="false">
      <c r="A111" s="4"/>
      <c r="B111" s="4"/>
      <c r="C111" s="4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5"/>
      <c r="AB111" s="5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</row>
    <row r="112" customFormat="false" ht="13.8" hidden="false" customHeight="false" outlineLevel="0" collapsed="false">
      <c r="A112" s="4"/>
      <c r="B112" s="4"/>
      <c r="C112" s="4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5"/>
      <c r="AB112" s="5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</row>
    <row r="113" customFormat="false" ht="13.8" hidden="false" customHeight="false" outlineLevel="0" collapsed="false">
      <c r="A113" s="4"/>
      <c r="B113" s="4"/>
      <c r="C113" s="4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5"/>
      <c r="AB113" s="5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</row>
    <row r="114" customFormat="false" ht="13.8" hidden="false" customHeight="false" outlineLevel="0" collapsed="false">
      <c r="A114" s="4"/>
      <c r="B114" s="4"/>
      <c r="C114" s="4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5"/>
      <c r="AB114" s="5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</row>
    <row r="115" customFormat="false" ht="13.8" hidden="false" customHeight="false" outlineLevel="0" collapsed="false">
      <c r="A115" s="4"/>
      <c r="B115" s="4"/>
      <c r="C115" s="4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5"/>
      <c r="AB115" s="5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</row>
    <row r="116" customFormat="false" ht="13.8" hidden="false" customHeight="false" outlineLevel="0" collapsed="false">
      <c r="A116" s="4"/>
      <c r="B116" s="4"/>
      <c r="C116" s="4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5"/>
      <c r="AB116" s="5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</row>
    <row r="117" customFormat="false" ht="13.8" hidden="false" customHeight="false" outlineLevel="0" collapsed="false">
      <c r="A117" s="4"/>
      <c r="B117" s="4"/>
      <c r="C117" s="4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5"/>
      <c r="AB117" s="5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</row>
    <row r="118" customFormat="false" ht="13.8" hidden="false" customHeight="false" outlineLevel="0" collapsed="false">
      <c r="A118" s="4"/>
      <c r="B118" s="4"/>
      <c r="C118" s="4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5"/>
      <c r="AB118" s="5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</row>
    <row r="119" customFormat="false" ht="13.8" hidden="false" customHeight="false" outlineLevel="0" collapsed="false">
      <c r="A119" s="4"/>
      <c r="B119" s="4"/>
      <c r="C119" s="4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</row>
    <row r="120" customFormat="false" ht="13.8" hidden="false" customHeight="false" outlineLevel="0" collapsed="false">
      <c r="A120" s="4"/>
      <c r="B120" s="4"/>
      <c r="C120" s="4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</row>
    <row r="121" customFormat="false" ht="13.8" hidden="false" customHeight="false" outlineLevel="0" collapsed="false">
      <c r="A121" s="4"/>
      <c r="B121" s="4"/>
      <c r="C121" s="4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5"/>
      <c r="AB121" s="5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</row>
    <row r="122" customFormat="false" ht="13.8" hidden="false" customHeight="false" outlineLevel="0" collapsed="false">
      <c r="A122" s="4"/>
      <c r="B122" s="4"/>
      <c r="C122" s="4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5"/>
      <c r="AB122" s="5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</row>
    <row r="123" customFormat="false" ht="13.8" hidden="false" customHeight="false" outlineLevel="0" collapsed="false">
      <c r="A123" s="4"/>
      <c r="B123" s="4"/>
      <c r="C123" s="4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5"/>
      <c r="AB123" s="5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</row>
    <row r="124" customFormat="false" ht="13.8" hidden="false" customHeight="false" outlineLevel="0" collapsed="false">
      <c r="A124" s="4"/>
      <c r="B124" s="4"/>
      <c r="C124" s="4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5"/>
      <c r="AB124" s="5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</row>
    <row r="125" customFormat="false" ht="13.8" hidden="false" customHeight="false" outlineLevel="0" collapsed="false">
      <c r="A125" s="4"/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5"/>
      <c r="AB125" s="5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</row>
    <row r="126" customFormat="false" ht="13.8" hidden="false" customHeight="false" outlineLevel="0" collapsed="false">
      <c r="A126" s="4"/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5"/>
      <c r="AB126" s="5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</row>
    <row r="127" customFormat="false" ht="13.8" hidden="false" customHeight="false" outlineLevel="0" collapsed="false">
      <c r="A127" s="4"/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5"/>
      <c r="AB127" s="5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</row>
    <row r="128" customFormat="false" ht="13.8" hidden="false" customHeight="false" outlineLevel="0" collapsed="false">
      <c r="A128" s="4"/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8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5"/>
      <c r="AB128" s="5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</row>
    <row r="129" customFormat="false" ht="13.8" hidden="false" customHeight="false" outlineLevel="0" collapsed="false">
      <c r="A129" s="4"/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5"/>
      <c r="AB129" s="5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</row>
    <row r="130" customFormat="false" ht="13.8" hidden="false" customHeight="false" outlineLevel="0" collapsed="false">
      <c r="A130" s="4"/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5"/>
      <c r="AB130" s="5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</row>
    <row r="131" customFormat="false" ht="13.8" hidden="false" customHeight="false" outlineLevel="0" collapsed="false">
      <c r="A131" s="4"/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5"/>
      <c r="AB131" s="5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</row>
    <row r="132" customFormat="false" ht="13.8" hidden="false" customHeight="false" outlineLevel="0" collapsed="false">
      <c r="A132" s="4"/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5"/>
      <c r="AB132" s="5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</row>
    <row r="133" customFormat="false" ht="13.8" hidden="false" customHeight="false" outlineLevel="0" collapsed="false">
      <c r="A133" s="4"/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5"/>
      <c r="AB133" s="5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</row>
    <row r="134" customFormat="false" ht="13.8" hidden="false" customHeight="false" outlineLevel="0" collapsed="false">
      <c r="A134" s="4"/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5"/>
      <c r="AB134" s="5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</row>
    <row r="135" customFormat="false" ht="13.8" hidden="false" customHeight="false" outlineLevel="0" collapsed="false">
      <c r="A135" s="4"/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5"/>
      <c r="AB135" s="5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</row>
    <row r="136" customFormat="false" ht="13.8" hidden="false" customHeight="false" outlineLevel="0" collapsed="false">
      <c r="A136" s="4"/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5"/>
      <c r="AB136" s="5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</row>
    <row r="137" customFormat="false" ht="13.8" hidden="false" customHeight="false" outlineLevel="0" collapsed="false">
      <c r="A137" s="4"/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5"/>
      <c r="AB137" s="5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</row>
    <row r="138" customFormat="false" ht="13.8" hidden="false" customHeight="false" outlineLevel="0" collapsed="false">
      <c r="A138" s="4"/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5"/>
      <c r="AB138" s="5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</row>
    <row r="139" customFormat="false" ht="13.8" hidden="false" customHeight="false" outlineLevel="0" collapsed="false">
      <c r="A139" s="4"/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5"/>
      <c r="AB139" s="5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</row>
    <row r="140" customFormat="false" ht="13.8" hidden="false" customHeight="false" outlineLevel="0" collapsed="false">
      <c r="A140" s="4"/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5"/>
      <c r="AB140" s="5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</row>
    <row r="141" customFormat="false" ht="13.8" hidden="false" customHeight="false" outlineLevel="0" collapsed="false">
      <c r="A141" s="4"/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5"/>
      <c r="AB141" s="5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</row>
    <row r="142" customFormat="false" ht="13.8" hidden="false" customHeight="false" outlineLevel="0" collapsed="false">
      <c r="A142" s="4"/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5"/>
      <c r="AB142" s="5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</row>
    <row r="143" customFormat="false" ht="13.8" hidden="false" customHeight="false" outlineLevel="0" collapsed="false">
      <c r="A143" s="4"/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8"/>
      <c r="Y143" s="4"/>
      <c r="Z143" s="4"/>
      <c r="AA143" s="5"/>
      <c r="AB143" s="5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</row>
    <row r="144" customFormat="false" ht="13.8" hidden="false" customHeight="false" outlineLevel="0" collapsed="false">
      <c r="A144" s="4"/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5"/>
      <c r="AB144" s="5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</row>
    <row r="145" customFormat="false" ht="13.8" hidden="false" customHeight="false" outlineLevel="0" collapsed="false">
      <c r="A145" s="4"/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5"/>
      <c r="AB145" s="5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</row>
    <row r="146" customFormat="false" ht="13.8" hidden="false" customHeight="false" outlineLevel="0" collapsed="false">
      <c r="A146" s="4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5"/>
      <c r="AB146" s="5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</row>
    <row r="147" customFormat="false" ht="13.8" hidden="false" customHeight="false" outlineLevel="0" collapsed="false">
      <c r="A147" s="4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5"/>
      <c r="AB147" s="5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</row>
    <row r="148" customFormat="false" ht="13.8" hidden="false" customHeight="false" outlineLevel="0" collapsed="false">
      <c r="A148" s="4"/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8"/>
      <c r="Y148" s="4"/>
      <c r="Z148" s="4"/>
      <c r="AA148" s="5"/>
      <c r="AB148" s="5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</row>
    <row r="149" customFormat="false" ht="13.8" hidden="false" customHeight="false" outlineLevel="0" collapsed="false">
      <c r="A149" s="4"/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5"/>
      <c r="AB149" s="5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</row>
    <row r="150" customFormat="false" ht="13.8" hidden="false" customHeight="false" outlineLevel="0" collapsed="false">
      <c r="A150" s="4"/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8"/>
      <c r="Y150" s="4"/>
      <c r="Z150" s="4"/>
      <c r="AA150" s="5"/>
      <c r="AB150" s="5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</row>
    <row r="151" customFormat="false" ht="13.8" hidden="false" customHeight="false" outlineLevel="0" collapsed="false">
      <c r="A151" s="4"/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8"/>
      <c r="Y151" s="4"/>
      <c r="Z151" s="4"/>
      <c r="AA151" s="5"/>
      <c r="AB151" s="5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</row>
    <row r="152" customFormat="false" ht="13.8" hidden="false" customHeight="false" outlineLevel="0" collapsed="false">
      <c r="A152" s="4"/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8"/>
      <c r="Y152" s="4"/>
      <c r="Z152" s="4"/>
      <c r="AA152" s="5"/>
      <c r="AB152" s="5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</row>
    <row r="153" customFormat="false" ht="13.8" hidden="false" customHeight="false" outlineLevel="0" collapsed="false">
      <c r="A153" s="4"/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8"/>
      <c r="Y153" s="4"/>
      <c r="Z153" s="4"/>
      <c r="AA153" s="5"/>
      <c r="AB153" s="5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</row>
    <row r="154" customFormat="false" ht="13.8" hidden="false" customHeight="false" outlineLevel="0" collapsed="false">
      <c r="A154" s="4"/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8"/>
      <c r="Y154" s="4"/>
      <c r="Z154" s="4"/>
      <c r="AA154" s="5"/>
      <c r="AB154" s="5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</row>
    <row r="155" customFormat="false" ht="13.8" hidden="false" customHeight="false" outlineLevel="0" collapsed="false">
      <c r="A155" s="4"/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8"/>
      <c r="Y155" s="4"/>
      <c r="Z155" s="4"/>
      <c r="AA155" s="5"/>
      <c r="AB155" s="5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8"/>
      <c r="BC155" s="4"/>
      <c r="BD155" s="4"/>
      <c r="BE155" s="4"/>
      <c r="BF155" s="4"/>
      <c r="BG155" s="4"/>
      <c r="BH155" s="4"/>
      <c r="BI155" s="4"/>
      <c r="BJ155" s="4"/>
      <c r="BK155" s="4"/>
    </row>
    <row r="156" customFormat="false" ht="13.8" hidden="false" customHeight="false" outlineLevel="0" collapsed="false">
      <c r="A156" s="4"/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5"/>
      <c r="AB156" s="5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</row>
    <row r="157" customFormat="false" ht="13.8" hidden="false" customHeight="false" outlineLevel="0" collapsed="false">
      <c r="A157" s="4"/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5"/>
      <c r="AB157" s="5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</row>
    <row r="158" customFormat="false" ht="13.8" hidden="false" customHeight="false" outlineLevel="0" collapsed="false">
      <c r="A158" s="4"/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5"/>
      <c r="AB158" s="5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</row>
    <row r="159" customFormat="false" ht="13.8" hidden="false" customHeight="false" outlineLevel="0" collapsed="false">
      <c r="A159" s="4"/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5"/>
      <c r="AB159" s="5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</row>
    <row r="160" customFormat="false" ht="13.8" hidden="false" customHeight="false" outlineLevel="0" collapsed="false">
      <c r="A160" s="4"/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5"/>
      <c r="AB160" s="5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</row>
    <row r="161" customFormat="false" ht="13.8" hidden="false" customHeight="false" outlineLevel="0" collapsed="false">
      <c r="A161" s="4"/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5"/>
      <c r="AB161" s="5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</row>
    <row r="162" customFormat="false" ht="13.8" hidden="false" customHeight="false" outlineLevel="0" collapsed="false">
      <c r="A162" s="4"/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5"/>
      <c r="AB162" s="5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</row>
    <row r="163" customFormat="false" ht="13.8" hidden="false" customHeight="false" outlineLevel="0" collapsed="false">
      <c r="A163" s="4"/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5"/>
      <c r="AB163" s="5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</row>
    <row r="164" customFormat="false" ht="13.8" hidden="false" customHeight="false" outlineLevel="0" collapsed="false">
      <c r="A164" s="4"/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5"/>
      <c r="AB164" s="5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</row>
    <row r="165" customFormat="false" ht="13.8" hidden="false" customHeight="false" outlineLevel="0" collapsed="false">
      <c r="A165" s="4"/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5"/>
      <c r="AB165" s="5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</row>
    <row r="166" customFormat="false" ht="13.8" hidden="false" customHeight="false" outlineLevel="0" collapsed="false">
      <c r="A166" s="4"/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5"/>
      <c r="AB166" s="5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</row>
    <row r="167" customFormat="false" ht="13.8" hidden="false" customHeight="false" outlineLevel="0" collapsed="false">
      <c r="A167" s="4"/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5"/>
      <c r="AB167" s="5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</row>
    <row r="168" customFormat="false" ht="13.8" hidden="false" customHeight="false" outlineLevel="0" collapsed="false">
      <c r="A168" s="4"/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5"/>
      <c r="AB168" s="5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</row>
    <row r="169" customFormat="false" ht="13.8" hidden="false" customHeight="false" outlineLevel="0" collapsed="false">
      <c r="A169" s="4"/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5"/>
      <c r="AB169" s="5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</row>
    <row r="170" customFormat="false" ht="13.8" hidden="false" customHeight="false" outlineLevel="0" collapsed="false">
      <c r="A170" s="4"/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5"/>
      <c r="AB170" s="5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</row>
    <row r="171" customFormat="false" ht="13.8" hidden="false" customHeight="false" outlineLevel="0" collapsed="false">
      <c r="A171" s="4"/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5"/>
      <c r="AB171" s="5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</row>
    <row r="172" customFormat="false" ht="13.8" hidden="false" customHeight="false" outlineLevel="0" collapsed="false">
      <c r="A172" s="4"/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5"/>
      <c r="AB172" s="5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</row>
    <row r="173" customFormat="false" ht="13.8" hidden="false" customHeight="false" outlineLevel="0" collapsed="false">
      <c r="A173" s="4"/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5"/>
      <c r="AB173" s="5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</row>
    <row r="174" customFormat="false" ht="13.8" hidden="false" customHeight="false" outlineLevel="0" collapsed="false">
      <c r="A174" s="4"/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5"/>
      <c r="AB174" s="5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</row>
    <row r="175" customFormat="false" ht="13.8" hidden="false" customHeight="false" outlineLevel="0" collapsed="false">
      <c r="A175" s="4"/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5"/>
      <c r="AB175" s="5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</row>
    <row r="176" customFormat="false" ht="13.8" hidden="false" customHeight="false" outlineLevel="0" collapsed="false">
      <c r="A176" s="4"/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  <c r="AB176" s="5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</row>
    <row r="177" customFormat="false" ht="13.8" hidden="false" customHeight="false" outlineLevel="0" collapsed="false">
      <c r="A177" s="4"/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5"/>
      <c r="AB177" s="5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</row>
    <row r="178" customFormat="false" ht="13.8" hidden="false" customHeight="false" outlineLevel="0" collapsed="false">
      <c r="A178" s="4"/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5"/>
      <c r="AB178" s="5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</row>
    <row r="179" customFormat="false" ht="13.8" hidden="false" customHeight="false" outlineLevel="0" collapsed="false">
      <c r="A179" s="4"/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5"/>
      <c r="AB179" s="5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</row>
    <row r="180" customFormat="false" ht="13.8" hidden="false" customHeight="false" outlineLevel="0" collapsed="false">
      <c r="A180" s="4"/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5"/>
      <c r="AB180" s="5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</row>
    <row r="181" customFormat="false" ht="13.8" hidden="false" customHeight="false" outlineLevel="0" collapsed="false">
      <c r="A181" s="4"/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5"/>
      <c r="AB181" s="5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</row>
    <row r="182" customFormat="false" ht="13.8" hidden="false" customHeight="false" outlineLevel="0" collapsed="false">
      <c r="A182" s="4"/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5"/>
      <c r="AB182" s="5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</row>
    <row r="183" customFormat="false" ht="13.8" hidden="false" customHeight="false" outlineLevel="0" collapsed="false">
      <c r="A183" s="4"/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5"/>
      <c r="AB183" s="5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</row>
    <row r="184" customFormat="false" ht="13.8" hidden="false" customHeight="false" outlineLevel="0" collapsed="false">
      <c r="A184" s="4"/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5"/>
      <c r="AB184" s="5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</row>
    <row r="185" customFormat="false" ht="13.8" hidden="false" customHeight="false" outlineLevel="0" collapsed="false">
      <c r="A185" s="4"/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5"/>
      <c r="AB185" s="5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</row>
    <row r="186" customFormat="false" ht="13.8" hidden="false" customHeight="false" outlineLevel="0" collapsed="false">
      <c r="A186" s="4"/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5"/>
      <c r="AB186" s="5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</row>
    <row r="187" customFormat="false" ht="13.8" hidden="false" customHeight="false" outlineLevel="0" collapsed="false">
      <c r="A187" s="4"/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5"/>
      <c r="AB187" s="5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</row>
    <row r="188" customFormat="false" ht="13.8" hidden="false" customHeight="false" outlineLevel="0" collapsed="false">
      <c r="A188" s="4"/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5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</row>
    <row r="189" customFormat="false" ht="13.8" hidden="false" customHeight="false" outlineLevel="0" collapsed="false">
      <c r="A189" s="4"/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5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</row>
    <row r="190" customFormat="false" ht="13.8" hidden="false" customHeight="false" outlineLevel="0" collapsed="false">
      <c r="A190" s="4"/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5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</row>
    <row r="191" customFormat="false" ht="13.8" hidden="false" customHeight="false" outlineLevel="0" collapsed="false">
      <c r="A191" s="4"/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5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</row>
    <row r="192" customFormat="false" ht="13.8" hidden="false" customHeight="false" outlineLevel="0" collapsed="false">
      <c r="A192" s="4"/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5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</row>
    <row r="193" customFormat="false" ht="13.8" hidden="false" customHeight="false" outlineLevel="0" collapsed="false">
      <c r="A193" s="4"/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5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</row>
    <row r="194" customFormat="false" ht="13.8" hidden="false" customHeight="false" outlineLevel="0" collapsed="false">
      <c r="A194" s="4"/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8"/>
      <c r="Y194" s="4"/>
      <c r="Z194" s="4"/>
      <c r="AA194" s="5"/>
      <c r="AB194" s="5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</row>
    <row r="195" customFormat="false" ht="13.8" hidden="false" customHeight="false" outlineLevel="0" collapsed="false">
      <c r="A195" s="4"/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8"/>
      <c r="Y195" s="4"/>
      <c r="Z195" s="4"/>
      <c r="AA195" s="5"/>
      <c r="AB195" s="5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</row>
    <row r="196" customFormat="false" ht="13.8" hidden="false" customHeight="false" outlineLevel="0" collapsed="false">
      <c r="A196" s="4"/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5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</row>
    <row r="197" customFormat="false" ht="13.8" hidden="false" customHeight="false" outlineLevel="0" collapsed="false">
      <c r="A197" s="4"/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5"/>
      <c r="AB197" s="5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</row>
    <row r="198" customFormat="false" ht="13.8" hidden="false" customHeight="false" outlineLevel="0" collapsed="false">
      <c r="A198" s="4"/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5"/>
      <c r="AB198" s="5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</row>
    <row r="199" customFormat="false" ht="13.8" hidden="false" customHeight="false" outlineLevel="0" collapsed="false">
      <c r="A199" s="4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8"/>
      <c r="Y199" s="4"/>
      <c r="Z199" s="4"/>
      <c r="AA199" s="5"/>
      <c r="AB199" s="5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</row>
    <row r="200" customFormat="false" ht="13.8" hidden="false" customHeight="false" outlineLevel="0" collapsed="false">
      <c r="A200" s="4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8"/>
      <c r="Y200" s="4"/>
      <c r="Z200" s="4"/>
      <c r="AA200" s="5"/>
      <c r="AB200" s="5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</row>
    <row r="201" customFormat="false" ht="13.8" hidden="false" customHeight="false" outlineLevel="0" collapsed="false">
      <c r="A201" s="4"/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5"/>
      <c r="AB201" s="5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</row>
    <row r="202" customFormat="false" ht="13.8" hidden="false" customHeight="false" outlineLevel="0" collapsed="false">
      <c r="A202" s="4"/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5"/>
      <c r="AB202" s="5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</row>
    <row r="203" customFormat="false" ht="13.8" hidden="false" customHeight="false" outlineLevel="0" collapsed="false">
      <c r="A203" s="4"/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5"/>
      <c r="AB203" s="5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</row>
    <row r="204" customFormat="false" ht="13.8" hidden="false" customHeight="false" outlineLevel="0" collapsed="false">
      <c r="A204" s="4"/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5"/>
      <c r="AB204" s="5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</row>
    <row r="205" customFormat="false" ht="13.8" hidden="false" customHeight="false" outlineLevel="0" collapsed="false">
      <c r="A205" s="4"/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5"/>
      <c r="AB205" s="5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</row>
    <row r="206" customFormat="false" ht="13.8" hidden="false" customHeight="false" outlineLevel="0" collapsed="false">
      <c r="A206" s="4"/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5"/>
      <c r="AB206" s="5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</row>
    <row r="207" customFormat="false" ht="13.8" hidden="false" customHeight="false" outlineLevel="0" collapsed="false">
      <c r="A207" s="4"/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5"/>
      <c r="AB207" s="5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</row>
    <row r="208" customFormat="false" ht="13.8" hidden="false" customHeight="false" outlineLevel="0" collapsed="false">
      <c r="A208" s="4"/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5"/>
      <c r="AB208" s="5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</row>
    <row r="209" customFormat="false" ht="13.8" hidden="false" customHeight="false" outlineLevel="0" collapsed="false">
      <c r="A209" s="4"/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5"/>
      <c r="AB209" s="5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</row>
    <row r="210" customFormat="false" ht="13.8" hidden="false" customHeight="false" outlineLevel="0" collapsed="false">
      <c r="A210" s="4"/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5"/>
      <c r="AB210" s="5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</row>
    <row r="211" customFormat="false" ht="13.8" hidden="false" customHeight="false" outlineLevel="0" collapsed="false">
      <c r="A211" s="4"/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5"/>
      <c r="AB211" s="5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</row>
    <row r="212" customFormat="false" ht="13.8" hidden="false" customHeight="false" outlineLevel="0" collapsed="false">
      <c r="A212" s="4"/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5"/>
      <c r="AB212" s="5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</row>
    <row r="213" customFormat="false" ht="13.8" hidden="false" customHeight="false" outlineLevel="0" collapsed="false">
      <c r="A213" s="4"/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5"/>
      <c r="AB213" s="5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</row>
    <row r="214" customFormat="false" ht="13.8" hidden="false" customHeight="false" outlineLevel="0" collapsed="false">
      <c r="A214" s="4"/>
      <c r="B214" s="4"/>
      <c r="C214" s="4"/>
      <c r="D214" s="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8"/>
      <c r="Y214" s="4"/>
      <c r="Z214" s="4"/>
      <c r="AA214" s="5"/>
      <c r="AB214" s="5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</row>
    <row r="215" customFormat="false" ht="13.8" hidden="false" customHeight="false" outlineLevel="0" collapsed="false">
      <c r="A215" s="4"/>
      <c r="B215" s="4"/>
      <c r="C215" s="4"/>
      <c r="D215" s="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8"/>
      <c r="Y215" s="4"/>
      <c r="Z215" s="4"/>
      <c r="AA215" s="5"/>
      <c r="AB215" s="5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</row>
    <row r="216" customFormat="false" ht="13.8" hidden="false" customHeight="false" outlineLevel="0" collapsed="false">
      <c r="A216" s="4"/>
      <c r="B216" s="4"/>
      <c r="C216" s="4"/>
      <c r="D216" s="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5"/>
      <c r="AB216" s="5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</row>
    <row r="217" customFormat="false" ht="13.8" hidden="false" customHeight="false" outlineLevel="0" collapsed="false">
      <c r="A217" s="4"/>
      <c r="B217" s="4"/>
      <c r="C217" s="4"/>
      <c r="D217" s="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5"/>
      <c r="AB217" s="5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</row>
    <row r="218" customFormat="false" ht="13.8" hidden="false" customHeight="false" outlineLevel="0" collapsed="false">
      <c r="A218" s="4"/>
      <c r="B218" s="4"/>
      <c r="C218" s="4"/>
      <c r="D218" s="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5"/>
      <c r="AB218" s="5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</row>
    <row r="219" customFormat="false" ht="13.8" hidden="false" customHeight="false" outlineLevel="0" collapsed="false">
      <c r="A219" s="4"/>
      <c r="B219" s="4"/>
      <c r="C219" s="4"/>
      <c r="D219" s="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5"/>
      <c r="AB219" s="5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</row>
    <row r="220" customFormat="false" ht="13.8" hidden="false" customHeight="false" outlineLevel="0" collapsed="false">
      <c r="A220" s="4"/>
      <c r="B220" s="4"/>
      <c r="C220" s="4"/>
      <c r="D220" s="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5"/>
      <c r="AB220" s="5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</row>
    <row r="221" customFormat="false" ht="13.8" hidden="false" customHeight="false" outlineLevel="0" collapsed="false">
      <c r="A221" s="4"/>
      <c r="B221" s="4"/>
      <c r="C221" s="4"/>
      <c r="D221" s="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5"/>
      <c r="AB221" s="5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</row>
    <row r="222" customFormat="false" ht="13.8" hidden="false" customHeight="false" outlineLevel="0" collapsed="false">
      <c r="A222" s="4"/>
      <c r="B222" s="4"/>
      <c r="C222" s="4"/>
      <c r="D222" s="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5"/>
      <c r="AB222" s="5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</row>
    <row r="223" customFormat="false" ht="13.8" hidden="false" customHeight="false" outlineLevel="0" collapsed="false">
      <c r="A223" s="4"/>
      <c r="B223" s="4"/>
      <c r="C223" s="4"/>
      <c r="D223" s="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5"/>
      <c r="AB223" s="5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</row>
    <row r="224" customFormat="false" ht="13.8" hidden="false" customHeight="false" outlineLevel="0" collapsed="false">
      <c r="A224" s="4"/>
      <c r="B224" s="4"/>
      <c r="C224" s="4"/>
      <c r="D224" s="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5"/>
      <c r="AB224" s="5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</row>
    <row r="225" customFormat="false" ht="13.8" hidden="false" customHeight="false" outlineLevel="0" collapsed="false">
      <c r="A225" s="4"/>
      <c r="B225" s="4"/>
      <c r="C225" s="4"/>
      <c r="D225" s="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5"/>
      <c r="AB225" s="5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</row>
    <row r="226" customFormat="false" ht="13.8" hidden="false" customHeight="false" outlineLevel="0" collapsed="false">
      <c r="A226" s="4"/>
      <c r="B226" s="4"/>
      <c r="C226" s="4"/>
      <c r="D226" s="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5"/>
      <c r="AB226" s="5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8"/>
    </row>
    <row r="227" customFormat="false" ht="13.8" hidden="false" customHeight="false" outlineLevel="0" collapsed="false">
      <c r="A227" s="4"/>
      <c r="B227" s="4"/>
      <c r="C227" s="4"/>
      <c r="D227" s="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5"/>
      <c r="AB227" s="5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8"/>
    </row>
    <row r="228" customFormat="false" ht="13.8" hidden="false" customHeight="false" outlineLevel="0" collapsed="false">
      <c r="A228" s="4"/>
      <c r="B228" s="4"/>
      <c r="C228" s="4"/>
      <c r="D228" s="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5"/>
      <c r="AB228" s="5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</row>
    <row r="229" customFormat="false" ht="13.8" hidden="false" customHeight="false" outlineLevel="0" collapsed="false">
      <c r="A229" s="4"/>
      <c r="B229" s="4"/>
      <c r="C229" s="4"/>
      <c r="D229" s="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5"/>
      <c r="AB229" s="5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</row>
    <row r="230" customFormat="false" ht="13.8" hidden="false" customHeight="false" outlineLevel="0" collapsed="false">
      <c r="A230" s="4"/>
      <c r="B230" s="4"/>
      <c r="C230" s="4"/>
      <c r="D230" s="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5"/>
      <c r="AB230" s="5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</row>
    <row r="231" customFormat="false" ht="13.8" hidden="false" customHeight="false" outlineLevel="0" collapsed="false">
      <c r="A231" s="4"/>
      <c r="B231" s="4"/>
      <c r="C231" s="4"/>
      <c r="D231" s="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5"/>
      <c r="AB231" s="5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</row>
    <row r="232" customFormat="false" ht="13.8" hidden="false" customHeight="false" outlineLevel="0" collapsed="false">
      <c r="A232" s="4"/>
      <c r="B232" s="4"/>
      <c r="C232" s="4"/>
      <c r="D232" s="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5"/>
      <c r="AB232" s="5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</row>
    <row r="233" customFormat="false" ht="13.8" hidden="false" customHeight="false" outlineLevel="0" collapsed="false">
      <c r="A233" s="4"/>
      <c r="B233" s="4"/>
      <c r="C233" s="4"/>
      <c r="D233" s="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5"/>
      <c r="AB233" s="5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</row>
    <row r="234" customFormat="false" ht="13.8" hidden="false" customHeight="false" outlineLevel="0" collapsed="false">
      <c r="A234" s="4"/>
      <c r="B234" s="4"/>
      <c r="C234" s="4"/>
      <c r="D234" s="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5"/>
      <c r="AB234" s="5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</row>
    <row r="235" customFormat="false" ht="13.8" hidden="false" customHeight="false" outlineLevel="0" collapsed="false">
      <c r="A235" s="4"/>
      <c r="B235" s="4"/>
      <c r="C235" s="4"/>
      <c r="D235" s="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5"/>
      <c r="AB235" s="5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</row>
    <row r="236" customFormat="false" ht="13.8" hidden="false" customHeight="false" outlineLevel="0" collapsed="false">
      <c r="A236" s="4"/>
      <c r="B236" s="4"/>
      <c r="C236" s="4"/>
      <c r="D236" s="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5"/>
      <c r="AB236" s="5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</row>
    <row r="237" customFormat="false" ht="13.8" hidden="false" customHeight="false" outlineLevel="0" collapsed="false">
      <c r="A237" s="4"/>
      <c r="B237" s="4"/>
      <c r="C237" s="4"/>
      <c r="D237" s="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5"/>
      <c r="AB237" s="5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</row>
    <row r="238" customFormat="false" ht="13.8" hidden="false" customHeight="false" outlineLevel="0" collapsed="false">
      <c r="A238" s="4"/>
      <c r="B238" s="4"/>
      <c r="C238" s="4"/>
      <c r="D238" s="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5"/>
      <c r="AB238" s="5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</row>
    <row r="239" customFormat="false" ht="13.8" hidden="false" customHeight="false" outlineLevel="0" collapsed="false">
      <c r="A239" s="4"/>
      <c r="B239" s="4"/>
      <c r="C239" s="4"/>
      <c r="D239" s="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5"/>
      <c r="AB239" s="5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</row>
    <row r="240" customFormat="false" ht="13.8" hidden="false" customHeight="false" outlineLevel="0" collapsed="false">
      <c r="A240" s="4"/>
      <c r="B240" s="4"/>
      <c r="C240" s="4"/>
      <c r="D240" s="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5"/>
      <c r="AB240" s="5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</row>
    <row r="241" customFormat="false" ht="13.8" hidden="false" customHeight="false" outlineLevel="0" collapsed="false">
      <c r="A241" s="4"/>
      <c r="B241" s="4"/>
      <c r="C241" s="4"/>
      <c r="D241" s="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5"/>
      <c r="AB241" s="5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</row>
    <row r="242" customFormat="false" ht="13.8" hidden="false" customHeight="false" outlineLevel="0" collapsed="false">
      <c r="A242" s="4"/>
      <c r="B242" s="4"/>
      <c r="C242" s="4"/>
      <c r="D242" s="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5"/>
      <c r="AB242" s="5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</row>
    <row r="243" customFormat="false" ht="13.8" hidden="false" customHeight="false" outlineLevel="0" collapsed="false">
      <c r="A243" s="4"/>
      <c r="B243" s="4"/>
      <c r="C243" s="4"/>
      <c r="D243" s="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5"/>
      <c r="AB243" s="5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</row>
    <row r="244" customFormat="false" ht="13.8" hidden="false" customHeight="false" outlineLevel="0" collapsed="false">
      <c r="A244" s="4"/>
      <c r="B244" s="4"/>
      <c r="C244" s="4"/>
      <c r="D244" s="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5"/>
      <c r="AB244" s="5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</row>
    <row r="245" customFormat="false" ht="13.8" hidden="false" customHeight="false" outlineLevel="0" collapsed="false">
      <c r="A245" s="4"/>
      <c r="B245" s="4"/>
      <c r="C245" s="4"/>
      <c r="D245" s="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5"/>
      <c r="AB245" s="5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</row>
    <row r="246" customFormat="false" ht="13.8" hidden="false" customHeight="false" outlineLevel="0" collapsed="false">
      <c r="A246" s="4"/>
      <c r="B246" s="4"/>
      <c r="C246" s="4"/>
      <c r="D246" s="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5"/>
      <c r="AB246" s="5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</row>
    <row r="247" customFormat="false" ht="13.8" hidden="false" customHeight="false" outlineLevel="0" collapsed="false">
      <c r="A247" s="4"/>
      <c r="B247" s="4"/>
      <c r="C247" s="4"/>
      <c r="D247" s="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5"/>
      <c r="AB247" s="5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</row>
    <row r="248" customFormat="false" ht="13.8" hidden="false" customHeight="false" outlineLevel="0" collapsed="false">
      <c r="A248" s="4"/>
      <c r="B248" s="4"/>
      <c r="C248" s="4"/>
      <c r="D248" s="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5"/>
      <c r="AB248" s="5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</row>
    <row r="249" customFormat="false" ht="13.8" hidden="false" customHeight="false" outlineLevel="0" collapsed="false">
      <c r="A249" s="4"/>
      <c r="B249" s="4"/>
      <c r="C249" s="4"/>
      <c r="D249" s="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5"/>
      <c r="AB249" s="5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</row>
    <row r="250" customFormat="false" ht="13.8" hidden="false" customHeight="false" outlineLevel="0" collapsed="false">
      <c r="A250" s="4"/>
      <c r="B250" s="4"/>
      <c r="C250" s="4"/>
      <c r="D250" s="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5"/>
      <c r="AB250" s="5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</row>
    <row r="251" customFormat="false" ht="13.8" hidden="false" customHeight="false" outlineLevel="0" collapsed="false">
      <c r="A251" s="4"/>
      <c r="B251" s="4"/>
      <c r="C251" s="4"/>
      <c r="D251" s="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5"/>
      <c r="AB251" s="5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</row>
    <row r="252" customFormat="false" ht="13.8" hidden="false" customHeight="false" outlineLevel="0" collapsed="false">
      <c r="A252" s="4"/>
      <c r="B252" s="4"/>
      <c r="C252" s="4"/>
      <c r="D252" s="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5"/>
      <c r="AB252" s="5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</row>
    <row r="253" customFormat="false" ht="13.8" hidden="false" customHeight="false" outlineLevel="0" collapsed="false">
      <c r="A253" s="4"/>
      <c r="B253" s="4"/>
      <c r="C253" s="4"/>
      <c r="D253" s="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5"/>
      <c r="AB253" s="5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</row>
    <row r="254" customFormat="false" ht="13.8" hidden="false" customHeight="false" outlineLevel="0" collapsed="false">
      <c r="A254" s="4"/>
      <c r="B254" s="4"/>
      <c r="C254" s="4"/>
      <c r="D254" s="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5"/>
      <c r="AB254" s="5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</row>
    <row r="255" customFormat="false" ht="13.8" hidden="false" customHeight="false" outlineLevel="0" collapsed="false">
      <c r="A255" s="4"/>
      <c r="B255" s="4"/>
      <c r="C255" s="4"/>
      <c r="D255" s="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5"/>
      <c r="AB255" s="5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</row>
    <row r="256" customFormat="false" ht="13.8" hidden="false" customHeight="false" outlineLevel="0" collapsed="false">
      <c r="A256" s="4"/>
      <c r="B256" s="4"/>
      <c r="C256" s="4"/>
      <c r="D256" s="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5"/>
      <c r="AB256" s="5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</row>
    <row r="257" customFormat="false" ht="13.8" hidden="false" customHeight="false" outlineLevel="0" collapsed="false">
      <c r="A257" s="4"/>
      <c r="B257" s="4"/>
      <c r="C257" s="4"/>
      <c r="D257" s="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5"/>
      <c r="AB257" s="5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</row>
    <row r="258" customFormat="false" ht="13.8" hidden="false" customHeight="false" outlineLevel="0" collapsed="false">
      <c r="A258" s="4"/>
      <c r="B258" s="4"/>
      <c r="C258" s="4"/>
      <c r="D258" s="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5"/>
      <c r="AB258" s="5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</row>
    <row r="259" customFormat="false" ht="13.8" hidden="false" customHeight="false" outlineLevel="0" collapsed="false">
      <c r="A259" s="4"/>
      <c r="B259" s="4"/>
      <c r="C259" s="4"/>
      <c r="D259" s="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5"/>
      <c r="AB259" s="5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</row>
    <row r="260" customFormat="false" ht="13.8" hidden="false" customHeight="false" outlineLevel="0" collapsed="false">
      <c r="A260" s="4"/>
      <c r="B260" s="4"/>
      <c r="C260" s="4"/>
      <c r="D260" s="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5"/>
      <c r="AB260" s="5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</row>
    <row r="261" customFormat="false" ht="13.8" hidden="false" customHeight="false" outlineLevel="0" collapsed="false">
      <c r="A261" s="4"/>
      <c r="B261" s="4"/>
      <c r="C261" s="4"/>
      <c r="D261" s="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5"/>
      <c r="AB261" s="5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</row>
    <row r="262" customFormat="false" ht="13.8" hidden="false" customHeight="false" outlineLevel="0" collapsed="false">
      <c r="A262" s="4"/>
      <c r="B262" s="4"/>
      <c r="C262" s="4"/>
      <c r="D262" s="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5"/>
      <c r="AB262" s="5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</row>
    <row r="263" customFormat="false" ht="13.8" hidden="false" customHeight="false" outlineLevel="0" collapsed="false">
      <c r="A263" s="4"/>
      <c r="B263" s="4"/>
      <c r="C263" s="4"/>
      <c r="D263" s="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5"/>
      <c r="AB263" s="5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</row>
    <row r="264" customFormat="false" ht="13.8" hidden="false" customHeight="false" outlineLevel="0" collapsed="false">
      <c r="A264" s="4"/>
      <c r="B264" s="4"/>
      <c r="C264" s="4"/>
      <c r="D264" s="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5"/>
      <c r="AB264" s="5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</row>
    <row r="265" customFormat="false" ht="13.8" hidden="false" customHeight="false" outlineLevel="0" collapsed="false">
      <c r="A265" s="4"/>
      <c r="B265" s="4"/>
      <c r="C265" s="4"/>
      <c r="D265" s="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5"/>
      <c r="AB265" s="5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</row>
    <row r="266" customFormat="false" ht="13.8" hidden="false" customHeight="false" outlineLevel="0" collapsed="false">
      <c r="A266" s="4"/>
      <c r="B266" s="4"/>
      <c r="C266" s="4"/>
      <c r="D266" s="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5"/>
      <c r="AB266" s="5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</row>
    <row r="267" customFormat="false" ht="13.8" hidden="false" customHeight="false" outlineLevel="0" collapsed="false">
      <c r="A267" s="4"/>
      <c r="B267" s="4"/>
      <c r="C267" s="4"/>
      <c r="D267" s="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5"/>
      <c r="AB267" s="5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</row>
    <row r="268" customFormat="false" ht="13.8" hidden="false" customHeight="false" outlineLevel="0" collapsed="false">
      <c r="A268" s="4"/>
      <c r="B268" s="4"/>
      <c r="C268" s="4"/>
      <c r="D268" s="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5"/>
      <c r="AB268" s="5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</row>
    <row r="269" customFormat="false" ht="13.8" hidden="false" customHeight="false" outlineLevel="0" collapsed="false">
      <c r="A269" s="4"/>
      <c r="B269" s="4"/>
      <c r="C269" s="4"/>
      <c r="D269" s="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5"/>
      <c r="AB269" s="5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</row>
    <row r="270" customFormat="false" ht="13.8" hidden="false" customHeight="false" outlineLevel="0" collapsed="false">
      <c r="A270" s="4"/>
      <c r="B270" s="4"/>
      <c r="C270" s="4"/>
      <c r="D270" s="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5"/>
      <c r="AB270" s="5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</row>
    <row r="271" customFormat="false" ht="13.8" hidden="false" customHeight="false" outlineLevel="0" collapsed="false">
      <c r="A271" s="4"/>
      <c r="B271" s="4"/>
      <c r="C271" s="4"/>
      <c r="D271" s="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5"/>
      <c r="AB271" s="5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</row>
    <row r="272" customFormat="false" ht="13.8" hidden="false" customHeight="false" outlineLevel="0" collapsed="false">
      <c r="A272" s="4"/>
      <c r="B272" s="4"/>
      <c r="C272" s="4"/>
      <c r="D272" s="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5"/>
      <c r="AB272" s="5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</row>
    <row r="273" customFormat="false" ht="13.8" hidden="false" customHeight="false" outlineLevel="0" collapsed="false">
      <c r="A273" s="4"/>
      <c r="B273" s="4"/>
      <c r="C273" s="4"/>
      <c r="D273" s="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5"/>
      <c r="AB273" s="5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customFormat="false" ht="13.8" hidden="false" customHeight="false" outlineLevel="0" collapsed="false">
      <c r="A274" s="4"/>
      <c r="B274" s="4"/>
      <c r="C274" s="4"/>
      <c r="D274" s="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5"/>
      <c r="AB274" s="5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</row>
    <row r="275" customFormat="false" ht="13.8" hidden="false" customHeight="false" outlineLevel="0" collapsed="false">
      <c r="A275" s="4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5"/>
      <c r="AB275" s="5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</row>
    <row r="276" customFormat="false" ht="13.8" hidden="false" customHeight="false" outlineLevel="0" collapsed="false">
      <c r="A276" s="4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5"/>
      <c r="AB276" s="5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</row>
    <row r="277" customFormat="false" ht="13.8" hidden="false" customHeight="false" outlineLevel="0" collapsed="false">
      <c r="A277" s="4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5"/>
      <c r="AB277" s="5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</row>
    <row r="278" customFormat="false" ht="13.8" hidden="false" customHeight="false" outlineLevel="0" collapsed="false">
      <c r="A278" s="4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5"/>
      <c r="AB278" s="5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</row>
    <row r="279" customFormat="false" ht="13.8" hidden="false" customHeight="false" outlineLevel="0" collapsed="false">
      <c r="A279" s="4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5"/>
      <c r="AB279" s="5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</row>
    <row r="280" customFormat="false" ht="13.8" hidden="false" customHeight="false" outlineLevel="0" collapsed="false">
      <c r="A280" s="4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5"/>
      <c r="AB280" s="5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</row>
    <row r="281" customFormat="false" ht="13.8" hidden="false" customHeight="false" outlineLevel="0" collapsed="false">
      <c r="A281" s="4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5"/>
      <c r="AB281" s="5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</row>
    <row r="282" customFormat="false" ht="13.8" hidden="false" customHeight="false" outlineLevel="0" collapsed="false">
      <c r="A282" s="4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5"/>
      <c r="AB282" s="5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</row>
    <row r="283" customFormat="false" ht="13.8" hidden="false" customHeight="false" outlineLevel="0" collapsed="false">
      <c r="A283" s="4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8"/>
      <c r="Y283" s="4"/>
      <c r="Z283" s="4"/>
      <c r="AA283" s="5"/>
      <c r="AB283" s="5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8"/>
      <c r="BC283" s="4"/>
      <c r="BD283" s="4"/>
      <c r="BE283" s="4"/>
      <c r="BF283" s="4"/>
      <c r="BG283" s="4"/>
      <c r="BH283" s="4"/>
      <c r="BI283" s="4"/>
      <c r="BJ283" s="4"/>
      <c r="BK283" s="4"/>
    </row>
    <row r="284" customFormat="false" ht="13.8" hidden="false" customHeight="false" outlineLevel="0" collapsed="false">
      <c r="A284" s="4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8"/>
      <c r="Y284" s="4"/>
      <c r="Z284" s="4"/>
      <c r="AA284" s="5"/>
      <c r="AB284" s="5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8"/>
      <c r="BC284" s="4"/>
      <c r="BD284" s="4"/>
      <c r="BE284" s="4"/>
      <c r="BF284" s="4"/>
      <c r="BG284" s="4"/>
      <c r="BH284" s="4"/>
      <c r="BI284" s="4"/>
      <c r="BJ284" s="4"/>
      <c r="BK284" s="4"/>
    </row>
    <row r="285" customFormat="false" ht="13.8" hidden="false" customHeight="false" outlineLevel="0" collapsed="false">
      <c r="A285" s="4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5"/>
      <c r="AB285" s="5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</row>
    <row r="286" customFormat="false" ht="13.8" hidden="false" customHeight="false" outlineLevel="0" collapsed="false">
      <c r="A286" s="4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8"/>
      <c r="Y286" s="4"/>
      <c r="Z286" s="4"/>
      <c r="AA286" s="5"/>
      <c r="AB286" s="5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</row>
    <row r="287" customFormat="false" ht="13.8" hidden="false" customHeight="false" outlineLevel="0" collapsed="false">
      <c r="A287" s="4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5"/>
      <c r="AB287" s="5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</row>
    <row r="288" customFormat="false" ht="13.8" hidden="false" customHeight="false" outlineLevel="0" collapsed="false">
      <c r="A288" s="4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8"/>
      <c r="Y288" s="4"/>
      <c r="Z288" s="4"/>
      <c r="AA288" s="5"/>
      <c r="AB288" s="5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</row>
    <row r="289" customFormat="false" ht="13.8" hidden="false" customHeight="false" outlineLevel="0" collapsed="false">
      <c r="A289" s="4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5"/>
      <c r="AB289" s="5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</row>
    <row r="290" customFormat="false" ht="13.8" hidden="false" customHeight="false" outlineLevel="0" collapsed="false">
      <c r="A290" s="4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5"/>
      <c r="AB290" s="5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</row>
    <row r="291" customFormat="false" ht="13.8" hidden="false" customHeight="false" outlineLevel="0" collapsed="false">
      <c r="A291" s="4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8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5"/>
      <c r="AB291" s="5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</row>
    <row r="292" customFormat="false" ht="13.8" hidden="false" customHeight="false" outlineLevel="0" collapsed="false">
      <c r="A292" s="4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8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5"/>
      <c r="AB292" s="5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</row>
    <row r="293" customFormat="false" ht="13.8" hidden="false" customHeight="false" outlineLevel="0" collapsed="false">
      <c r="A293" s="4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8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5"/>
      <c r="AB293" s="5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</row>
    <row r="294" customFormat="false" ht="13.8" hidden="false" customHeight="false" outlineLevel="0" collapsed="false">
      <c r="A294" s="4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5"/>
      <c r="AB294" s="5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</row>
    <row r="295" customFormat="false" ht="13.8" hidden="false" customHeight="false" outlineLevel="0" collapsed="false">
      <c r="A295" s="4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5"/>
      <c r="AB295" s="5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</row>
    <row r="296" customFormat="false" ht="13.8" hidden="false" customHeight="false" outlineLevel="0" collapsed="false">
      <c r="A296" s="4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5"/>
      <c r="AB296" s="5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</row>
    <row r="297" customFormat="false" ht="13.8" hidden="false" customHeight="false" outlineLevel="0" collapsed="false">
      <c r="A297" s="4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5"/>
      <c r="AB297" s="5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</row>
    <row r="298" customFormat="false" ht="13.8" hidden="false" customHeight="false" outlineLevel="0" collapsed="false">
      <c r="A298" s="4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5"/>
      <c r="AB298" s="5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</row>
    <row r="299" customFormat="false" ht="13.8" hidden="false" customHeight="false" outlineLevel="0" collapsed="false">
      <c r="A299" s="4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5"/>
      <c r="AB299" s="5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</row>
    <row r="300" customFormat="false" ht="13.8" hidden="false" customHeight="false" outlineLevel="0" collapsed="false">
      <c r="A300" s="4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8"/>
      <c r="Y300" s="4"/>
      <c r="Z300" s="4"/>
      <c r="AA300" s="5"/>
      <c r="AB300" s="5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8"/>
      <c r="BC300" s="4"/>
      <c r="BD300" s="4"/>
      <c r="BE300" s="4"/>
      <c r="BF300" s="4"/>
      <c r="BG300" s="4"/>
      <c r="BH300" s="4"/>
      <c r="BI300" s="4"/>
      <c r="BJ300" s="4"/>
      <c r="BK300" s="8"/>
    </row>
    <row r="301" customFormat="false" ht="13.8" hidden="false" customHeight="false" outlineLevel="0" collapsed="false">
      <c r="A301" s="4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8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5"/>
      <c r="AB301" s="5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8"/>
    </row>
    <row r="302" customFormat="false" ht="13.8" hidden="false" customHeight="false" outlineLevel="0" collapsed="false">
      <c r="A302" s="4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5"/>
      <c r="AB302" s="5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</row>
    <row r="303" customFormat="false" ht="13.8" hidden="false" customHeight="false" outlineLevel="0" collapsed="false">
      <c r="A303" s="4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5"/>
      <c r="AB303" s="5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8"/>
    </row>
    <row r="304" customFormat="false" ht="13.8" hidden="false" customHeight="false" outlineLevel="0" collapsed="false">
      <c r="A304" s="4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5"/>
      <c r="AB304" s="5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8"/>
    </row>
    <row r="305" customFormat="false" ht="13.8" hidden="false" customHeight="false" outlineLevel="0" collapsed="false">
      <c r="A305" s="4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5"/>
      <c r="AB305" s="5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8"/>
    </row>
    <row r="306" customFormat="false" ht="13.8" hidden="false" customHeight="false" outlineLevel="0" collapsed="false">
      <c r="A306" s="4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5"/>
      <c r="AB306" s="5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8"/>
    </row>
    <row r="307" customFormat="false" ht="13.8" hidden="false" customHeight="false" outlineLevel="0" collapsed="false">
      <c r="A307" s="4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8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5"/>
      <c r="AB307" s="5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</row>
    <row r="308" customFormat="false" ht="13.8" hidden="false" customHeight="false" outlineLevel="0" collapsed="false">
      <c r="A308" s="4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5"/>
      <c r="AB308" s="5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8"/>
    </row>
    <row r="309" customFormat="false" ht="13.8" hidden="false" customHeight="false" outlineLevel="0" collapsed="false">
      <c r="A309" s="4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5"/>
      <c r="AB309" s="5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8"/>
    </row>
    <row r="310" customFormat="false" ht="13.8" hidden="false" customHeight="false" outlineLevel="0" collapsed="false">
      <c r="A310" s="4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5"/>
      <c r="AB310" s="5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8"/>
    </row>
    <row r="311" customFormat="false" ht="13.8" hidden="false" customHeight="false" outlineLevel="0" collapsed="false">
      <c r="A311" s="4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5"/>
      <c r="AB311" s="5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8"/>
    </row>
    <row r="312" customFormat="false" ht="13.8" hidden="false" customHeight="false" outlineLevel="0" collapsed="false">
      <c r="A312" s="4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5"/>
      <c r="AB312" s="5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8"/>
    </row>
    <row r="313" customFormat="false" ht="13.8" hidden="false" customHeight="false" outlineLevel="0" collapsed="false">
      <c r="A313" s="4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5"/>
      <c r="AB313" s="5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8"/>
    </row>
    <row r="314" customFormat="false" ht="13.8" hidden="false" customHeight="false" outlineLevel="0" collapsed="false">
      <c r="A314" s="4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5"/>
      <c r="AB314" s="5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8"/>
    </row>
    <row r="315" customFormat="false" ht="13.8" hidden="false" customHeight="false" outlineLevel="0" collapsed="false">
      <c r="A315" s="4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5"/>
      <c r="AB315" s="5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</row>
    <row r="316" customFormat="false" ht="13.8" hidden="false" customHeight="false" outlineLevel="0" collapsed="false">
      <c r="A316" s="4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5"/>
      <c r="AB316" s="5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</row>
    <row r="317" customFormat="false" ht="13.8" hidden="false" customHeight="false" outlineLevel="0" collapsed="false">
      <c r="A317" s="4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5"/>
      <c r="AB317" s="5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</row>
    <row r="318" customFormat="false" ht="13.8" hidden="false" customHeight="false" outlineLevel="0" collapsed="false">
      <c r="A318" s="4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5"/>
      <c r="AB318" s="5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8"/>
    </row>
    <row r="319" customFormat="false" ht="13.8" hidden="false" customHeight="false" outlineLevel="0" collapsed="false">
      <c r="A319" s="4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5"/>
      <c r="AB319" s="5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</row>
    <row r="320" customFormat="false" ht="13.8" hidden="false" customHeight="false" outlineLevel="0" collapsed="false">
      <c r="A320" s="4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5"/>
      <c r="AB320" s="5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</row>
    <row r="321" customFormat="false" ht="13.8" hidden="false" customHeight="false" outlineLevel="0" collapsed="false">
      <c r="A321" s="4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5"/>
      <c r="AB321" s="5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</row>
    <row r="322" customFormat="false" ht="13.8" hidden="false" customHeight="false" outlineLevel="0" collapsed="false">
      <c r="A322" s="4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5"/>
      <c r="AB322" s="5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</row>
    <row r="323" customFormat="false" ht="13.8" hidden="false" customHeight="false" outlineLevel="0" collapsed="false">
      <c r="A323" s="4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5"/>
      <c r="AB323" s="5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</row>
    <row r="324" customFormat="false" ht="13.8" hidden="false" customHeight="false" outlineLevel="0" collapsed="false">
      <c r="A324" s="4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5"/>
      <c r="AB324" s="5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</row>
    <row r="325" customFormat="false" ht="13.8" hidden="false" customHeight="false" outlineLevel="0" collapsed="false">
      <c r="A325" s="4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5"/>
      <c r="AB325" s="5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</row>
    <row r="326" customFormat="false" ht="13.8" hidden="false" customHeight="false" outlineLevel="0" collapsed="false">
      <c r="A326" s="4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5"/>
      <c r="AB326" s="5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</row>
    <row r="327" customFormat="false" ht="13.8" hidden="false" customHeight="false" outlineLevel="0" collapsed="false">
      <c r="A327" s="4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8"/>
      <c r="X327" s="8"/>
      <c r="Y327" s="4"/>
      <c r="Z327" s="4"/>
      <c r="AA327" s="5"/>
      <c r="AB327" s="5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8"/>
      <c r="BC327" s="4"/>
      <c r="BD327" s="4"/>
      <c r="BE327" s="4"/>
      <c r="BF327" s="4"/>
      <c r="BG327" s="4"/>
      <c r="BH327" s="4"/>
      <c r="BI327" s="4"/>
      <c r="BJ327" s="4"/>
      <c r="BK327" s="8"/>
    </row>
    <row r="328" customFormat="false" ht="13.8" hidden="false" customHeight="false" outlineLevel="0" collapsed="false">
      <c r="A328" s="4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5"/>
      <c r="AB328" s="5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</row>
    <row r="329" customFormat="false" ht="13.8" hidden="false" customHeight="false" outlineLevel="0" collapsed="false">
      <c r="A329" s="4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8"/>
      <c r="Y329" s="4"/>
      <c r="Z329" s="4"/>
      <c r="AA329" s="5"/>
      <c r="AB329" s="5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8"/>
      <c r="BC329" s="4"/>
      <c r="BD329" s="4"/>
      <c r="BE329" s="4"/>
      <c r="BF329" s="4"/>
      <c r="BG329" s="4"/>
      <c r="BH329" s="4"/>
      <c r="BI329" s="4"/>
      <c r="BJ329" s="4"/>
      <c r="BK329" s="8"/>
    </row>
    <row r="330" customFormat="false" ht="13.8" hidden="false" customHeight="false" outlineLevel="0" collapsed="false">
      <c r="A330" s="4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8"/>
      <c r="Y330" s="4"/>
      <c r="Z330" s="4"/>
      <c r="AA330" s="5"/>
      <c r="AB330" s="5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8"/>
      <c r="BC330" s="4"/>
      <c r="BD330" s="4"/>
      <c r="BE330" s="4"/>
      <c r="BF330" s="4"/>
      <c r="BG330" s="4"/>
      <c r="BH330" s="4"/>
      <c r="BI330" s="4"/>
      <c r="BJ330" s="4"/>
      <c r="BK330" s="8"/>
    </row>
    <row r="331" customFormat="false" ht="13.8" hidden="false" customHeight="false" outlineLevel="0" collapsed="false">
      <c r="A331" s="4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5"/>
      <c r="AB331" s="5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8"/>
    </row>
    <row r="332" customFormat="false" ht="13.8" hidden="false" customHeight="false" outlineLevel="0" collapsed="false">
      <c r="A332" s="4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5"/>
      <c r="AB332" s="5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8"/>
    </row>
    <row r="333" customFormat="false" ht="13.8" hidden="false" customHeight="false" outlineLevel="0" collapsed="false">
      <c r="A333" s="4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5"/>
      <c r="AB333" s="5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</row>
    <row r="334" customFormat="false" ht="13.8" hidden="false" customHeight="false" outlineLevel="0" collapsed="false">
      <c r="A334" s="4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5"/>
      <c r="AB334" s="5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8"/>
    </row>
    <row r="335" customFormat="false" ht="13.8" hidden="false" customHeight="false" outlineLevel="0" collapsed="false">
      <c r="A335" s="4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8"/>
      <c r="Y335" s="4"/>
      <c r="Z335" s="4"/>
      <c r="AA335" s="5"/>
      <c r="AB335" s="5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8"/>
      <c r="BC335" s="4"/>
      <c r="BD335" s="4"/>
      <c r="BE335" s="4"/>
      <c r="BF335" s="4"/>
      <c r="BG335" s="4"/>
      <c r="BH335" s="4"/>
      <c r="BI335" s="4"/>
      <c r="BJ335" s="4"/>
      <c r="BK335" s="8"/>
    </row>
    <row r="336" customFormat="false" ht="13.8" hidden="false" customHeight="false" outlineLevel="0" collapsed="false">
      <c r="A336" s="4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5"/>
      <c r="AB336" s="5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8"/>
    </row>
    <row r="337" customFormat="false" ht="13.8" hidden="false" customHeight="false" outlineLevel="0" collapsed="false">
      <c r="A337" s="4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5"/>
      <c r="AB337" s="5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8"/>
    </row>
    <row r="338" customFormat="false" ht="13.8" hidden="false" customHeight="false" outlineLevel="0" collapsed="false">
      <c r="A338" s="4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8"/>
      <c r="X338" s="8"/>
      <c r="Y338" s="4"/>
      <c r="Z338" s="4"/>
      <c r="AA338" s="5"/>
      <c r="AB338" s="5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8"/>
      <c r="BC338" s="4"/>
      <c r="BD338" s="4"/>
      <c r="BE338" s="4"/>
      <c r="BF338" s="4"/>
      <c r="BG338" s="4"/>
      <c r="BH338" s="4"/>
      <c r="BI338" s="4"/>
      <c r="BJ338" s="4"/>
      <c r="BK338" s="8"/>
    </row>
    <row r="339" customFormat="false" ht="13.8" hidden="false" customHeight="false" outlineLevel="0" collapsed="false">
      <c r="A339" s="4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5"/>
      <c r="AB339" s="5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8"/>
    </row>
    <row r="340" customFormat="false" ht="13.8" hidden="false" customHeight="false" outlineLevel="0" collapsed="false">
      <c r="A340" s="4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8"/>
      <c r="Y340" s="4"/>
      <c r="Z340" s="4"/>
      <c r="AA340" s="5"/>
      <c r="AB340" s="5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8"/>
      <c r="BC340" s="4"/>
      <c r="BD340" s="4"/>
      <c r="BE340" s="4"/>
      <c r="BF340" s="4"/>
      <c r="BG340" s="4"/>
      <c r="BH340" s="4"/>
      <c r="BI340" s="4"/>
      <c r="BJ340" s="4"/>
      <c r="BK340" s="8"/>
    </row>
    <row r="341" customFormat="false" ht="13.8" hidden="false" customHeight="false" outlineLevel="0" collapsed="false">
      <c r="A341" s="4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5"/>
      <c r="AB341" s="5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8"/>
    </row>
    <row r="342" customFormat="false" ht="13.8" hidden="false" customHeight="false" outlineLevel="0" collapsed="false">
      <c r="A342" s="4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5"/>
      <c r="AB342" s="5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8"/>
    </row>
    <row r="343" customFormat="false" ht="13.8" hidden="false" customHeight="false" outlineLevel="0" collapsed="false">
      <c r="A343" s="4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8"/>
      <c r="Y343" s="4"/>
      <c r="Z343" s="4"/>
      <c r="AA343" s="5"/>
      <c r="AB343" s="5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8"/>
      <c r="BC343" s="4"/>
      <c r="BD343" s="4"/>
      <c r="BE343" s="4"/>
      <c r="BF343" s="4"/>
      <c r="BG343" s="4"/>
      <c r="BH343" s="4"/>
      <c r="BI343" s="4"/>
      <c r="BJ343" s="4"/>
      <c r="BK343" s="8"/>
    </row>
    <row r="344" customFormat="false" ht="13.8" hidden="false" customHeight="false" outlineLevel="0" collapsed="false">
      <c r="A344" s="4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8"/>
      <c r="X344" s="8"/>
      <c r="Y344" s="4"/>
      <c r="Z344" s="4"/>
      <c r="AA344" s="5"/>
      <c r="AB344" s="5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8"/>
      <c r="BC344" s="4"/>
      <c r="BD344" s="4"/>
      <c r="BE344" s="4"/>
      <c r="BF344" s="4"/>
      <c r="BG344" s="4"/>
      <c r="BH344" s="4"/>
      <c r="BI344" s="4"/>
      <c r="BJ344" s="4"/>
      <c r="BK344" s="8"/>
    </row>
    <row r="345" customFormat="false" ht="13.8" hidden="false" customHeight="false" outlineLevel="0" collapsed="false">
      <c r="A345" s="4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8"/>
      <c r="X345" s="8"/>
      <c r="Y345" s="4"/>
      <c r="Z345" s="4"/>
      <c r="AA345" s="5"/>
      <c r="AB345" s="5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8"/>
      <c r="BC345" s="4"/>
      <c r="BD345" s="4"/>
      <c r="BE345" s="4"/>
      <c r="BF345" s="4"/>
      <c r="BG345" s="4"/>
      <c r="BH345" s="4"/>
      <c r="BI345" s="4"/>
      <c r="BJ345" s="4"/>
      <c r="BK345" s="8"/>
    </row>
    <row r="346" customFormat="false" ht="13.8" hidden="false" customHeight="false" outlineLevel="0" collapsed="false">
      <c r="A346" s="4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8"/>
      <c r="X346" s="8"/>
      <c r="Y346" s="4"/>
      <c r="Z346" s="4"/>
      <c r="AA346" s="5"/>
      <c r="AB346" s="5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8"/>
      <c r="BC346" s="4"/>
      <c r="BD346" s="4"/>
      <c r="BE346" s="4"/>
      <c r="BF346" s="4"/>
      <c r="BG346" s="4"/>
      <c r="BH346" s="4"/>
      <c r="BI346" s="4"/>
      <c r="BJ346" s="4"/>
      <c r="BK346" s="8"/>
    </row>
    <row r="347" customFormat="false" ht="13.8" hidden="false" customHeight="false" outlineLevel="0" collapsed="false">
      <c r="A347" s="4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8"/>
      <c r="Y347" s="4"/>
      <c r="Z347" s="4"/>
      <c r="AA347" s="5"/>
      <c r="AB347" s="5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8"/>
      <c r="BC347" s="4"/>
      <c r="BD347" s="4"/>
      <c r="BE347" s="4"/>
      <c r="BF347" s="4"/>
      <c r="BG347" s="4"/>
      <c r="BH347" s="4"/>
      <c r="BI347" s="4"/>
      <c r="BJ347" s="4"/>
      <c r="BK347" s="8"/>
    </row>
    <row r="348" customFormat="false" ht="13.8" hidden="false" customHeight="false" outlineLevel="0" collapsed="false">
      <c r="A348" s="4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8"/>
      <c r="Y348" s="4"/>
      <c r="Z348" s="4"/>
      <c r="AA348" s="5"/>
      <c r="AB348" s="5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8"/>
      <c r="BC348" s="4"/>
      <c r="BD348" s="4"/>
      <c r="BE348" s="4"/>
      <c r="BF348" s="4"/>
      <c r="BG348" s="4"/>
      <c r="BH348" s="4"/>
      <c r="BI348" s="4"/>
      <c r="BJ348" s="4"/>
      <c r="BK348" s="8"/>
    </row>
    <row r="349" customFormat="false" ht="13.8" hidden="false" customHeight="false" outlineLevel="0" collapsed="false">
      <c r="A349" s="4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8"/>
      <c r="Y349" s="4"/>
      <c r="Z349" s="4"/>
      <c r="AA349" s="5"/>
      <c r="AB349" s="5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8"/>
      <c r="BC349" s="4"/>
      <c r="BD349" s="4"/>
      <c r="BE349" s="4"/>
      <c r="BF349" s="4"/>
      <c r="BG349" s="4"/>
      <c r="BH349" s="4"/>
      <c r="BI349" s="4"/>
      <c r="BJ349" s="4"/>
      <c r="BK349" s="8"/>
    </row>
    <row r="350" customFormat="false" ht="13.8" hidden="false" customHeight="false" outlineLevel="0" collapsed="false">
      <c r="A350" s="4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5"/>
      <c r="AB350" s="5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</row>
    <row r="351" customFormat="false" ht="13.8" hidden="false" customHeight="false" outlineLevel="0" collapsed="false">
      <c r="A351" s="4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5"/>
      <c r="AB351" s="5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</row>
    <row r="352" customFormat="false" ht="13.8" hidden="false" customHeight="false" outlineLevel="0" collapsed="false">
      <c r="A352" s="4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5"/>
      <c r="AB352" s="5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</row>
    <row r="353" customFormat="false" ht="13.8" hidden="false" customHeight="false" outlineLevel="0" collapsed="false">
      <c r="A353" s="4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5"/>
      <c r="AB353" s="5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</row>
    <row r="354" customFormat="false" ht="13.8" hidden="false" customHeight="false" outlineLevel="0" collapsed="false">
      <c r="A354" s="4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5"/>
      <c r="AB354" s="5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</row>
    <row r="355" customFormat="false" ht="13.8" hidden="false" customHeight="false" outlineLevel="0" collapsed="false">
      <c r="A355" s="4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5"/>
      <c r="AB355" s="5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</row>
    <row r="356" customFormat="false" ht="13.8" hidden="false" customHeight="false" outlineLevel="0" collapsed="false">
      <c r="A356" s="4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5"/>
      <c r="AB356" s="5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</row>
    <row r="357" customFormat="false" ht="13.8" hidden="false" customHeight="false" outlineLevel="0" collapsed="false">
      <c r="A357" s="4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5"/>
      <c r="AB357" s="5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</row>
    <row r="358" customFormat="false" ht="13.8" hidden="false" customHeight="false" outlineLevel="0" collapsed="false">
      <c r="A358" s="4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5"/>
      <c r="AB358" s="5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</row>
    <row r="359" customFormat="false" ht="13.8" hidden="false" customHeight="false" outlineLevel="0" collapsed="false">
      <c r="A359" s="4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5"/>
      <c r="AB359" s="5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</row>
    <row r="360" customFormat="false" ht="13.8" hidden="false" customHeight="false" outlineLevel="0" collapsed="false">
      <c r="A360" s="4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5"/>
      <c r="AB360" s="5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</row>
    <row r="361" customFormat="false" ht="13.8" hidden="false" customHeight="false" outlineLevel="0" collapsed="false">
      <c r="A361" s="4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5"/>
      <c r="AB361" s="5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</row>
    <row r="362" customFormat="false" ht="13.8" hidden="false" customHeight="false" outlineLevel="0" collapsed="false">
      <c r="A362" s="4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5"/>
      <c r="AB362" s="5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</row>
    <row r="363" customFormat="false" ht="13.8" hidden="false" customHeight="false" outlineLevel="0" collapsed="false">
      <c r="A363" s="4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5"/>
      <c r="AB363" s="5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8"/>
    </row>
    <row r="364" customFormat="false" ht="13.8" hidden="false" customHeight="false" outlineLevel="0" collapsed="false">
      <c r="A364" s="4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5"/>
      <c r="AB364" s="5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</row>
    <row r="365" customFormat="false" ht="13.8" hidden="false" customHeight="false" outlineLevel="0" collapsed="false">
      <c r="A365" s="4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5"/>
      <c r="AB365" s="5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</row>
    <row r="366" customFormat="false" ht="13.8" hidden="false" customHeight="false" outlineLevel="0" collapsed="false">
      <c r="A366" s="4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5"/>
      <c r="AB366" s="5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8"/>
    </row>
    <row r="367" customFormat="false" ht="13.8" hidden="false" customHeight="false" outlineLevel="0" collapsed="false">
      <c r="A367" s="4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5"/>
      <c r="AB367" s="5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</row>
    <row r="368" customFormat="false" ht="13.8" hidden="false" customHeight="false" outlineLevel="0" collapsed="false">
      <c r="A368" s="4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5"/>
      <c r="AB368" s="5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</row>
    <row r="369" customFormat="false" ht="13.8" hidden="false" customHeight="false" outlineLevel="0" collapsed="false">
      <c r="A369" s="4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5"/>
      <c r="AB369" s="5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</row>
    <row r="370" customFormat="false" ht="13.8" hidden="false" customHeight="false" outlineLevel="0" collapsed="false">
      <c r="A370" s="4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5"/>
      <c r="AB370" s="5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</row>
    <row r="371" customFormat="false" ht="13.8" hidden="false" customHeight="false" outlineLevel="0" collapsed="false">
      <c r="A371" s="4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5"/>
      <c r="AB371" s="5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</row>
    <row r="372" customFormat="false" ht="13.8" hidden="false" customHeight="false" outlineLevel="0" collapsed="false">
      <c r="A372" s="4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5"/>
      <c r="AB372" s="5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</row>
    <row r="373" customFormat="false" ht="13.8" hidden="false" customHeight="false" outlineLevel="0" collapsed="false">
      <c r="A373" s="4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5"/>
      <c r="AB373" s="5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</row>
    <row r="374" customFormat="false" ht="13.8" hidden="false" customHeight="false" outlineLevel="0" collapsed="false">
      <c r="A374" s="4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5"/>
      <c r="AB374" s="5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8"/>
    </row>
    <row r="375" customFormat="false" ht="13.8" hidden="false" customHeight="false" outlineLevel="0" collapsed="false">
      <c r="A375" s="4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5"/>
      <c r="AB375" s="5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8"/>
    </row>
    <row r="376" customFormat="false" ht="13.8" hidden="false" customHeight="false" outlineLevel="0" collapsed="false">
      <c r="A376" s="4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5"/>
      <c r="AB376" s="5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</row>
    <row r="377" customFormat="false" ht="13.8" hidden="false" customHeight="false" outlineLevel="0" collapsed="false">
      <c r="A377" s="4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5"/>
      <c r="AB377" s="5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</row>
    <row r="378" customFormat="false" ht="13.8" hidden="false" customHeight="false" outlineLevel="0" collapsed="false">
      <c r="A378" s="4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5"/>
      <c r="AB378" s="5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8"/>
    </row>
    <row r="379" customFormat="false" ht="13.8" hidden="false" customHeight="false" outlineLevel="0" collapsed="false">
      <c r="A379" s="4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5"/>
      <c r="AB379" s="5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</row>
    <row r="380" customFormat="false" ht="13.8" hidden="false" customHeight="false" outlineLevel="0" collapsed="false">
      <c r="A380" s="4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5"/>
      <c r="AB380" s="5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</row>
    <row r="381" customFormat="false" ht="13.8" hidden="false" customHeight="false" outlineLevel="0" collapsed="false">
      <c r="A381" s="4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5"/>
      <c r="AB381" s="5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</row>
    <row r="382" customFormat="false" ht="13.8" hidden="false" customHeight="false" outlineLevel="0" collapsed="false">
      <c r="A382" s="4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5"/>
      <c r="AB382" s="5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</row>
    <row r="383" customFormat="false" ht="13.8" hidden="false" customHeight="false" outlineLevel="0" collapsed="false">
      <c r="A383" s="4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5"/>
      <c r="AB383" s="5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</row>
    <row r="384" customFormat="false" ht="13.8" hidden="false" customHeight="false" outlineLevel="0" collapsed="false">
      <c r="A384" s="4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5"/>
      <c r="AB384" s="5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</row>
    <row r="385" customFormat="false" ht="13.8" hidden="false" customHeight="false" outlineLevel="0" collapsed="false">
      <c r="A385" s="4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5"/>
      <c r="AB385" s="5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</row>
    <row r="386" customFormat="false" ht="13.8" hidden="false" customHeight="false" outlineLevel="0" collapsed="false">
      <c r="A386" s="4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5"/>
      <c r="AB386" s="5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</row>
    <row r="387" customFormat="false" ht="13.8" hidden="false" customHeight="false" outlineLevel="0" collapsed="false">
      <c r="A387" s="4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5"/>
      <c r="AB387" s="5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</row>
    <row r="388" customFormat="false" ht="13.8" hidden="false" customHeight="false" outlineLevel="0" collapsed="false">
      <c r="A388" s="4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5"/>
      <c r="AB388" s="5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</row>
    <row r="389" customFormat="false" ht="13.8" hidden="false" customHeight="false" outlineLevel="0" collapsed="false">
      <c r="A389" s="4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5"/>
      <c r="AB389" s="5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</row>
    <row r="390" customFormat="false" ht="13.8" hidden="false" customHeight="false" outlineLevel="0" collapsed="false">
      <c r="A390" s="4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5"/>
      <c r="AB390" s="5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8"/>
    </row>
    <row r="391" customFormat="false" ht="13.8" hidden="false" customHeight="false" outlineLevel="0" collapsed="false">
      <c r="A391" s="4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5"/>
      <c r="AB391" s="5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</row>
    <row r="392" customFormat="false" ht="13.8" hidden="false" customHeight="false" outlineLevel="0" collapsed="false">
      <c r="A392" s="4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8"/>
      <c r="X392" s="8"/>
      <c r="Y392" s="4"/>
      <c r="Z392" s="4"/>
      <c r="AA392" s="5"/>
      <c r="AB392" s="5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8"/>
      <c r="BC392" s="4"/>
      <c r="BD392" s="4"/>
      <c r="BE392" s="4"/>
      <c r="BF392" s="4"/>
      <c r="BG392" s="4"/>
      <c r="BH392" s="4"/>
      <c r="BI392" s="4"/>
      <c r="BJ392" s="4"/>
      <c r="BK392" s="8"/>
    </row>
    <row r="393" customFormat="false" ht="13.8" hidden="false" customHeight="false" outlineLevel="0" collapsed="false">
      <c r="A393" s="4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5"/>
      <c r="AB393" s="5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</row>
    <row r="394" customFormat="false" ht="13.8" hidden="false" customHeight="false" outlineLevel="0" collapsed="false">
      <c r="A394" s="4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5"/>
      <c r="AB394" s="5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</row>
    <row r="395" customFormat="false" ht="13.8" hidden="false" customHeight="false" outlineLevel="0" collapsed="false">
      <c r="A395" s="4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5"/>
      <c r="AB395" s="5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8"/>
      <c r="BC395" s="4"/>
      <c r="BD395" s="4"/>
      <c r="BE395" s="4"/>
      <c r="BF395" s="4"/>
      <c r="BG395" s="4"/>
      <c r="BH395" s="4"/>
      <c r="BI395" s="4"/>
      <c r="BJ395" s="4"/>
      <c r="BK395" s="8"/>
    </row>
    <row r="396" customFormat="false" ht="13.8" hidden="false" customHeight="false" outlineLevel="0" collapsed="false">
      <c r="A396" s="4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5"/>
      <c r="AB396" s="5"/>
      <c r="AC396" s="4"/>
      <c r="AD396" s="5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</row>
    <row r="397" customFormat="false" ht="13.8" hidden="false" customHeight="false" outlineLevel="0" collapsed="false">
      <c r="A397" s="4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5"/>
      <c r="AB397" s="5"/>
      <c r="AC397" s="4"/>
      <c r="AD397" s="5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8"/>
      <c r="BC397" s="4"/>
      <c r="BD397" s="4"/>
      <c r="BE397" s="4"/>
      <c r="BF397" s="4"/>
      <c r="BG397" s="4"/>
      <c r="BH397" s="4"/>
      <c r="BI397" s="4"/>
      <c r="BJ397" s="4"/>
      <c r="BK397" s="8"/>
    </row>
    <row r="398" customFormat="false" ht="13.8" hidden="false" customHeight="false" outlineLevel="0" collapsed="false">
      <c r="A398" s="4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5"/>
      <c r="AB398" s="5"/>
      <c r="AC398" s="4"/>
      <c r="AD398" s="5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8"/>
    </row>
    <row r="399" customFormat="false" ht="13.8" hidden="false" customHeight="false" outlineLevel="0" collapsed="false">
      <c r="A399" s="4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5"/>
      <c r="AB399" s="5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</row>
    <row r="400" customFormat="false" ht="13.8" hidden="false" customHeight="false" outlineLevel="0" collapsed="false">
      <c r="A400" s="4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5"/>
      <c r="AB400" s="5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</row>
    <row r="401" customFormat="false" ht="13.8" hidden="false" customHeight="false" outlineLevel="0" collapsed="false">
      <c r="A401" s="4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5"/>
      <c r="AB401" s="5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</row>
    <row r="402" customFormat="false" ht="13.8" hidden="false" customHeight="false" outlineLevel="0" collapsed="false">
      <c r="A402" s="4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5"/>
      <c r="AB402" s="5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</row>
    <row r="403" customFormat="false" ht="13.8" hidden="false" customHeight="false" outlineLevel="0" collapsed="false">
      <c r="A403" s="4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5"/>
      <c r="AB403" s="5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</row>
    <row r="404" customFormat="false" ht="13.8" hidden="false" customHeight="false" outlineLevel="0" collapsed="false">
      <c r="A404" s="4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5"/>
      <c r="AB404" s="5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8"/>
    </row>
    <row r="405" customFormat="false" ht="13.8" hidden="false" customHeight="false" outlineLevel="0" collapsed="false">
      <c r="A405" s="4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5"/>
      <c r="AB405" s="5"/>
      <c r="AC405" s="4"/>
      <c r="AD405" s="5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8"/>
    </row>
    <row r="406" customFormat="false" ht="13.8" hidden="false" customHeight="false" outlineLevel="0" collapsed="false">
      <c r="A406" s="4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5"/>
      <c r="AB406" s="5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8"/>
    </row>
    <row r="407" customFormat="false" ht="13.8" hidden="false" customHeight="false" outlineLevel="0" collapsed="false">
      <c r="A407" s="4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5"/>
      <c r="AB407" s="5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</row>
    <row r="408" customFormat="false" ht="13.8" hidden="false" customHeight="false" outlineLevel="0" collapsed="false">
      <c r="A408" s="4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5"/>
      <c r="AB408" s="5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</row>
    <row r="409" customFormat="false" ht="13.8" hidden="false" customHeight="false" outlineLevel="0" collapsed="false">
      <c r="A409" s="4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5"/>
      <c r="AB409" s="5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</row>
    <row r="410" customFormat="false" ht="13.8" hidden="false" customHeight="false" outlineLevel="0" collapsed="false">
      <c r="A410" s="4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5"/>
      <c r="AB410" s="5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</row>
    <row r="411" customFormat="false" ht="13.8" hidden="false" customHeight="false" outlineLevel="0" collapsed="false">
      <c r="A411" s="4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5"/>
      <c r="AB411" s="5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</row>
    <row r="412" customFormat="false" ht="13.8" hidden="false" customHeight="false" outlineLevel="0" collapsed="false">
      <c r="A412" s="4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5"/>
      <c r="AB412" s="5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</row>
    <row r="413" customFormat="false" ht="13.8" hidden="false" customHeight="false" outlineLevel="0" collapsed="false">
      <c r="A413" s="4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8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5"/>
      <c r="AB413" s="5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8"/>
    </row>
    <row r="414" customFormat="false" ht="13.8" hidden="false" customHeight="false" outlineLevel="0" collapsed="false">
      <c r="A414" s="4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5"/>
      <c r="AB414" s="5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</row>
    <row r="415" customFormat="false" ht="13.8" hidden="false" customHeight="false" outlineLevel="0" collapsed="false">
      <c r="A415" s="4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5"/>
      <c r="AB415" s="5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8"/>
    </row>
    <row r="416" customFormat="false" ht="13.8" hidden="false" customHeight="false" outlineLevel="0" collapsed="false">
      <c r="A416" s="4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5"/>
      <c r="AB416" s="5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</row>
    <row r="417" customFormat="false" ht="13.8" hidden="false" customHeight="false" outlineLevel="0" collapsed="false">
      <c r="A417" s="4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8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5"/>
      <c r="AB417" s="5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</row>
    <row r="418" customFormat="false" ht="13.8" hidden="false" customHeight="false" outlineLevel="0" collapsed="false">
      <c r="A418" s="4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5"/>
      <c r="AB418" s="5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</row>
    <row r="419" customFormat="false" ht="13.8" hidden="false" customHeight="false" outlineLevel="0" collapsed="false">
      <c r="A419" s="4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5"/>
      <c r="AB419" s="5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</row>
    <row r="420" customFormat="false" ht="13.8" hidden="false" customHeight="false" outlineLevel="0" collapsed="false">
      <c r="A420" s="4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5"/>
      <c r="AB420" s="5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</row>
    <row r="421" customFormat="false" ht="13.8" hidden="false" customHeight="false" outlineLevel="0" collapsed="false">
      <c r="A421" s="4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5"/>
      <c r="AB421" s="5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</row>
    <row r="422" customFormat="false" ht="13.8" hidden="false" customHeight="false" outlineLevel="0" collapsed="false">
      <c r="A422" s="4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5"/>
      <c r="AB422" s="5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</row>
    <row r="423" customFormat="false" ht="13.8" hidden="false" customHeight="false" outlineLevel="0" collapsed="false">
      <c r="A423" s="4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5"/>
      <c r="AB423" s="5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</row>
    <row r="424" customFormat="false" ht="13.8" hidden="false" customHeight="false" outlineLevel="0" collapsed="false">
      <c r="A424" s="4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5"/>
      <c r="AB424" s="5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</row>
    <row r="425" customFormat="false" ht="13.8" hidden="false" customHeight="false" outlineLevel="0" collapsed="false">
      <c r="A425" s="4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5"/>
      <c r="AB425" s="5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8"/>
    </row>
    <row r="426" customFormat="false" ht="13.8" hidden="false" customHeight="false" outlineLevel="0" collapsed="false">
      <c r="A426" s="4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5"/>
      <c r="AB426" s="5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8"/>
    </row>
    <row r="427" customFormat="false" ht="13.8" hidden="false" customHeight="false" outlineLevel="0" collapsed="false">
      <c r="A427" s="4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5"/>
      <c r="AB427" s="5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</row>
    <row r="428" customFormat="false" ht="13.8" hidden="false" customHeight="false" outlineLevel="0" collapsed="false">
      <c r="A428" s="4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5"/>
      <c r="AB428" s="5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</row>
    <row r="429" customFormat="false" ht="13.8" hidden="false" customHeight="false" outlineLevel="0" collapsed="false">
      <c r="A429" s="4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5"/>
      <c r="AB429" s="5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</row>
    <row r="430" customFormat="false" ht="13.8" hidden="false" customHeight="false" outlineLevel="0" collapsed="false">
      <c r="A430" s="4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5"/>
      <c r="AB430" s="5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</row>
    <row r="431" customFormat="false" ht="13.8" hidden="false" customHeight="false" outlineLevel="0" collapsed="false">
      <c r="A431" s="4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5"/>
      <c r="AB431" s="5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</row>
    <row r="432" customFormat="false" ht="13.8" hidden="false" customHeight="false" outlineLevel="0" collapsed="false">
      <c r="A432" s="4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5"/>
      <c r="AB432" s="5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</row>
    <row r="433" customFormat="false" ht="13.8" hidden="false" customHeight="false" outlineLevel="0" collapsed="false">
      <c r="A433" s="4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5"/>
      <c r="AB433" s="5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</row>
    <row r="434" customFormat="false" ht="13.8" hidden="false" customHeight="false" outlineLevel="0" collapsed="false">
      <c r="A434" s="4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5"/>
      <c r="AB434" s="5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</row>
    <row r="435" customFormat="false" ht="13.8" hidden="false" customHeight="false" outlineLevel="0" collapsed="false">
      <c r="A435" s="4"/>
      <c r="B435" s="4"/>
      <c r="C435" s="4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5"/>
      <c r="AB435" s="5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</row>
    <row r="436" customFormat="false" ht="13.8" hidden="false" customHeight="false" outlineLevel="0" collapsed="false">
      <c r="A436" s="4"/>
      <c r="B436" s="4"/>
      <c r="C436" s="4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5"/>
      <c r="AB436" s="5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</row>
    <row r="437" customFormat="false" ht="13.8" hidden="false" customHeight="false" outlineLevel="0" collapsed="false">
      <c r="A437" s="4"/>
      <c r="B437" s="4"/>
      <c r="C437" s="4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5"/>
      <c r="AB437" s="5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</row>
    <row r="438" customFormat="false" ht="13.8" hidden="false" customHeight="false" outlineLevel="0" collapsed="false">
      <c r="A438" s="4"/>
      <c r="B438" s="4"/>
      <c r="C438" s="4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5"/>
      <c r="AB438" s="5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</row>
    <row r="439" customFormat="false" ht="13.8" hidden="false" customHeight="false" outlineLevel="0" collapsed="false">
      <c r="A439" s="4"/>
      <c r="B439" s="4"/>
      <c r="C439" s="4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5"/>
      <c r="AB439" s="5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</row>
    <row r="440" customFormat="false" ht="13.8" hidden="false" customHeight="false" outlineLevel="0" collapsed="false">
      <c r="A440" s="4"/>
      <c r="B440" s="4"/>
      <c r="C440" s="4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5"/>
      <c r="AB440" s="5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8"/>
    </row>
    <row r="441" customFormat="false" ht="13.8" hidden="false" customHeight="false" outlineLevel="0" collapsed="false">
      <c r="A441" s="4"/>
      <c r="B441" s="4"/>
      <c r="C441" s="4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5"/>
      <c r="AB441" s="5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</row>
    <row r="442" customFormat="false" ht="13.8" hidden="false" customHeight="false" outlineLevel="0" collapsed="false">
      <c r="A442" s="4"/>
      <c r="B442" s="4"/>
      <c r="C442" s="4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5"/>
      <c r="AB442" s="5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</row>
    <row r="443" customFormat="false" ht="13.8" hidden="false" customHeight="false" outlineLevel="0" collapsed="false">
      <c r="A443" s="4"/>
      <c r="B443" s="4"/>
      <c r="C443" s="4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5"/>
      <c r="AB443" s="5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</row>
    <row r="444" customFormat="false" ht="13.8" hidden="false" customHeight="false" outlineLevel="0" collapsed="false">
      <c r="A444" s="4"/>
      <c r="B444" s="4"/>
      <c r="C444" s="4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5"/>
      <c r="AB444" s="5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</row>
    <row r="445" customFormat="false" ht="13.8" hidden="false" customHeight="false" outlineLevel="0" collapsed="false">
      <c r="A445" s="4"/>
      <c r="B445" s="4"/>
      <c r="C445" s="4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5"/>
      <c r="AB445" s="5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</row>
    <row r="446" customFormat="false" ht="13.8" hidden="false" customHeight="false" outlineLevel="0" collapsed="false">
      <c r="A446" s="4"/>
      <c r="B446" s="4"/>
      <c r="C446" s="4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5"/>
      <c r="AB446" s="5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</row>
    <row r="447" customFormat="false" ht="13.8" hidden="false" customHeight="false" outlineLevel="0" collapsed="false">
      <c r="A447" s="4"/>
      <c r="B447" s="4"/>
      <c r="C447" s="4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5"/>
      <c r="AB447" s="5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</row>
    <row r="448" customFormat="false" ht="13.8" hidden="false" customHeight="false" outlineLevel="0" collapsed="false">
      <c r="A448" s="4"/>
      <c r="B448" s="4"/>
      <c r="C448" s="4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5"/>
      <c r="AB448" s="5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</row>
    <row r="449" customFormat="false" ht="13.8" hidden="false" customHeight="false" outlineLevel="0" collapsed="false">
      <c r="A449" s="4"/>
      <c r="B449" s="4"/>
      <c r="C449" s="4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5"/>
      <c r="AB449" s="5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</row>
    <row r="450" customFormat="false" ht="13.8" hidden="false" customHeight="false" outlineLevel="0" collapsed="false">
      <c r="A450" s="4"/>
      <c r="B450" s="4"/>
      <c r="C450" s="4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5"/>
      <c r="AB450" s="5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</row>
    <row r="451" customFormat="false" ht="13.8" hidden="false" customHeight="false" outlineLevel="0" collapsed="false">
      <c r="A451" s="4"/>
      <c r="B451" s="4"/>
      <c r="C451" s="4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5"/>
      <c r="AB451" s="5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</row>
    <row r="452" customFormat="false" ht="13.8" hidden="false" customHeight="false" outlineLevel="0" collapsed="false">
      <c r="A452" s="4"/>
      <c r="B452" s="4"/>
      <c r="C452" s="4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5"/>
      <c r="AB452" s="5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</row>
    <row r="453" customFormat="false" ht="13.8" hidden="false" customHeight="false" outlineLevel="0" collapsed="false">
      <c r="A453" s="4"/>
      <c r="B453" s="4"/>
      <c r="C453" s="4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5"/>
      <c r="AB453" s="5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</row>
    <row r="454" customFormat="false" ht="13.8" hidden="false" customHeight="false" outlineLevel="0" collapsed="false">
      <c r="A454" s="4"/>
      <c r="B454" s="4"/>
      <c r="C454" s="4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5"/>
      <c r="AB454" s="5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8"/>
    </row>
    <row r="455" customFormat="false" ht="13.8" hidden="false" customHeight="false" outlineLevel="0" collapsed="false">
      <c r="A455" s="4"/>
      <c r="B455" s="4"/>
      <c r="C455" s="4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5"/>
      <c r="AB455" s="5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</row>
    <row r="456" customFormat="false" ht="13.8" hidden="false" customHeight="false" outlineLevel="0" collapsed="false">
      <c r="A456" s="4"/>
      <c r="B456" s="4"/>
      <c r="C456" s="4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5"/>
      <c r="AB456" s="5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</row>
    <row r="457" customFormat="false" ht="13.8" hidden="false" customHeight="false" outlineLevel="0" collapsed="false">
      <c r="A457" s="4"/>
      <c r="B457" s="4"/>
      <c r="C457" s="4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5"/>
      <c r="AB457" s="5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</row>
    <row r="458" customFormat="false" ht="13.8" hidden="false" customHeight="false" outlineLevel="0" collapsed="false">
      <c r="A458" s="4"/>
      <c r="B458" s="4"/>
      <c r="C458" s="4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5"/>
      <c r="AB458" s="5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</row>
    <row r="459" customFormat="false" ht="13.8" hidden="false" customHeight="false" outlineLevel="0" collapsed="false">
      <c r="A459" s="4"/>
      <c r="B459" s="4"/>
      <c r="C459" s="4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5"/>
      <c r="AB459" s="5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8"/>
    </row>
    <row r="460" customFormat="false" ht="13.8" hidden="false" customHeight="false" outlineLevel="0" collapsed="false">
      <c r="A460" s="4"/>
      <c r="B460" s="4"/>
      <c r="C460" s="4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5"/>
      <c r="AB460" s="5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</row>
    <row r="461" customFormat="false" ht="13.8" hidden="false" customHeight="false" outlineLevel="0" collapsed="false">
      <c r="A461" s="4"/>
      <c r="B461" s="4"/>
      <c r="C461" s="4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5"/>
      <c r="AB461" s="5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</row>
    <row r="462" customFormat="false" ht="13.8" hidden="false" customHeight="false" outlineLevel="0" collapsed="false">
      <c r="A462" s="4"/>
      <c r="B462" s="4"/>
      <c r="C462" s="4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5"/>
      <c r="AB462" s="5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</row>
    <row r="463" customFormat="false" ht="13.8" hidden="false" customHeight="false" outlineLevel="0" collapsed="false">
      <c r="A463" s="4"/>
      <c r="B463" s="4"/>
      <c r="C463" s="4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5"/>
      <c r="AB463" s="5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</row>
    <row r="464" customFormat="false" ht="13.8" hidden="false" customHeight="false" outlineLevel="0" collapsed="false">
      <c r="A464" s="4"/>
      <c r="B464" s="4"/>
      <c r="C464" s="4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5"/>
      <c r="AB464" s="5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</row>
    <row r="465" customFormat="false" ht="13.8" hidden="false" customHeight="false" outlineLevel="0" collapsed="false">
      <c r="A465" s="4"/>
      <c r="B465" s="4"/>
      <c r="C465" s="4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5"/>
      <c r="AB465" s="5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</row>
    <row r="466" customFormat="false" ht="13.8" hidden="false" customHeight="false" outlineLevel="0" collapsed="false">
      <c r="A466" s="4"/>
      <c r="B466" s="4"/>
      <c r="C466" s="4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5"/>
      <c r="AB466" s="5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</row>
    <row r="467" customFormat="false" ht="13.8" hidden="false" customHeight="false" outlineLevel="0" collapsed="false">
      <c r="A467" s="4"/>
      <c r="B467" s="4"/>
      <c r="C467" s="4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5"/>
      <c r="AB467" s="5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</row>
    <row r="468" customFormat="false" ht="13.8" hidden="false" customHeight="false" outlineLevel="0" collapsed="false">
      <c r="A468" s="4"/>
      <c r="B468" s="4"/>
      <c r="C468" s="4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5"/>
      <c r="AB468" s="5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8"/>
    </row>
    <row r="469" customFormat="false" ht="13.8" hidden="false" customHeight="false" outlineLevel="0" collapsed="false">
      <c r="A469" s="4"/>
      <c r="B469" s="4"/>
      <c r="C469" s="4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5"/>
      <c r="AB469" s="5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</row>
    <row r="470" customFormat="false" ht="13.8" hidden="false" customHeight="false" outlineLevel="0" collapsed="false">
      <c r="A470" s="4"/>
      <c r="B470" s="4"/>
      <c r="C470" s="4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5"/>
      <c r="AB470" s="5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</row>
    <row r="471" customFormat="false" ht="13.8" hidden="false" customHeight="false" outlineLevel="0" collapsed="false">
      <c r="A471" s="4"/>
      <c r="B471" s="4"/>
      <c r="C471" s="4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5"/>
      <c r="AB471" s="5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</row>
    <row r="472" customFormat="false" ht="13.8" hidden="false" customHeight="false" outlineLevel="0" collapsed="false">
      <c r="A472" s="4"/>
      <c r="B472" s="4"/>
      <c r="C472" s="4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5"/>
      <c r="AB472" s="5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8"/>
    </row>
    <row r="473" customFormat="false" ht="13.8" hidden="false" customHeight="false" outlineLevel="0" collapsed="false">
      <c r="A473" s="4"/>
      <c r="B473" s="4"/>
      <c r="C473" s="4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5"/>
      <c r="AB473" s="5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</row>
    <row r="474" customFormat="false" ht="13.8" hidden="false" customHeight="false" outlineLevel="0" collapsed="false">
      <c r="A474" s="4"/>
      <c r="B474" s="4"/>
      <c r="C474" s="4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5"/>
      <c r="AB474" s="5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</row>
    <row r="475" customFormat="false" ht="13.8" hidden="false" customHeight="false" outlineLevel="0" collapsed="false">
      <c r="A475" s="4"/>
      <c r="B475" s="4"/>
      <c r="C475" s="4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5"/>
      <c r="AB475" s="5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</row>
    <row r="476" customFormat="false" ht="13.8" hidden="false" customHeight="false" outlineLevel="0" collapsed="false">
      <c r="A476" s="4"/>
      <c r="B476" s="4"/>
      <c r="C476" s="4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5"/>
      <c r="AB476" s="5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</row>
    <row r="477" customFormat="false" ht="13.8" hidden="false" customHeight="false" outlineLevel="0" collapsed="false">
      <c r="A477" s="4"/>
      <c r="B477" s="4"/>
      <c r="C477" s="4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5"/>
      <c r="AB477" s="5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</row>
    <row r="478" customFormat="false" ht="13.8" hidden="false" customHeight="false" outlineLevel="0" collapsed="false">
      <c r="A478" s="4"/>
      <c r="B478" s="4"/>
      <c r="C478" s="4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5"/>
      <c r="AB478" s="5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8"/>
    </row>
    <row r="479" customFormat="false" ht="13.8" hidden="false" customHeight="false" outlineLevel="0" collapsed="false">
      <c r="A479" s="4"/>
      <c r="B479" s="4"/>
      <c r="C479" s="4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5"/>
      <c r="AB479" s="5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</row>
    <row r="480" customFormat="false" ht="13.8" hidden="false" customHeight="false" outlineLevel="0" collapsed="false">
      <c r="A480" s="4"/>
      <c r="B480" s="4"/>
      <c r="C480" s="4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5"/>
      <c r="AB480" s="5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8"/>
    </row>
    <row r="481" customFormat="false" ht="13.8" hidden="false" customHeight="false" outlineLevel="0" collapsed="false">
      <c r="A481" s="4"/>
      <c r="B481" s="4"/>
      <c r="C481" s="4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5"/>
      <c r="AB481" s="5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8"/>
    </row>
    <row r="482" customFormat="false" ht="13.8" hidden="false" customHeight="false" outlineLevel="0" collapsed="false">
      <c r="A482" s="4"/>
      <c r="B482" s="4"/>
      <c r="C482" s="4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5"/>
      <c r="AB482" s="5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</row>
    <row r="483" customFormat="false" ht="13.8" hidden="false" customHeight="false" outlineLevel="0" collapsed="false">
      <c r="A483" s="4"/>
      <c r="B483" s="4"/>
      <c r="C483" s="4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5"/>
      <c r="AB483" s="5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</row>
    <row r="484" customFormat="false" ht="13.8" hidden="false" customHeight="false" outlineLevel="0" collapsed="false">
      <c r="A484" s="4"/>
      <c r="B484" s="4"/>
      <c r="C484" s="4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5"/>
      <c r="AB484" s="5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</row>
    <row r="485" customFormat="false" ht="13.8" hidden="false" customHeight="false" outlineLevel="0" collapsed="false">
      <c r="A485" s="4"/>
      <c r="B485" s="4"/>
      <c r="C485" s="4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5"/>
      <c r="AB485" s="5"/>
      <c r="AC485" s="4"/>
      <c r="AD485" s="5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</row>
    <row r="486" customFormat="false" ht="13.8" hidden="false" customHeight="false" outlineLevel="0" collapsed="false">
      <c r="A486" s="4"/>
      <c r="B486" s="4"/>
      <c r="C486" s="4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5"/>
      <c r="AB486" s="5"/>
      <c r="AC486" s="4"/>
      <c r="AD486" s="5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8"/>
    </row>
    <row r="487" customFormat="false" ht="13.8" hidden="false" customHeight="false" outlineLevel="0" collapsed="false">
      <c r="A487" s="4"/>
      <c r="B487" s="4"/>
      <c r="C487" s="4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5"/>
      <c r="AB487" s="5"/>
      <c r="AC487" s="4"/>
      <c r="AD487" s="5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</row>
    <row r="488" customFormat="false" ht="13.8" hidden="false" customHeight="false" outlineLevel="0" collapsed="false">
      <c r="A488" s="4"/>
      <c r="B488" s="4"/>
      <c r="C488" s="4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5"/>
      <c r="AB488" s="5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8"/>
    </row>
    <row r="489" customFormat="false" ht="13.8" hidden="false" customHeight="false" outlineLevel="0" collapsed="false">
      <c r="A489" s="4"/>
      <c r="B489" s="4"/>
      <c r="C489" s="4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5"/>
      <c r="AB489" s="5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</row>
    <row r="490" customFormat="false" ht="13.8" hidden="false" customHeight="false" outlineLevel="0" collapsed="false">
      <c r="A490" s="4"/>
      <c r="B490" s="4"/>
      <c r="C490" s="4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5"/>
      <c r="AB490" s="5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</row>
    <row r="491" customFormat="false" ht="13.8" hidden="false" customHeight="false" outlineLevel="0" collapsed="false">
      <c r="A491" s="4"/>
      <c r="B491" s="4"/>
      <c r="C491" s="4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5"/>
      <c r="AB491" s="5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</row>
    <row r="492" customFormat="false" ht="13.8" hidden="false" customHeight="false" outlineLevel="0" collapsed="false">
      <c r="A492" s="4"/>
      <c r="B492" s="4"/>
      <c r="C492" s="4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5"/>
      <c r="AB492" s="5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8"/>
    </row>
    <row r="493" customFormat="false" ht="13.8" hidden="false" customHeight="false" outlineLevel="0" collapsed="false">
      <c r="A493" s="4"/>
      <c r="B493" s="4"/>
      <c r="C493" s="4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5"/>
      <c r="AB493" s="5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</row>
    <row r="494" customFormat="false" ht="13.8" hidden="false" customHeight="false" outlineLevel="0" collapsed="false">
      <c r="A494" s="4"/>
      <c r="B494" s="4"/>
      <c r="C494" s="4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5"/>
      <c r="AB494" s="5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8"/>
    </row>
    <row r="495" customFormat="false" ht="13.8" hidden="false" customHeight="false" outlineLevel="0" collapsed="false">
      <c r="A495" s="4"/>
      <c r="B495" s="4"/>
      <c r="C495" s="4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5"/>
      <c r="AB495" s="5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</row>
    <row r="496" customFormat="false" ht="13.8" hidden="false" customHeight="false" outlineLevel="0" collapsed="false">
      <c r="A496" s="4"/>
      <c r="B496" s="4"/>
      <c r="C496" s="4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5"/>
      <c r="AB496" s="5"/>
      <c r="AC496" s="4"/>
      <c r="AD496" s="5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</row>
    <row r="497" customFormat="false" ht="13.8" hidden="false" customHeight="false" outlineLevel="0" collapsed="false">
      <c r="A497" s="4"/>
      <c r="B497" s="4"/>
      <c r="C497" s="4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5"/>
      <c r="AB497" s="5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8"/>
    </row>
    <row r="498" customFormat="false" ht="13.8" hidden="false" customHeight="false" outlineLevel="0" collapsed="false">
      <c r="A498" s="4"/>
      <c r="B498" s="4"/>
      <c r="C498" s="4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5"/>
      <c r="AB498" s="5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</row>
    <row r="499" customFormat="false" ht="13.8" hidden="false" customHeight="false" outlineLevel="0" collapsed="false">
      <c r="A499" s="4"/>
      <c r="B499" s="4"/>
      <c r="C499" s="4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5"/>
      <c r="AB499" s="5"/>
      <c r="AC499" s="4"/>
      <c r="AD499" s="5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</row>
    <row r="500" customFormat="false" ht="13.8" hidden="false" customHeight="false" outlineLevel="0" collapsed="false">
      <c r="A500" s="4"/>
      <c r="B500" s="4"/>
      <c r="C500" s="4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5"/>
      <c r="AB500" s="5"/>
      <c r="AC500" s="4"/>
      <c r="AD500" s="5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8"/>
    </row>
    <row r="501" customFormat="false" ht="13.8" hidden="false" customHeight="false" outlineLevel="0" collapsed="false">
      <c r="A501" s="4"/>
      <c r="B501" s="4"/>
      <c r="C501" s="4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5"/>
      <c r="AB501" s="5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</row>
    <row r="502" customFormat="false" ht="13.8" hidden="false" customHeight="false" outlineLevel="0" collapsed="false">
      <c r="A502" s="4"/>
      <c r="B502" s="4"/>
      <c r="C502" s="4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5"/>
      <c r="AB502" s="5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8"/>
    </row>
    <row r="503" customFormat="false" ht="13.8" hidden="false" customHeight="false" outlineLevel="0" collapsed="false">
      <c r="A503" s="4"/>
      <c r="B503" s="4"/>
      <c r="C503" s="4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5"/>
      <c r="AB503" s="5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</row>
    <row r="504" customFormat="false" ht="13.8" hidden="false" customHeight="false" outlineLevel="0" collapsed="false">
      <c r="A504" s="4"/>
      <c r="B504" s="4"/>
      <c r="C504" s="4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5"/>
      <c r="AB504" s="5"/>
      <c r="AC504" s="4"/>
      <c r="AD504" s="5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8"/>
    </row>
    <row r="505" customFormat="false" ht="13.8" hidden="false" customHeight="false" outlineLevel="0" collapsed="false">
      <c r="A505" s="4"/>
      <c r="B505" s="4"/>
      <c r="C505" s="4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5"/>
      <c r="AB505" s="5"/>
      <c r="AC505" s="4"/>
      <c r="AD505" s="5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8"/>
    </row>
    <row r="506" customFormat="false" ht="13.8" hidden="false" customHeight="false" outlineLevel="0" collapsed="false">
      <c r="A506" s="4"/>
      <c r="B506" s="4"/>
      <c r="C506" s="4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5"/>
      <c r="AB506" s="5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</row>
    <row r="507" customFormat="false" ht="13.8" hidden="false" customHeight="false" outlineLevel="0" collapsed="false">
      <c r="A507" s="4"/>
      <c r="B507" s="4"/>
      <c r="C507" s="4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5"/>
      <c r="AB507" s="5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8"/>
    </row>
    <row r="508" customFormat="false" ht="13.8" hidden="false" customHeight="false" outlineLevel="0" collapsed="false">
      <c r="A508" s="4"/>
      <c r="B508" s="4"/>
      <c r="C508" s="4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5"/>
      <c r="AB508" s="5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</row>
    <row r="509" customFormat="false" ht="13.8" hidden="false" customHeight="false" outlineLevel="0" collapsed="false">
      <c r="A509" s="4"/>
      <c r="B509" s="4"/>
      <c r="C509" s="4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5"/>
      <c r="AB509" s="5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8"/>
    </row>
    <row r="510" customFormat="false" ht="13.8" hidden="false" customHeight="false" outlineLevel="0" collapsed="false">
      <c r="A510" s="4"/>
      <c r="B510" s="4"/>
      <c r="C510" s="4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5"/>
      <c r="AB510" s="5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8"/>
    </row>
    <row r="511" customFormat="false" ht="13.8" hidden="false" customHeight="false" outlineLevel="0" collapsed="false">
      <c r="A511" s="4"/>
      <c r="B511" s="4"/>
      <c r="C511" s="4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5"/>
      <c r="AB511" s="5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</row>
    <row r="512" customFormat="false" ht="13.8" hidden="false" customHeight="false" outlineLevel="0" collapsed="false">
      <c r="A512" s="4"/>
      <c r="B512" s="4"/>
      <c r="C512" s="4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5"/>
      <c r="AB512" s="5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</row>
    <row r="513" customFormat="false" ht="13.8" hidden="false" customHeight="false" outlineLevel="0" collapsed="false">
      <c r="A513" s="4"/>
      <c r="B513" s="4"/>
      <c r="C513" s="4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5"/>
      <c r="AB513" s="5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</row>
    <row r="514" customFormat="false" ht="13.8" hidden="false" customHeight="false" outlineLevel="0" collapsed="false">
      <c r="A514" s="4"/>
      <c r="B514" s="4"/>
      <c r="C514" s="4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5"/>
      <c r="AB514" s="5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8"/>
    </row>
    <row r="515" customFormat="false" ht="13.8" hidden="false" customHeight="false" outlineLevel="0" collapsed="false">
      <c r="A515" s="4"/>
      <c r="B515" s="4"/>
      <c r="C515" s="4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5"/>
      <c r="AB515" s="5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</row>
    <row r="516" customFormat="false" ht="13.8" hidden="false" customHeight="false" outlineLevel="0" collapsed="false">
      <c r="A516" s="4"/>
      <c r="B516" s="4"/>
      <c r="C516" s="4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5"/>
      <c r="AB516" s="5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</row>
    <row r="517" customFormat="false" ht="13.8" hidden="false" customHeight="false" outlineLevel="0" collapsed="false">
      <c r="A517" s="4"/>
      <c r="B517" s="4"/>
      <c r="C517" s="4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5"/>
      <c r="AB517" s="5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8"/>
    </row>
    <row r="518" customFormat="false" ht="13.8" hidden="false" customHeight="false" outlineLevel="0" collapsed="false">
      <c r="A518" s="4"/>
      <c r="B518" s="4"/>
      <c r="C518" s="4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5"/>
      <c r="AB518" s="5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</row>
    <row r="519" customFormat="false" ht="13.8" hidden="false" customHeight="false" outlineLevel="0" collapsed="false">
      <c r="A519" s="4"/>
      <c r="B519" s="4"/>
      <c r="C519" s="4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5"/>
      <c r="AB519" s="5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</row>
    <row r="520" customFormat="false" ht="13.8" hidden="false" customHeight="false" outlineLevel="0" collapsed="false">
      <c r="A520" s="4"/>
      <c r="B520" s="4"/>
      <c r="C520" s="4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5"/>
      <c r="AB520" s="5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8"/>
    </row>
    <row r="521" customFormat="false" ht="13.8" hidden="false" customHeight="false" outlineLevel="0" collapsed="false">
      <c r="A521" s="4"/>
      <c r="B521" s="4"/>
      <c r="C521" s="4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5"/>
      <c r="AB521" s="5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8"/>
    </row>
    <row r="522" customFormat="false" ht="13.8" hidden="false" customHeight="false" outlineLevel="0" collapsed="false">
      <c r="A522" s="4"/>
      <c r="B522" s="4"/>
      <c r="C522" s="4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5"/>
      <c r="AB522" s="5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</row>
    <row r="523" customFormat="false" ht="13.8" hidden="false" customHeight="false" outlineLevel="0" collapsed="false">
      <c r="A523" s="4"/>
      <c r="B523" s="4"/>
      <c r="C523" s="4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5"/>
      <c r="AB523" s="5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</row>
    <row r="524" customFormat="false" ht="13.8" hidden="false" customHeight="false" outlineLevel="0" collapsed="false">
      <c r="A524" s="4"/>
      <c r="B524" s="4"/>
      <c r="C524" s="4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5"/>
      <c r="AB524" s="5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</row>
    <row r="525" customFormat="false" ht="13.8" hidden="false" customHeight="false" outlineLevel="0" collapsed="false">
      <c r="A525" s="4"/>
      <c r="B525" s="4"/>
      <c r="C525" s="4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5"/>
      <c r="AB525" s="5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8"/>
      <c r="BC525" s="4"/>
      <c r="BD525" s="4"/>
      <c r="BE525" s="4"/>
      <c r="BF525" s="4"/>
      <c r="BG525" s="4"/>
      <c r="BH525" s="4"/>
      <c r="BI525" s="4"/>
      <c r="BJ525" s="4"/>
      <c r="BK525" s="8"/>
    </row>
    <row r="526" customFormat="false" ht="13.8" hidden="false" customHeight="false" outlineLevel="0" collapsed="false">
      <c r="A526" s="4"/>
      <c r="B526" s="4"/>
      <c r="C526" s="4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5"/>
      <c r="AB526" s="5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8"/>
      <c r="BC526" s="4"/>
      <c r="BD526" s="4"/>
      <c r="BE526" s="4"/>
      <c r="BF526" s="4"/>
      <c r="BG526" s="4"/>
      <c r="BH526" s="4"/>
      <c r="BI526" s="4"/>
      <c r="BJ526" s="4"/>
      <c r="BK526" s="8"/>
    </row>
    <row r="527" customFormat="false" ht="13.8" hidden="false" customHeight="false" outlineLevel="0" collapsed="false">
      <c r="A527" s="4"/>
      <c r="B527" s="4"/>
      <c r="C527" s="4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5"/>
      <c r="AB527" s="5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8"/>
      <c r="BC527" s="4"/>
      <c r="BD527" s="4"/>
      <c r="BE527" s="4"/>
      <c r="BF527" s="4"/>
      <c r="BG527" s="4"/>
      <c r="BH527" s="4"/>
      <c r="BI527" s="4"/>
      <c r="BJ527" s="4"/>
      <c r="BK527" s="4"/>
    </row>
    <row r="528" customFormat="false" ht="13.8" hidden="false" customHeight="false" outlineLevel="0" collapsed="false">
      <c r="A528" s="4"/>
      <c r="B528" s="4"/>
      <c r="C528" s="4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5"/>
      <c r="AB528" s="5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</row>
    <row r="529" customFormat="false" ht="13.8" hidden="false" customHeight="false" outlineLevel="0" collapsed="false">
      <c r="A529" s="4"/>
      <c r="B529" s="4"/>
      <c r="C529" s="4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5"/>
      <c r="AB529" s="5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</row>
    <row r="530" customFormat="false" ht="13.8" hidden="false" customHeight="false" outlineLevel="0" collapsed="false">
      <c r="A530" s="4"/>
      <c r="B530" s="4"/>
      <c r="C530" s="4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5"/>
      <c r="AB530" s="5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</row>
    <row r="531" customFormat="false" ht="13.8" hidden="false" customHeight="false" outlineLevel="0" collapsed="false">
      <c r="A531" s="4"/>
      <c r="B531" s="4"/>
      <c r="C531" s="4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5"/>
      <c r="AB531" s="5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8"/>
      <c r="BC531" s="4"/>
      <c r="BD531" s="4"/>
      <c r="BE531" s="4"/>
      <c r="BF531" s="4"/>
      <c r="BG531" s="4"/>
      <c r="BH531" s="4"/>
      <c r="BI531" s="4"/>
      <c r="BJ531" s="4"/>
      <c r="BK531" s="4"/>
    </row>
    <row r="532" customFormat="false" ht="13.8" hidden="false" customHeight="false" outlineLevel="0" collapsed="false">
      <c r="A532" s="4"/>
      <c r="B532" s="4"/>
      <c r="C532" s="4"/>
      <c r="D532" s="5"/>
      <c r="E532" s="4"/>
      <c r="F532" s="4"/>
      <c r="G532" s="4"/>
      <c r="H532" s="4"/>
      <c r="I532" s="4"/>
      <c r="J532" s="4"/>
      <c r="K532" s="4"/>
      <c r="L532" s="4"/>
      <c r="M532" s="8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5"/>
      <c r="AB532" s="5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8"/>
    </row>
    <row r="533" customFormat="false" ht="13.8" hidden="false" customHeight="false" outlineLevel="0" collapsed="false">
      <c r="A533" s="4"/>
      <c r="B533" s="4"/>
      <c r="C533" s="4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5"/>
      <c r="AB533" s="5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</row>
    <row r="534" customFormat="false" ht="13.8" hidden="false" customHeight="false" outlineLevel="0" collapsed="false">
      <c r="A534" s="4"/>
      <c r="B534" s="4"/>
      <c r="C534" s="4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5"/>
      <c r="AB534" s="5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8"/>
    </row>
    <row r="535" customFormat="false" ht="13.8" hidden="false" customHeight="false" outlineLevel="0" collapsed="false">
      <c r="A535" s="4"/>
      <c r="B535" s="4"/>
      <c r="C535" s="4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5"/>
      <c r="AB535" s="5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</row>
    <row r="536" customFormat="false" ht="13.8" hidden="false" customHeight="false" outlineLevel="0" collapsed="false">
      <c r="A536" s="4"/>
      <c r="B536" s="4"/>
      <c r="C536" s="4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5"/>
      <c r="AB536" s="5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</row>
    <row r="537" customFormat="false" ht="13.8" hidden="false" customHeight="false" outlineLevel="0" collapsed="false">
      <c r="A537" s="4"/>
      <c r="B537" s="4"/>
      <c r="C537" s="4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5"/>
      <c r="AB537" s="5"/>
      <c r="AC537" s="4"/>
      <c r="AD537" s="5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8"/>
    </row>
    <row r="538" customFormat="false" ht="13.8" hidden="false" customHeight="false" outlineLevel="0" collapsed="false">
      <c r="A538" s="4"/>
      <c r="B538" s="4"/>
      <c r="C538" s="4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5"/>
      <c r="AB538" s="5"/>
      <c r="AC538" s="4"/>
      <c r="AD538" s="5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</row>
    <row r="539" customFormat="false" ht="13.8" hidden="false" customHeight="false" outlineLevel="0" collapsed="false">
      <c r="A539" s="4"/>
      <c r="B539" s="4"/>
      <c r="C539" s="4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5"/>
      <c r="AB539" s="5"/>
      <c r="AC539" s="4"/>
      <c r="AD539" s="5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</row>
    <row r="540" customFormat="false" ht="13.8" hidden="false" customHeight="false" outlineLevel="0" collapsed="false">
      <c r="A540" s="4"/>
      <c r="B540" s="4"/>
      <c r="C540" s="4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5"/>
      <c r="AB540" s="5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</row>
    <row r="541" customFormat="false" ht="13.8" hidden="false" customHeight="false" outlineLevel="0" collapsed="false">
      <c r="A541" s="4"/>
      <c r="B541" s="4"/>
      <c r="C541" s="4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5"/>
      <c r="AB541" s="5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8"/>
    </row>
    <row r="542" customFormat="false" ht="13.8" hidden="false" customHeight="false" outlineLevel="0" collapsed="false">
      <c r="A542" s="4"/>
      <c r="B542" s="4"/>
      <c r="C542" s="4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5"/>
      <c r="AB542" s="5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8"/>
    </row>
    <row r="543" customFormat="false" ht="13.8" hidden="false" customHeight="false" outlineLevel="0" collapsed="false">
      <c r="A543" s="4"/>
      <c r="B543" s="4"/>
      <c r="C543" s="4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8"/>
      <c r="Y543" s="4"/>
      <c r="Z543" s="4"/>
      <c r="AA543" s="5"/>
      <c r="AB543" s="5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8"/>
      <c r="BC543" s="4"/>
      <c r="BD543" s="4"/>
      <c r="BE543" s="4"/>
      <c r="BF543" s="4"/>
      <c r="BG543" s="4"/>
      <c r="BH543" s="4"/>
      <c r="BI543" s="4"/>
      <c r="BJ543" s="4"/>
      <c r="BK543" s="8"/>
    </row>
    <row r="544" customFormat="false" ht="13.8" hidden="false" customHeight="false" outlineLevel="0" collapsed="false">
      <c r="A544" s="4"/>
      <c r="B544" s="4"/>
      <c r="C544" s="4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8"/>
      <c r="Y544" s="4"/>
      <c r="Z544" s="4"/>
      <c r="AA544" s="5"/>
      <c r="AB544" s="5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8"/>
      <c r="BC544" s="4"/>
      <c r="BD544" s="4"/>
      <c r="BE544" s="4"/>
      <c r="BF544" s="4"/>
      <c r="BG544" s="4"/>
      <c r="BH544" s="4"/>
      <c r="BI544" s="4"/>
      <c r="BJ544" s="4"/>
      <c r="BK544" s="8"/>
    </row>
    <row r="545" customFormat="false" ht="13.8" hidden="false" customHeight="false" outlineLevel="0" collapsed="false">
      <c r="A545" s="4"/>
      <c r="B545" s="4"/>
      <c r="C545" s="4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8"/>
      <c r="Y545" s="4"/>
      <c r="Z545" s="4"/>
      <c r="AA545" s="5"/>
      <c r="AB545" s="5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8"/>
      <c r="BC545" s="4"/>
      <c r="BD545" s="4"/>
      <c r="BE545" s="4"/>
      <c r="BF545" s="4"/>
      <c r="BG545" s="4"/>
      <c r="BH545" s="4"/>
      <c r="BI545" s="4"/>
      <c r="BJ545" s="4"/>
      <c r="BK545" s="8"/>
    </row>
    <row r="546" customFormat="false" ht="13.8" hidden="false" customHeight="false" outlineLevel="0" collapsed="false">
      <c r="A546" s="4"/>
      <c r="B546" s="4"/>
      <c r="C546" s="4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5"/>
      <c r="AB546" s="5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</row>
    <row r="547" customFormat="false" ht="13.8" hidden="false" customHeight="false" outlineLevel="0" collapsed="false">
      <c r="A547" s="4"/>
      <c r="B547" s="4"/>
      <c r="C547" s="4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5"/>
      <c r="AB547" s="5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</row>
    <row r="548" customFormat="false" ht="13.8" hidden="false" customHeight="false" outlineLevel="0" collapsed="false">
      <c r="A548" s="4"/>
      <c r="B548" s="4"/>
      <c r="C548" s="4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8"/>
      <c r="X548" s="8"/>
      <c r="Y548" s="4"/>
      <c r="Z548" s="4"/>
      <c r="AA548" s="5"/>
      <c r="AB548" s="5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</row>
    <row r="549" customFormat="false" ht="13.8" hidden="false" customHeight="false" outlineLevel="0" collapsed="false">
      <c r="A549" s="4"/>
      <c r="B549" s="4"/>
      <c r="C549" s="4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8"/>
      <c r="Y549" s="4"/>
      <c r="Z549" s="4"/>
      <c r="AA549" s="5"/>
      <c r="AB549" s="5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8"/>
      <c r="BC549" s="4"/>
      <c r="BD549" s="4"/>
      <c r="BE549" s="4"/>
      <c r="BF549" s="4"/>
      <c r="BG549" s="4"/>
      <c r="BH549" s="4"/>
      <c r="BI549" s="4"/>
      <c r="BJ549" s="4"/>
      <c r="BK549" s="8"/>
    </row>
    <row r="550" customFormat="false" ht="13.8" hidden="false" customHeight="false" outlineLevel="0" collapsed="false">
      <c r="A550" s="4"/>
      <c r="B550" s="4"/>
      <c r="C550" s="4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8"/>
      <c r="X550" s="8"/>
      <c r="Y550" s="4"/>
      <c r="Z550" s="4"/>
      <c r="AA550" s="5"/>
      <c r="AB550" s="5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8"/>
      <c r="BC550" s="4"/>
      <c r="BD550" s="4"/>
      <c r="BE550" s="4"/>
      <c r="BF550" s="4"/>
      <c r="BG550" s="4"/>
      <c r="BH550" s="4"/>
      <c r="BI550" s="4"/>
      <c r="BJ550" s="4"/>
      <c r="BK550" s="8"/>
    </row>
    <row r="551" customFormat="false" ht="13.8" hidden="false" customHeight="false" outlineLevel="0" collapsed="false">
      <c r="A551" s="4"/>
      <c r="B551" s="4"/>
      <c r="C551" s="4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8"/>
      <c r="Y551" s="4"/>
      <c r="Z551" s="4"/>
      <c r="AA551" s="5"/>
      <c r="AB551" s="5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8"/>
      <c r="BC551" s="4"/>
      <c r="BD551" s="4"/>
      <c r="BE551" s="4"/>
      <c r="BF551" s="4"/>
      <c r="BG551" s="4"/>
      <c r="BH551" s="4"/>
      <c r="BI551" s="4"/>
      <c r="BJ551" s="4"/>
      <c r="BK551" s="8"/>
    </row>
    <row r="552" customFormat="false" ht="13.8" hidden="false" customHeight="false" outlineLevel="0" collapsed="false">
      <c r="A552" s="4"/>
      <c r="B552" s="4"/>
      <c r="C552" s="4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5"/>
      <c r="AB552" s="5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</row>
    <row r="553" customFormat="false" ht="13.8" hidden="false" customHeight="false" outlineLevel="0" collapsed="false">
      <c r="A553" s="4"/>
      <c r="B553" s="4"/>
      <c r="C553" s="4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8"/>
      <c r="Y553" s="4"/>
      <c r="Z553" s="4"/>
      <c r="AA553" s="5"/>
      <c r="AB553" s="5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8"/>
      <c r="BC553" s="4"/>
      <c r="BD553" s="4"/>
      <c r="BE553" s="4"/>
      <c r="BF553" s="4"/>
      <c r="BG553" s="4"/>
      <c r="BH553" s="4"/>
      <c r="BI553" s="4"/>
      <c r="BJ553" s="4"/>
      <c r="BK553" s="8"/>
    </row>
    <row r="554" customFormat="false" ht="13.8" hidden="false" customHeight="false" outlineLevel="0" collapsed="false">
      <c r="A554" s="4"/>
      <c r="B554" s="4"/>
      <c r="C554" s="4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8"/>
      <c r="Y554" s="4"/>
      <c r="Z554" s="4"/>
      <c r="AA554" s="5"/>
      <c r="AB554" s="5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8"/>
      <c r="BC554" s="4"/>
      <c r="BD554" s="4"/>
      <c r="BE554" s="4"/>
      <c r="BF554" s="4"/>
      <c r="BG554" s="4"/>
      <c r="BH554" s="4"/>
      <c r="BI554" s="4"/>
      <c r="BJ554" s="4"/>
      <c r="BK554" s="8"/>
    </row>
    <row r="555" customFormat="false" ht="13.8" hidden="false" customHeight="false" outlineLevel="0" collapsed="false">
      <c r="A555" s="4"/>
      <c r="B555" s="4"/>
      <c r="C555" s="4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5"/>
      <c r="AB555" s="5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</row>
    <row r="556" customFormat="false" ht="13.8" hidden="false" customHeight="false" outlineLevel="0" collapsed="false">
      <c r="A556" s="4"/>
      <c r="B556" s="4"/>
      <c r="C556" s="4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5"/>
      <c r="AB556" s="5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</row>
    <row r="557" customFormat="false" ht="13.8" hidden="false" customHeight="false" outlineLevel="0" collapsed="false">
      <c r="A557" s="4"/>
      <c r="B557" s="4"/>
      <c r="C557" s="4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5"/>
      <c r="AB557" s="5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</row>
    <row r="558" customFormat="false" ht="13.8" hidden="false" customHeight="false" outlineLevel="0" collapsed="false">
      <c r="A558" s="4"/>
      <c r="B558" s="4"/>
      <c r="C558" s="4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8"/>
      <c r="Y558" s="4"/>
      <c r="Z558" s="4"/>
      <c r="AA558" s="5"/>
      <c r="AB558" s="5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8"/>
      <c r="BC558" s="4"/>
      <c r="BD558" s="4"/>
      <c r="BE558" s="4"/>
      <c r="BF558" s="4"/>
      <c r="BG558" s="4"/>
      <c r="BH558" s="4"/>
      <c r="BI558" s="4"/>
      <c r="BJ558" s="4"/>
      <c r="BK558" s="8"/>
    </row>
    <row r="559" customFormat="false" ht="13.8" hidden="false" customHeight="false" outlineLevel="0" collapsed="false">
      <c r="A559" s="4"/>
      <c r="B559" s="4"/>
      <c r="C559" s="4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8"/>
      <c r="Y559" s="4"/>
      <c r="Z559" s="4"/>
      <c r="AA559" s="5"/>
      <c r="AB559" s="5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8"/>
      <c r="BC559" s="4"/>
      <c r="BD559" s="4"/>
      <c r="BE559" s="4"/>
      <c r="BF559" s="4"/>
      <c r="BG559" s="4"/>
      <c r="BH559" s="4"/>
      <c r="BI559" s="4"/>
      <c r="BJ559" s="4"/>
      <c r="BK559" s="8"/>
    </row>
    <row r="560" customFormat="false" ht="13.8" hidden="false" customHeight="false" outlineLevel="0" collapsed="false">
      <c r="A560" s="4"/>
      <c r="B560" s="4"/>
      <c r="C560" s="4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5"/>
      <c r="AB560" s="5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</row>
    <row r="561" customFormat="false" ht="13.8" hidden="false" customHeight="false" outlineLevel="0" collapsed="false">
      <c r="A561" s="4"/>
      <c r="B561" s="4"/>
      <c r="C561" s="4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8"/>
      <c r="Y561" s="4"/>
      <c r="Z561" s="4"/>
      <c r="AA561" s="5"/>
      <c r="AB561" s="5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8"/>
      <c r="BC561" s="4"/>
      <c r="BD561" s="4"/>
      <c r="BE561" s="4"/>
      <c r="BF561" s="4"/>
      <c r="BG561" s="4"/>
      <c r="BH561" s="4"/>
      <c r="BI561" s="4"/>
      <c r="BJ561" s="4"/>
      <c r="BK561" s="8"/>
    </row>
    <row r="562" customFormat="false" ht="13.8" hidden="false" customHeight="false" outlineLevel="0" collapsed="false">
      <c r="A562" s="4"/>
      <c r="B562" s="4"/>
      <c r="C562" s="4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5"/>
      <c r="AB562" s="5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8"/>
      <c r="BC562" s="4"/>
      <c r="BD562" s="4"/>
      <c r="BE562" s="4"/>
      <c r="BF562" s="4"/>
      <c r="BG562" s="4"/>
      <c r="BH562" s="4"/>
      <c r="BI562" s="4"/>
      <c r="BJ562" s="4"/>
      <c r="BK562" s="8"/>
    </row>
    <row r="563" customFormat="false" ht="13.8" hidden="false" customHeight="false" outlineLevel="0" collapsed="false">
      <c r="A563" s="4"/>
      <c r="B563" s="4"/>
      <c r="C563" s="4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5"/>
      <c r="AB563" s="5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8"/>
      <c r="BC563" s="4"/>
      <c r="BD563" s="4"/>
      <c r="BE563" s="4"/>
      <c r="BF563" s="4"/>
      <c r="BG563" s="4"/>
      <c r="BH563" s="4"/>
      <c r="BI563" s="4"/>
      <c r="BJ563" s="4"/>
      <c r="BK563" s="8"/>
    </row>
    <row r="564" customFormat="false" ht="13.8" hidden="false" customHeight="false" outlineLevel="0" collapsed="false">
      <c r="A564" s="4"/>
      <c r="B564" s="4"/>
      <c r="C564" s="4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8"/>
      <c r="X564" s="8"/>
      <c r="Y564" s="4"/>
      <c r="Z564" s="4"/>
      <c r="AA564" s="5"/>
      <c r="AB564" s="5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8"/>
      <c r="BC564" s="4"/>
      <c r="BD564" s="4"/>
      <c r="BE564" s="4"/>
      <c r="BF564" s="4"/>
      <c r="BG564" s="4"/>
      <c r="BH564" s="4"/>
      <c r="BI564" s="4"/>
      <c r="BJ564" s="4"/>
      <c r="BK564" s="8"/>
    </row>
    <row r="565" customFormat="false" ht="13.8" hidden="false" customHeight="false" outlineLevel="0" collapsed="false">
      <c r="A565" s="4"/>
      <c r="B565" s="4"/>
      <c r="C565" s="4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5"/>
      <c r="AB565" s="5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</row>
    <row r="566" customFormat="false" ht="13.8" hidden="false" customHeight="false" outlineLevel="0" collapsed="false">
      <c r="A566" s="4"/>
      <c r="B566" s="4"/>
      <c r="C566" s="4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8"/>
      <c r="Y566" s="4"/>
      <c r="Z566" s="4"/>
      <c r="AA566" s="5"/>
      <c r="AB566" s="5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8"/>
      <c r="BC566" s="4"/>
      <c r="BD566" s="4"/>
      <c r="BE566" s="4"/>
      <c r="BF566" s="4"/>
      <c r="BG566" s="4"/>
      <c r="BH566" s="4"/>
      <c r="BI566" s="4"/>
      <c r="BJ566" s="4"/>
      <c r="BK566" s="4"/>
    </row>
    <row r="567" customFormat="false" ht="13.8" hidden="false" customHeight="false" outlineLevel="0" collapsed="false">
      <c r="A567" s="4"/>
      <c r="B567" s="4"/>
      <c r="C567" s="4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8"/>
      <c r="Y567" s="4"/>
      <c r="Z567" s="4"/>
      <c r="AA567" s="5"/>
      <c r="AB567" s="5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8"/>
      <c r="BC567" s="4"/>
      <c r="BD567" s="4"/>
      <c r="BE567" s="4"/>
      <c r="BF567" s="4"/>
      <c r="BG567" s="4"/>
      <c r="BH567" s="4"/>
      <c r="BI567" s="4"/>
      <c r="BJ567" s="4"/>
      <c r="BK567" s="8"/>
    </row>
    <row r="568" customFormat="false" ht="13.8" hidden="false" customHeight="false" outlineLevel="0" collapsed="false">
      <c r="A568" s="4"/>
      <c r="B568" s="4"/>
      <c r="C568" s="4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8"/>
      <c r="X568" s="8"/>
      <c r="Y568" s="4"/>
      <c r="Z568" s="4"/>
      <c r="AA568" s="5"/>
      <c r="AB568" s="5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8"/>
      <c r="BC568" s="4"/>
      <c r="BD568" s="4"/>
      <c r="BE568" s="4"/>
      <c r="BF568" s="4"/>
      <c r="BG568" s="4"/>
      <c r="BH568" s="4"/>
      <c r="BI568" s="4"/>
      <c r="BJ568" s="4"/>
      <c r="BK568" s="4"/>
    </row>
    <row r="569" customFormat="false" ht="13.8" hidden="false" customHeight="false" outlineLevel="0" collapsed="false">
      <c r="A569" s="4"/>
      <c r="B569" s="4"/>
      <c r="C569" s="4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5"/>
      <c r="AB569" s="5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</row>
    <row r="570" customFormat="false" ht="13.8" hidden="false" customHeight="false" outlineLevel="0" collapsed="false">
      <c r="A570" s="4"/>
      <c r="B570" s="4"/>
      <c r="C570" s="4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8"/>
      <c r="Y570" s="4"/>
      <c r="Z570" s="4"/>
      <c r="AA570" s="5"/>
      <c r="AB570" s="5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8"/>
      <c r="BC570" s="4"/>
      <c r="BD570" s="4"/>
      <c r="BE570" s="4"/>
      <c r="BF570" s="4"/>
      <c r="BG570" s="4"/>
      <c r="BH570" s="4"/>
      <c r="BI570" s="4"/>
      <c r="BJ570" s="4"/>
      <c r="BK570" s="8"/>
    </row>
    <row r="571" customFormat="false" ht="13.8" hidden="false" customHeight="false" outlineLevel="0" collapsed="false">
      <c r="A571" s="4"/>
      <c r="B571" s="4"/>
      <c r="C571" s="4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8"/>
      <c r="Y571" s="4"/>
      <c r="Z571" s="4"/>
      <c r="AA571" s="5"/>
      <c r="AB571" s="5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8"/>
      <c r="BC571" s="4"/>
      <c r="BD571" s="4"/>
      <c r="BE571" s="4"/>
      <c r="BF571" s="4"/>
      <c r="BG571" s="4"/>
      <c r="BH571" s="4"/>
      <c r="BI571" s="4"/>
      <c r="BJ571" s="4"/>
      <c r="BK571" s="8"/>
    </row>
    <row r="572" customFormat="false" ht="13.8" hidden="false" customHeight="false" outlineLevel="0" collapsed="false">
      <c r="A572" s="4"/>
      <c r="B572" s="4"/>
      <c r="C572" s="4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8"/>
      <c r="Y572" s="4"/>
      <c r="Z572" s="4"/>
      <c r="AA572" s="5"/>
      <c r="AB572" s="5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8"/>
      <c r="BC572" s="4"/>
      <c r="BD572" s="4"/>
      <c r="BE572" s="4"/>
      <c r="BF572" s="4"/>
      <c r="BG572" s="4"/>
      <c r="BH572" s="4"/>
      <c r="BI572" s="4"/>
      <c r="BJ572" s="4"/>
      <c r="BK572" s="8"/>
    </row>
    <row r="573" customFormat="false" ht="13.8" hidden="false" customHeight="false" outlineLevel="0" collapsed="false">
      <c r="A573" s="4"/>
      <c r="B573" s="4"/>
      <c r="C573" s="4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5"/>
      <c r="AB573" s="5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</row>
    <row r="574" customFormat="false" ht="13.8" hidden="false" customHeight="false" outlineLevel="0" collapsed="false">
      <c r="A574" s="4"/>
      <c r="B574" s="4"/>
      <c r="C574" s="4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5"/>
      <c r="AB574" s="5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</row>
    <row r="575" customFormat="false" ht="13.8" hidden="false" customHeight="false" outlineLevel="0" collapsed="false">
      <c r="A575" s="4"/>
      <c r="B575" s="4"/>
      <c r="C575" s="4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8"/>
      <c r="Y575" s="4"/>
      <c r="Z575" s="4"/>
      <c r="AA575" s="5"/>
      <c r="AB575" s="5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</row>
    <row r="576" customFormat="false" ht="13.8" hidden="false" customHeight="false" outlineLevel="0" collapsed="false">
      <c r="A576" s="4"/>
      <c r="B576" s="4"/>
      <c r="C576" s="4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8"/>
      <c r="Y576" s="4"/>
      <c r="Z576" s="4"/>
      <c r="AA576" s="5"/>
      <c r="AB576" s="5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8"/>
      <c r="BC576" s="4"/>
      <c r="BD576" s="4"/>
      <c r="BE576" s="4"/>
      <c r="BF576" s="4"/>
      <c r="BG576" s="4"/>
      <c r="BH576" s="4"/>
      <c r="BI576" s="4"/>
      <c r="BJ576" s="4"/>
      <c r="BK576" s="8"/>
    </row>
    <row r="577" customFormat="false" ht="13.8" hidden="false" customHeight="false" outlineLevel="0" collapsed="false">
      <c r="A577" s="4"/>
      <c r="B577" s="4"/>
      <c r="C577" s="4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5"/>
      <c r="AB577" s="5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</row>
    <row r="578" customFormat="false" ht="13.8" hidden="false" customHeight="false" outlineLevel="0" collapsed="false">
      <c r="A578" s="4"/>
      <c r="B578" s="4"/>
      <c r="C578" s="4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5"/>
      <c r="AB578" s="5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</row>
    <row r="579" customFormat="false" ht="13.8" hidden="false" customHeight="false" outlineLevel="0" collapsed="false">
      <c r="A579" s="4"/>
      <c r="B579" s="4"/>
      <c r="C579" s="4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5"/>
      <c r="AB579" s="5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</row>
    <row r="580" customFormat="false" ht="13.8" hidden="false" customHeight="false" outlineLevel="0" collapsed="false">
      <c r="A580" s="4"/>
      <c r="B580" s="4"/>
      <c r="C580" s="4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5"/>
      <c r="AB580" s="5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</row>
    <row r="581" customFormat="false" ht="13.8" hidden="false" customHeight="false" outlineLevel="0" collapsed="false">
      <c r="A581" s="4"/>
      <c r="B581" s="4"/>
      <c r="C581" s="4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8"/>
      <c r="Y581" s="4"/>
      <c r="Z581" s="4"/>
      <c r="AA581" s="5"/>
      <c r="AB581" s="5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8"/>
      <c r="BC581" s="4"/>
      <c r="BD581" s="4"/>
      <c r="BE581" s="4"/>
      <c r="BF581" s="4"/>
      <c r="BG581" s="4"/>
      <c r="BH581" s="4"/>
      <c r="BI581" s="4"/>
      <c r="BJ581" s="4"/>
      <c r="BK581" s="8"/>
    </row>
    <row r="582" customFormat="false" ht="13.8" hidden="false" customHeight="false" outlineLevel="0" collapsed="false">
      <c r="A582" s="4"/>
      <c r="B582" s="4"/>
      <c r="C582" s="4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5"/>
      <c r="AB582" s="5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8"/>
    </row>
    <row r="583" customFormat="false" ht="13.8" hidden="false" customHeight="false" outlineLevel="0" collapsed="false">
      <c r="A583" s="4"/>
      <c r="B583" s="4"/>
      <c r="C583" s="4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5"/>
      <c r="AB583" s="5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8"/>
    </row>
    <row r="584" customFormat="false" ht="13.8" hidden="false" customHeight="false" outlineLevel="0" collapsed="false">
      <c r="A584" s="4"/>
      <c r="B584" s="4"/>
      <c r="C584" s="4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5"/>
      <c r="AB584" s="5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</row>
    <row r="585" customFormat="false" ht="13.8" hidden="false" customHeight="false" outlineLevel="0" collapsed="false">
      <c r="A585" s="4"/>
      <c r="B585" s="4"/>
      <c r="C585" s="4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5"/>
      <c r="AB585" s="5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</row>
    <row r="586" customFormat="false" ht="13.8" hidden="false" customHeight="false" outlineLevel="0" collapsed="false">
      <c r="A586" s="4"/>
      <c r="B586" s="4"/>
      <c r="C586" s="4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5"/>
      <c r="AB586" s="5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8"/>
    </row>
    <row r="587" customFormat="false" ht="13.8" hidden="false" customHeight="false" outlineLevel="0" collapsed="false">
      <c r="A587" s="4"/>
      <c r="B587" s="4"/>
      <c r="C587" s="4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5"/>
      <c r="AB587" s="5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</row>
    <row r="588" customFormat="false" ht="13.8" hidden="false" customHeight="false" outlineLevel="0" collapsed="false">
      <c r="A588" s="4"/>
      <c r="B588" s="4"/>
      <c r="C588" s="4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5"/>
      <c r="AB588" s="5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8"/>
    </row>
    <row r="589" customFormat="false" ht="13.8" hidden="false" customHeight="false" outlineLevel="0" collapsed="false">
      <c r="A589" s="4"/>
      <c r="B589" s="4"/>
      <c r="C589" s="4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5"/>
      <c r="AB589" s="5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</row>
    <row r="590" customFormat="false" ht="13.8" hidden="false" customHeight="false" outlineLevel="0" collapsed="false">
      <c r="A590" s="4"/>
      <c r="B590" s="4"/>
      <c r="C590" s="4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5"/>
      <c r="AB590" s="5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8"/>
    </row>
    <row r="591" customFormat="false" ht="13.8" hidden="false" customHeight="false" outlineLevel="0" collapsed="false">
      <c r="A591" s="4"/>
      <c r="B591" s="4"/>
      <c r="C591" s="4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5"/>
      <c r="AB591" s="5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</row>
    <row r="592" customFormat="false" ht="13.8" hidden="false" customHeight="false" outlineLevel="0" collapsed="false">
      <c r="A592" s="4"/>
      <c r="B592" s="4"/>
      <c r="C592" s="4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5"/>
      <c r="AB592" s="5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</row>
    <row r="593" customFormat="false" ht="13.8" hidden="false" customHeight="false" outlineLevel="0" collapsed="false">
      <c r="A593" s="4"/>
      <c r="B593" s="4"/>
      <c r="C593" s="4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5"/>
      <c r="AB593" s="5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</row>
    <row r="594" customFormat="false" ht="13.8" hidden="false" customHeight="false" outlineLevel="0" collapsed="false">
      <c r="A594" s="4"/>
      <c r="B594" s="4"/>
      <c r="C594" s="4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5"/>
      <c r="AB594" s="5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</row>
    <row r="595" customFormat="false" ht="13.8" hidden="false" customHeight="false" outlineLevel="0" collapsed="false">
      <c r="A595" s="4"/>
      <c r="B595" s="4"/>
      <c r="C595" s="4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5"/>
      <c r="AB595" s="5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</row>
    <row r="596" customFormat="false" ht="13.8" hidden="false" customHeight="false" outlineLevel="0" collapsed="false">
      <c r="A596" s="4"/>
      <c r="B596" s="4"/>
      <c r="C596" s="4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5"/>
      <c r="AB596" s="5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</row>
    <row r="597" customFormat="false" ht="13.8" hidden="false" customHeight="false" outlineLevel="0" collapsed="false">
      <c r="A597" s="4"/>
      <c r="B597" s="4"/>
      <c r="C597" s="4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5"/>
      <c r="AB597" s="5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8"/>
      <c r="BC597" s="4"/>
      <c r="BD597" s="4"/>
      <c r="BE597" s="4"/>
      <c r="BF597" s="4"/>
      <c r="BG597" s="4"/>
      <c r="BH597" s="4"/>
      <c r="BI597" s="4"/>
      <c r="BJ597" s="4"/>
      <c r="BK597" s="4"/>
    </row>
    <row r="598" customFormat="false" ht="13.8" hidden="false" customHeight="false" outlineLevel="0" collapsed="false">
      <c r="A598" s="4"/>
      <c r="B598" s="4"/>
      <c r="C598" s="4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5"/>
      <c r="AB598" s="5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8"/>
      <c r="BC598" s="4"/>
      <c r="BD598" s="4"/>
      <c r="BE598" s="4"/>
      <c r="BF598" s="4"/>
      <c r="BG598" s="4"/>
      <c r="BH598" s="4"/>
      <c r="BI598" s="4"/>
      <c r="BJ598" s="4"/>
      <c r="BK598" s="4"/>
    </row>
    <row r="599" customFormat="false" ht="13.8" hidden="false" customHeight="false" outlineLevel="0" collapsed="false">
      <c r="A599" s="4"/>
      <c r="B599" s="4"/>
      <c r="C599" s="4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5"/>
      <c r="AB599" s="5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8"/>
    </row>
    <row r="600" customFormat="false" ht="13.8" hidden="false" customHeight="false" outlineLevel="0" collapsed="false">
      <c r="A600" s="4"/>
      <c r="B600" s="4"/>
      <c r="C600" s="4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5"/>
      <c r="AB600" s="5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</row>
    <row r="601" customFormat="false" ht="13.8" hidden="false" customHeight="false" outlineLevel="0" collapsed="false">
      <c r="A601" s="4"/>
      <c r="B601" s="4"/>
      <c r="C601" s="4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8"/>
      <c r="Y601" s="4"/>
      <c r="Z601" s="4"/>
      <c r="AA601" s="5"/>
      <c r="AB601" s="5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8"/>
      <c r="BC601" s="4"/>
      <c r="BD601" s="4"/>
      <c r="BE601" s="4"/>
      <c r="BF601" s="4"/>
      <c r="BG601" s="4"/>
      <c r="BH601" s="4"/>
      <c r="BI601" s="4"/>
      <c r="BJ601" s="4"/>
      <c r="BK601" s="8"/>
    </row>
    <row r="602" customFormat="false" ht="13.8" hidden="false" customHeight="false" outlineLevel="0" collapsed="false">
      <c r="A602" s="4"/>
      <c r="B602" s="4"/>
      <c r="C602" s="4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8"/>
      <c r="Y602" s="4"/>
      <c r="Z602" s="4"/>
      <c r="AA602" s="5"/>
      <c r="AB602" s="5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8"/>
      <c r="BC602" s="4"/>
      <c r="BD602" s="4"/>
      <c r="BE602" s="4"/>
      <c r="BF602" s="4"/>
      <c r="BG602" s="4"/>
      <c r="BH602" s="4"/>
      <c r="BI602" s="4"/>
      <c r="BJ602" s="4"/>
      <c r="BK602" s="8"/>
    </row>
    <row r="603" customFormat="false" ht="13.8" hidden="false" customHeight="false" outlineLevel="0" collapsed="false">
      <c r="A603" s="4"/>
      <c r="B603" s="4"/>
      <c r="C603" s="4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5"/>
      <c r="AB603" s="5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</row>
    <row r="604" customFormat="false" ht="13.8" hidden="false" customHeight="false" outlineLevel="0" collapsed="false">
      <c r="A604" s="4"/>
      <c r="B604" s="4"/>
      <c r="C604" s="4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8"/>
      <c r="Y604" s="4"/>
      <c r="Z604" s="4"/>
      <c r="AA604" s="5"/>
      <c r="AB604" s="5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8"/>
      <c r="BC604" s="4"/>
      <c r="BD604" s="4"/>
      <c r="BE604" s="4"/>
      <c r="BF604" s="4"/>
      <c r="BG604" s="4"/>
      <c r="BH604" s="4"/>
      <c r="BI604" s="4"/>
      <c r="BJ604" s="4"/>
      <c r="BK604" s="8"/>
    </row>
    <row r="605" customFormat="false" ht="13.8" hidden="false" customHeight="false" outlineLevel="0" collapsed="false">
      <c r="A605" s="4"/>
      <c r="B605" s="4"/>
      <c r="C605" s="4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8"/>
      <c r="Y605" s="4"/>
      <c r="Z605" s="4"/>
      <c r="AA605" s="5"/>
      <c r="AB605" s="5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8"/>
      <c r="BC605" s="4"/>
      <c r="BD605" s="4"/>
      <c r="BE605" s="4"/>
      <c r="BF605" s="4"/>
      <c r="BG605" s="4"/>
      <c r="BH605" s="4"/>
      <c r="BI605" s="4"/>
      <c r="BJ605" s="4"/>
      <c r="BK605" s="8"/>
    </row>
    <row r="606" customFormat="false" ht="13.8" hidden="false" customHeight="false" outlineLevel="0" collapsed="false">
      <c r="A606" s="4"/>
      <c r="B606" s="4"/>
      <c r="C606" s="4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5"/>
      <c r="AB606" s="5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</row>
    <row r="607" customFormat="false" ht="13.8" hidden="false" customHeight="false" outlineLevel="0" collapsed="false">
      <c r="A607" s="4"/>
      <c r="B607" s="4"/>
      <c r="C607" s="4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5"/>
      <c r="AB607" s="5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</row>
    <row r="608" customFormat="false" ht="13.8" hidden="false" customHeight="false" outlineLevel="0" collapsed="false">
      <c r="A608" s="4"/>
      <c r="B608" s="4"/>
      <c r="C608" s="4"/>
      <c r="D608" s="5"/>
      <c r="E608" s="4"/>
      <c r="F608" s="4"/>
      <c r="G608" s="4"/>
      <c r="H608" s="4"/>
      <c r="I608" s="4"/>
      <c r="J608" s="4"/>
      <c r="K608" s="4"/>
      <c r="L608" s="4"/>
      <c r="M608" s="8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8"/>
      <c r="Y608" s="4"/>
      <c r="Z608" s="4"/>
      <c r="AA608" s="5"/>
      <c r="AB608" s="5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</row>
    <row r="609" customFormat="false" ht="13.8" hidden="false" customHeight="false" outlineLevel="0" collapsed="false">
      <c r="A609" s="4"/>
      <c r="B609" s="4"/>
      <c r="C609" s="4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8"/>
      <c r="Y609" s="4"/>
      <c r="Z609" s="4"/>
      <c r="AA609" s="5"/>
      <c r="AB609" s="5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8"/>
      <c r="BC609" s="4"/>
      <c r="BD609" s="4"/>
      <c r="BE609" s="4"/>
      <c r="BF609" s="4"/>
      <c r="BG609" s="4"/>
      <c r="BH609" s="4"/>
      <c r="BI609" s="4"/>
      <c r="BJ609" s="4"/>
      <c r="BK609" s="8"/>
    </row>
    <row r="610" customFormat="false" ht="13.8" hidden="false" customHeight="false" outlineLevel="0" collapsed="false">
      <c r="A610" s="4"/>
      <c r="B610" s="4"/>
      <c r="C610" s="4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8"/>
      <c r="Y610" s="4"/>
      <c r="Z610" s="4"/>
      <c r="AA610" s="5"/>
      <c r="AB610" s="5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8"/>
      <c r="BC610" s="4"/>
      <c r="BD610" s="4"/>
      <c r="BE610" s="4"/>
      <c r="BF610" s="4"/>
      <c r="BG610" s="4"/>
      <c r="BH610" s="4"/>
      <c r="BI610" s="4"/>
      <c r="BJ610" s="4"/>
      <c r="BK610" s="8"/>
    </row>
    <row r="611" customFormat="false" ht="13.8" hidden="false" customHeight="false" outlineLevel="0" collapsed="false">
      <c r="A611" s="4"/>
      <c r="B611" s="4"/>
      <c r="C611" s="4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8"/>
      <c r="Y611" s="4"/>
      <c r="Z611" s="4"/>
      <c r="AA611" s="5"/>
      <c r="AB611" s="5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8"/>
      <c r="BC611" s="4"/>
      <c r="BD611" s="4"/>
      <c r="BE611" s="4"/>
      <c r="BF611" s="4"/>
      <c r="BG611" s="4"/>
      <c r="BH611" s="4"/>
      <c r="BI611" s="4"/>
      <c r="BJ611" s="4"/>
      <c r="BK611" s="8"/>
    </row>
    <row r="612" customFormat="false" ht="13.8" hidden="false" customHeight="false" outlineLevel="0" collapsed="false">
      <c r="A612" s="4"/>
      <c r="B612" s="4"/>
      <c r="C612" s="4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5"/>
      <c r="AB612" s="5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</row>
    <row r="613" customFormat="false" ht="13.8" hidden="false" customHeight="false" outlineLevel="0" collapsed="false">
      <c r="A613" s="4"/>
      <c r="B613" s="4"/>
      <c r="C613" s="4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8"/>
      <c r="X613" s="8"/>
      <c r="Y613" s="4"/>
      <c r="Z613" s="4"/>
      <c r="AA613" s="5"/>
      <c r="AB613" s="5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8"/>
      <c r="BC613" s="4"/>
      <c r="BD613" s="4"/>
      <c r="BE613" s="4"/>
      <c r="BF613" s="4"/>
      <c r="BG613" s="4"/>
      <c r="BH613" s="4"/>
      <c r="BI613" s="4"/>
      <c r="BJ613" s="4"/>
      <c r="BK613" s="8"/>
    </row>
    <row r="614" customFormat="false" ht="13.8" hidden="false" customHeight="false" outlineLevel="0" collapsed="false">
      <c r="A614" s="4"/>
      <c r="B614" s="4"/>
      <c r="C614" s="4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5"/>
      <c r="AB614" s="5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</row>
    <row r="615" customFormat="false" ht="13.8" hidden="false" customHeight="false" outlineLevel="0" collapsed="false">
      <c r="A615" s="4"/>
      <c r="B615" s="4"/>
      <c r="C615" s="4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8"/>
      <c r="X615" s="8"/>
      <c r="Y615" s="4"/>
      <c r="Z615" s="4"/>
      <c r="AA615" s="5"/>
      <c r="AB615" s="5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8"/>
      <c r="BC615" s="4"/>
      <c r="BD615" s="4"/>
      <c r="BE615" s="4"/>
      <c r="BF615" s="4"/>
      <c r="BG615" s="4"/>
      <c r="BH615" s="4"/>
      <c r="BI615" s="4"/>
      <c r="BJ615" s="4"/>
      <c r="BK615" s="8"/>
    </row>
    <row r="616" customFormat="false" ht="13.8" hidden="false" customHeight="false" outlineLevel="0" collapsed="false">
      <c r="A616" s="4"/>
      <c r="B616" s="4"/>
      <c r="C616" s="4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8"/>
      <c r="Y616" s="4"/>
      <c r="Z616" s="4"/>
      <c r="AA616" s="5"/>
      <c r="AB616" s="5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8"/>
      <c r="BC616" s="4"/>
      <c r="BD616" s="4"/>
      <c r="BE616" s="4"/>
      <c r="BF616" s="4"/>
      <c r="BG616" s="4"/>
      <c r="BH616" s="4"/>
      <c r="BI616" s="4"/>
      <c r="BJ616" s="4"/>
      <c r="BK616" s="8"/>
    </row>
    <row r="617" customFormat="false" ht="13.8" hidden="false" customHeight="false" outlineLevel="0" collapsed="false">
      <c r="A617" s="4"/>
      <c r="B617" s="4"/>
      <c r="C617" s="4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8"/>
      <c r="Y617" s="4"/>
      <c r="Z617" s="4"/>
      <c r="AA617" s="5"/>
      <c r="AB617" s="5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8"/>
      <c r="BC617" s="4"/>
      <c r="BD617" s="4"/>
      <c r="BE617" s="4"/>
      <c r="BF617" s="4"/>
      <c r="BG617" s="4"/>
      <c r="BH617" s="4"/>
      <c r="BI617" s="4"/>
      <c r="BJ617" s="4"/>
      <c r="BK617" s="8"/>
    </row>
    <row r="618" customFormat="false" ht="13.8" hidden="false" customHeight="false" outlineLevel="0" collapsed="false">
      <c r="A618" s="4"/>
      <c r="B618" s="4"/>
      <c r="C618" s="4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8"/>
      <c r="X618" s="8"/>
      <c r="Y618" s="4"/>
      <c r="Z618" s="4"/>
      <c r="AA618" s="5"/>
      <c r="AB618" s="5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8"/>
      <c r="BC618" s="4"/>
      <c r="BD618" s="4"/>
      <c r="BE618" s="4"/>
      <c r="BF618" s="4"/>
      <c r="BG618" s="4"/>
      <c r="BH618" s="4"/>
      <c r="BI618" s="4"/>
      <c r="BJ618" s="4"/>
      <c r="BK618" s="8"/>
    </row>
    <row r="619" customFormat="false" ht="13.8" hidden="false" customHeight="false" outlineLevel="0" collapsed="false">
      <c r="A619" s="4"/>
      <c r="B619" s="4"/>
      <c r="C619" s="4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8"/>
      <c r="Y619" s="4"/>
      <c r="Z619" s="4"/>
      <c r="AA619" s="5"/>
      <c r="AB619" s="5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</row>
    <row r="620" customFormat="false" ht="13.8" hidden="false" customHeight="false" outlineLevel="0" collapsed="false">
      <c r="A620" s="4"/>
      <c r="B620" s="4"/>
      <c r="C620" s="4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8"/>
      <c r="Y620" s="4"/>
      <c r="Z620" s="4"/>
      <c r="AA620" s="5"/>
      <c r="AB620" s="5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8"/>
      <c r="BC620" s="4"/>
      <c r="BD620" s="4"/>
      <c r="BE620" s="4"/>
      <c r="BF620" s="4"/>
      <c r="BG620" s="4"/>
      <c r="BH620" s="4"/>
      <c r="BI620" s="4"/>
      <c r="BJ620" s="4"/>
      <c r="BK620" s="8"/>
    </row>
    <row r="621" customFormat="false" ht="13.8" hidden="false" customHeight="false" outlineLevel="0" collapsed="false">
      <c r="A621" s="4"/>
      <c r="B621" s="4"/>
      <c r="C621" s="4"/>
      <c r="D621" s="5"/>
      <c r="E621" s="4"/>
      <c r="F621" s="4"/>
      <c r="G621" s="4"/>
      <c r="H621" s="4"/>
      <c r="I621" s="4"/>
      <c r="J621" s="4"/>
      <c r="K621" s="4"/>
      <c r="L621" s="4"/>
      <c r="M621" s="8"/>
      <c r="N621" s="4"/>
      <c r="O621" s="4"/>
      <c r="P621" s="4"/>
      <c r="Q621" s="4"/>
      <c r="R621" s="4"/>
      <c r="S621" s="4"/>
      <c r="T621" s="4"/>
      <c r="U621" s="4"/>
      <c r="V621" s="4"/>
      <c r="W621" s="8"/>
      <c r="X621" s="8"/>
      <c r="Y621" s="4"/>
      <c r="Z621" s="4"/>
      <c r="AA621" s="5"/>
      <c r="AB621" s="5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8"/>
      <c r="BC621" s="4"/>
      <c r="BD621" s="4"/>
      <c r="BE621" s="4"/>
      <c r="BF621" s="4"/>
      <c r="BG621" s="4"/>
      <c r="BH621" s="4"/>
      <c r="BI621" s="4"/>
      <c r="BJ621" s="4"/>
      <c r="BK621" s="8"/>
    </row>
    <row r="622" customFormat="false" ht="13.8" hidden="false" customHeight="false" outlineLevel="0" collapsed="false">
      <c r="A622" s="4"/>
      <c r="B622" s="4"/>
      <c r="C622" s="4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8"/>
      <c r="Y622" s="4"/>
      <c r="Z622" s="4"/>
      <c r="AA622" s="5"/>
      <c r="AB622" s="5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8"/>
      <c r="BC622" s="4"/>
      <c r="BD622" s="4"/>
      <c r="BE622" s="4"/>
      <c r="BF622" s="4"/>
      <c r="BG622" s="4"/>
      <c r="BH622" s="4"/>
      <c r="BI622" s="4"/>
      <c r="BJ622" s="4"/>
      <c r="BK622" s="8"/>
    </row>
    <row r="623" customFormat="false" ht="13.8" hidden="false" customHeight="false" outlineLevel="0" collapsed="false">
      <c r="A623" s="4"/>
      <c r="B623" s="4"/>
      <c r="C623" s="4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5"/>
      <c r="AB623" s="5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8"/>
      <c r="BC623" s="4"/>
      <c r="BD623" s="4"/>
      <c r="BE623" s="4"/>
      <c r="BF623" s="4"/>
      <c r="BG623" s="4"/>
      <c r="BH623" s="4"/>
      <c r="BI623" s="4"/>
      <c r="BJ623" s="4"/>
      <c r="BK623" s="4"/>
    </row>
    <row r="624" customFormat="false" ht="13.8" hidden="false" customHeight="false" outlineLevel="0" collapsed="false">
      <c r="A624" s="4"/>
      <c r="B624" s="4"/>
      <c r="C624" s="4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8"/>
      <c r="Y624" s="4"/>
      <c r="Z624" s="4"/>
      <c r="AA624" s="5"/>
      <c r="AB624" s="5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8"/>
      <c r="BC624" s="4"/>
      <c r="BD624" s="4"/>
      <c r="BE624" s="4"/>
      <c r="BF624" s="4"/>
      <c r="BG624" s="4"/>
      <c r="BH624" s="4"/>
      <c r="BI624" s="4"/>
      <c r="BJ624" s="4"/>
      <c r="BK624" s="8"/>
    </row>
    <row r="625" customFormat="false" ht="13.8" hidden="false" customHeight="false" outlineLevel="0" collapsed="false">
      <c r="A625" s="4"/>
      <c r="B625" s="4"/>
      <c r="C625" s="4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8"/>
      <c r="X625" s="8"/>
      <c r="Y625" s="4"/>
      <c r="Z625" s="4"/>
      <c r="AA625" s="5"/>
      <c r="AB625" s="5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8"/>
      <c r="BC625" s="4"/>
      <c r="BD625" s="4"/>
      <c r="BE625" s="4"/>
      <c r="BF625" s="4"/>
      <c r="BG625" s="4"/>
      <c r="BH625" s="4"/>
      <c r="BI625" s="4"/>
      <c r="BJ625" s="4"/>
      <c r="BK625" s="8"/>
    </row>
    <row r="626" customFormat="false" ht="13.8" hidden="false" customHeight="false" outlineLevel="0" collapsed="false">
      <c r="A626" s="4"/>
      <c r="B626" s="4"/>
      <c r="C626" s="4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8"/>
      <c r="Y626" s="4"/>
      <c r="Z626" s="4"/>
      <c r="AA626" s="5"/>
      <c r="AB626" s="5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8"/>
      <c r="BC626" s="4"/>
      <c r="BD626" s="4"/>
      <c r="BE626" s="4"/>
      <c r="BF626" s="4"/>
      <c r="BG626" s="4"/>
      <c r="BH626" s="4"/>
      <c r="BI626" s="4"/>
      <c r="BJ626" s="4"/>
      <c r="BK626" s="8"/>
    </row>
    <row r="627" customFormat="false" ht="13.8" hidden="false" customHeight="false" outlineLevel="0" collapsed="false">
      <c r="A627" s="4"/>
      <c r="B627" s="4"/>
      <c r="C627" s="4"/>
      <c r="D627" s="5"/>
      <c r="E627" s="4"/>
      <c r="F627" s="4"/>
      <c r="G627" s="4"/>
      <c r="H627" s="4"/>
      <c r="I627" s="4"/>
      <c r="J627" s="4"/>
      <c r="K627" s="4"/>
      <c r="L627" s="4"/>
      <c r="M627" s="8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8"/>
      <c r="Y627" s="4"/>
      <c r="Z627" s="4"/>
      <c r="AA627" s="5"/>
      <c r="AB627" s="5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8"/>
      <c r="BC627" s="4"/>
      <c r="BD627" s="4"/>
      <c r="BE627" s="4"/>
      <c r="BF627" s="4"/>
      <c r="BG627" s="4"/>
      <c r="BH627" s="4"/>
      <c r="BI627" s="4"/>
      <c r="BJ627" s="4"/>
      <c r="BK627" s="8"/>
    </row>
    <row r="628" customFormat="false" ht="13.8" hidden="false" customHeight="false" outlineLevel="0" collapsed="false">
      <c r="A628" s="4"/>
      <c r="B628" s="4"/>
      <c r="C628" s="4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5"/>
      <c r="AB628" s="5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8"/>
      <c r="BC628" s="4"/>
      <c r="BD628" s="4"/>
      <c r="BE628" s="4"/>
      <c r="BF628" s="4"/>
      <c r="BG628" s="4"/>
      <c r="BH628" s="4"/>
      <c r="BI628" s="4"/>
      <c r="BJ628" s="4"/>
      <c r="BK628" s="4"/>
    </row>
    <row r="629" customFormat="false" ht="13.8" hidden="false" customHeight="false" outlineLevel="0" collapsed="false">
      <c r="A629" s="4"/>
      <c r="B629" s="4"/>
      <c r="C629" s="4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8"/>
      <c r="Y629" s="4"/>
      <c r="Z629" s="4"/>
      <c r="AA629" s="5"/>
      <c r="AB629" s="5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</row>
    <row r="630" customFormat="false" ht="13.8" hidden="false" customHeight="false" outlineLevel="0" collapsed="false">
      <c r="A630" s="4"/>
      <c r="B630" s="4"/>
      <c r="C630" s="4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5"/>
      <c r="AB630" s="5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8"/>
      <c r="BC630" s="4"/>
      <c r="BD630" s="4"/>
      <c r="BE630" s="4"/>
      <c r="BF630" s="4"/>
      <c r="BG630" s="4"/>
      <c r="BH630" s="4"/>
      <c r="BI630" s="4"/>
      <c r="BJ630" s="4"/>
      <c r="BK630" s="4"/>
    </row>
    <row r="631" customFormat="false" ht="13.8" hidden="false" customHeight="false" outlineLevel="0" collapsed="false">
      <c r="A631" s="4"/>
      <c r="B631" s="4"/>
      <c r="C631" s="4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5"/>
      <c r="AB631" s="5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</row>
    <row r="632" customFormat="false" ht="13.8" hidden="false" customHeight="false" outlineLevel="0" collapsed="false">
      <c r="A632" s="4"/>
      <c r="B632" s="4"/>
      <c r="C632" s="4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5"/>
      <c r="AB632" s="5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</row>
    <row r="633" customFormat="false" ht="13.8" hidden="false" customHeight="false" outlineLevel="0" collapsed="false">
      <c r="A633" s="4"/>
      <c r="B633" s="4"/>
      <c r="C633" s="4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5"/>
      <c r="AB633" s="5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</row>
    <row r="634" customFormat="false" ht="13.8" hidden="false" customHeight="false" outlineLevel="0" collapsed="false">
      <c r="A634" s="4"/>
      <c r="B634" s="4"/>
      <c r="C634" s="4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8"/>
      <c r="Y634" s="4"/>
      <c r="Z634" s="4"/>
      <c r="AA634" s="5"/>
      <c r="AB634" s="5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8"/>
      <c r="BC634" s="4"/>
      <c r="BD634" s="4"/>
      <c r="BE634" s="4"/>
      <c r="BF634" s="4"/>
      <c r="BG634" s="4"/>
      <c r="BH634" s="4"/>
      <c r="BI634" s="4"/>
      <c r="BJ634" s="4"/>
      <c r="BK634" s="8"/>
    </row>
    <row r="635" customFormat="false" ht="13.8" hidden="false" customHeight="false" outlineLevel="0" collapsed="false">
      <c r="A635" s="4"/>
      <c r="B635" s="4"/>
      <c r="C635" s="4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5"/>
      <c r="AB635" s="5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</row>
    <row r="636" customFormat="false" ht="13.8" hidden="false" customHeight="false" outlineLevel="0" collapsed="false">
      <c r="A636" s="4"/>
      <c r="B636" s="4"/>
      <c r="C636" s="4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5"/>
      <c r="AB636" s="5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</row>
    <row r="637" customFormat="false" ht="13.8" hidden="false" customHeight="false" outlineLevel="0" collapsed="false">
      <c r="A637" s="4"/>
      <c r="B637" s="4"/>
      <c r="C637" s="4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5"/>
      <c r="AB637" s="5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</row>
    <row r="638" customFormat="false" ht="13.8" hidden="false" customHeight="false" outlineLevel="0" collapsed="false">
      <c r="A638" s="4"/>
      <c r="B638" s="4"/>
      <c r="C638" s="4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5"/>
      <c r="AB638" s="5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8"/>
      <c r="BC638" s="4"/>
      <c r="BD638" s="4"/>
      <c r="BE638" s="4"/>
      <c r="BF638" s="4"/>
      <c r="BG638" s="4"/>
      <c r="BH638" s="4"/>
      <c r="BI638" s="4"/>
      <c r="BJ638" s="4"/>
      <c r="BK638" s="8"/>
    </row>
    <row r="639" customFormat="false" ht="13.8" hidden="false" customHeight="false" outlineLevel="0" collapsed="false">
      <c r="A639" s="4"/>
      <c r="B639" s="4"/>
      <c r="C639" s="4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8"/>
      <c r="Y639" s="4"/>
      <c r="Z639" s="4"/>
      <c r="AA639" s="5"/>
      <c r="AB639" s="5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8"/>
      <c r="BC639" s="4"/>
      <c r="BD639" s="4"/>
      <c r="BE639" s="4"/>
      <c r="BF639" s="4"/>
      <c r="BG639" s="4"/>
      <c r="BH639" s="4"/>
      <c r="BI639" s="4"/>
      <c r="BJ639" s="4"/>
      <c r="BK639" s="8"/>
    </row>
    <row r="640" customFormat="false" ht="13.8" hidden="false" customHeight="false" outlineLevel="0" collapsed="false">
      <c r="A640" s="4"/>
      <c r="B640" s="4"/>
      <c r="C640" s="4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8"/>
      <c r="X640" s="8"/>
      <c r="Y640" s="4"/>
      <c r="Z640" s="4"/>
      <c r="AA640" s="5"/>
      <c r="AB640" s="5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8"/>
      <c r="BC640" s="4"/>
      <c r="BD640" s="4"/>
      <c r="BE640" s="4"/>
      <c r="BF640" s="4"/>
      <c r="BG640" s="4"/>
      <c r="BH640" s="4"/>
      <c r="BI640" s="4"/>
      <c r="BJ640" s="4"/>
      <c r="BK640" s="8"/>
    </row>
    <row r="641" customFormat="false" ht="13.8" hidden="false" customHeight="false" outlineLevel="0" collapsed="false">
      <c r="A641" s="4"/>
      <c r="B641" s="4"/>
      <c r="C641" s="4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8"/>
      <c r="Y641" s="4"/>
      <c r="Z641" s="4"/>
      <c r="AA641" s="5"/>
      <c r="AB641" s="10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8"/>
      <c r="BC641" s="4"/>
      <c r="BD641" s="4"/>
      <c r="BE641" s="4"/>
      <c r="BF641" s="4"/>
      <c r="BG641" s="4"/>
      <c r="BH641" s="4"/>
      <c r="BI641" s="4"/>
      <c r="BJ641" s="4"/>
      <c r="BK641" s="8"/>
    </row>
    <row r="642" customFormat="false" ht="13.8" hidden="false" customHeight="false" outlineLevel="0" collapsed="false">
      <c r="A642" s="4"/>
      <c r="B642" s="4"/>
      <c r="C642" s="4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5"/>
      <c r="AB642" s="10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</row>
    <row r="643" customFormat="false" ht="13.8" hidden="false" customHeight="false" outlineLevel="0" collapsed="false">
      <c r="A643" s="4"/>
      <c r="B643" s="4"/>
      <c r="C643" s="4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5"/>
      <c r="AB643" s="10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</row>
    <row r="644" customFormat="false" ht="13.8" hidden="false" customHeight="false" outlineLevel="0" collapsed="false">
      <c r="A644" s="4"/>
      <c r="B644" s="4"/>
      <c r="C644" s="4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5"/>
      <c r="AB644" s="10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</row>
    <row r="645" customFormat="false" ht="13.8" hidden="false" customHeight="false" outlineLevel="0" collapsed="false">
      <c r="A645" s="4"/>
      <c r="B645" s="4"/>
      <c r="C645" s="4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5"/>
      <c r="AB645" s="10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</row>
    <row r="646" customFormat="false" ht="13.8" hidden="false" customHeight="false" outlineLevel="0" collapsed="false">
      <c r="A646" s="4"/>
      <c r="B646" s="4"/>
      <c r="C646" s="4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5"/>
      <c r="AB646" s="10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</row>
    <row r="647" customFormat="false" ht="13.8" hidden="false" customHeight="false" outlineLevel="0" collapsed="false">
      <c r="A647" s="4"/>
      <c r="B647" s="4"/>
      <c r="C647" s="4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5"/>
      <c r="AB647" s="10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</row>
    <row r="648" customFormat="false" ht="13.8" hidden="false" customHeight="false" outlineLevel="0" collapsed="false">
      <c r="A648" s="4"/>
      <c r="B648" s="4"/>
      <c r="C648" s="4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5"/>
      <c r="AB648" s="10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</row>
    <row r="649" customFormat="false" ht="13.8" hidden="false" customHeight="false" outlineLevel="0" collapsed="false">
      <c r="A649" s="4"/>
      <c r="B649" s="4"/>
      <c r="C649" s="4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5"/>
      <c r="AB649" s="10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</row>
    <row r="650" customFormat="false" ht="13.8" hidden="false" customHeight="false" outlineLevel="0" collapsed="false">
      <c r="A650" s="4"/>
      <c r="B650" s="4"/>
      <c r="C650" s="4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5"/>
      <c r="AB650" s="10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</row>
    <row r="651" customFormat="false" ht="13.8" hidden="false" customHeight="false" outlineLevel="0" collapsed="false">
      <c r="A651" s="4"/>
      <c r="B651" s="4"/>
      <c r="C651" s="4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5"/>
      <c r="AB651" s="10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</row>
    <row r="652" customFormat="false" ht="13.8" hidden="false" customHeight="false" outlineLevel="0" collapsed="false">
      <c r="A652" s="4"/>
      <c r="B652" s="4"/>
      <c r="C652" s="4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8"/>
      <c r="X652" s="8"/>
      <c r="Y652" s="4"/>
      <c r="Z652" s="4"/>
      <c r="AA652" s="5"/>
      <c r="AB652" s="10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</row>
    <row r="653" customFormat="false" ht="13.8" hidden="false" customHeight="false" outlineLevel="0" collapsed="false">
      <c r="A653" s="4"/>
      <c r="B653" s="4"/>
      <c r="C653" s="4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8"/>
      <c r="X653" s="8"/>
      <c r="Y653" s="4"/>
      <c r="Z653" s="4"/>
      <c r="AA653" s="5"/>
      <c r="AB653" s="10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8"/>
      <c r="BC653" s="4"/>
      <c r="BD653" s="4"/>
      <c r="BE653" s="4"/>
      <c r="BF653" s="4"/>
      <c r="BG653" s="4"/>
      <c r="BH653" s="4"/>
      <c r="BI653" s="4"/>
      <c r="BJ653" s="4"/>
      <c r="BK653" s="4"/>
    </row>
    <row r="654" customFormat="false" ht="13.8" hidden="false" customHeight="false" outlineLevel="0" collapsed="false">
      <c r="A654" s="4"/>
      <c r="B654" s="4"/>
      <c r="C654" s="4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8"/>
      <c r="X654" s="8"/>
      <c r="Y654" s="4"/>
      <c r="Z654" s="4"/>
      <c r="AA654" s="5"/>
      <c r="AB654" s="10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8"/>
      <c r="BC654" s="4"/>
      <c r="BD654" s="4"/>
      <c r="BE654" s="4"/>
      <c r="BF654" s="4"/>
      <c r="BG654" s="4"/>
      <c r="BH654" s="4"/>
      <c r="BI654" s="4"/>
      <c r="BJ654" s="4"/>
      <c r="BK654" s="8"/>
    </row>
    <row r="655" customFormat="false" ht="13.8" hidden="false" customHeight="false" outlineLevel="0" collapsed="false">
      <c r="A655" s="4"/>
      <c r="B655" s="4"/>
      <c r="C655" s="4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8"/>
      <c r="X655" s="8"/>
      <c r="Y655" s="4"/>
      <c r="Z655" s="4"/>
      <c r="AA655" s="5"/>
      <c r="AB655" s="10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8"/>
      <c r="BC655" s="4"/>
      <c r="BD655" s="4"/>
      <c r="BE655" s="4"/>
      <c r="BF655" s="4"/>
      <c r="BG655" s="4"/>
      <c r="BH655" s="4"/>
      <c r="BI655" s="4"/>
      <c r="BJ655" s="4"/>
      <c r="BK655" s="8"/>
    </row>
    <row r="656" customFormat="false" ht="13.8" hidden="false" customHeight="false" outlineLevel="0" collapsed="false">
      <c r="A656" s="4"/>
      <c r="B656" s="4"/>
      <c r="C656" s="4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5"/>
      <c r="AB656" s="10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</row>
    <row r="657" customFormat="false" ht="13.8" hidden="false" customHeight="false" outlineLevel="0" collapsed="false">
      <c r="A657" s="4"/>
      <c r="B657" s="4"/>
      <c r="C657" s="4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8"/>
      <c r="X657" s="8"/>
      <c r="Y657" s="4"/>
      <c r="Z657" s="4"/>
      <c r="AA657" s="5"/>
      <c r="AB657" s="10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8"/>
      <c r="BC657" s="4"/>
      <c r="BD657" s="4"/>
      <c r="BE657" s="4"/>
      <c r="BF657" s="4"/>
      <c r="BG657" s="4"/>
      <c r="BH657" s="4"/>
      <c r="BI657" s="4"/>
      <c r="BJ657" s="4"/>
      <c r="BK657" s="8"/>
    </row>
    <row r="658" customFormat="false" ht="13.8" hidden="false" customHeight="false" outlineLevel="0" collapsed="false">
      <c r="A658" s="4"/>
      <c r="B658" s="4"/>
      <c r="C658" s="4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8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5"/>
      <c r="AB658" s="10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8"/>
      <c r="BC658" s="4"/>
      <c r="BD658" s="4"/>
      <c r="BE658" s="4"/>
      <c r="BF658" s="4"/>
      <c r="BG658" s="4"/>
      <c r="BH658" s="4"/>
      <c r="BI658" s="4"/>
      <c r="BJ658" s="4"/>
      <c r="BK658" s="8"/>
    </row>
    <row r="659" customFormat="false" ht="13.8" hidden="false" customHeight="false" outlineLevel="0" collapsed="false">
      <c r="A659" s="4"/>
      <c r="B659" s="4"/>
      <c r="C659" s="4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8"/>
      <c r="Y659" s="4"/>
      <c r="Z659" s="4"/>
      <c r="AA659" s="5"/>
      <c r="AB659" s="10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8"/>
      <c r="BC659" s="4"/>
      <c r="BD659" s="4"/>
      <c r="BE659" s="4"/>
      <c r="BF659" s="4"/>
      <c r="BG659" s="4"/>
      <c r="BH659" s="4"/>
      <c r="BI659" s="4"/>
      <c r="BJ659" s="4"/>
      <c r="BK659" s="8"/>
    </row>
    <row r="660" customFormat="false" ht="13.8" hidden="false" customHeight="false" outlineLevel="0" collapsed="false">
      <c r="A660" s="4"/>
      <c r="B660" s="4"/>
      <c r="C660" s="4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8"/>
      <c r="P660" s="4"/>
      <c r="Q660" s="4"/>
      <c r="R660" s="4"/>
      <c r="S660" s="4"/>
      <c r="T660" s="4"/>
      <c r="U660" s="4"/>
      <c r="V660" s="4"/>
      <c r="W660" s="8"/>
      <c r="X660" s="8"/>
      <c r="Y660" s="4"/>
      <c r="Z660" s="4"/>
      <c r="AA660" s="5"/>
      <c r="AB660" s="10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8"/>
      <c r="BC660" s="4"/>
      <c r="BD660" s="4"/>
      <c r="BE660" s="4"/>
      <c r="BF660" s="4"/>
      <c r="BG660" s="4"/>
      <c r="BH660" s="4"/>
      <c r="BI660" s="4"/>
      <c r="BJ660" s="4"/>
      <c r="BK660" s="8"/>
    </row>
    <row r="661" customFormat="false" ht="13.8" hidden="false" customHeight="false" outlineLevel="0" collapsed="false">
      <c r="A661" s="4"/>
      <c r="B661" s="4"/>
      <c r="C661" s="4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8"/>
      <c r="Y661" s="4"/>
      <c r="Z661" s="4"/>
      <c r="AA661" s="5"/>
      <c r="AB661" s="10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8"/>
      <c r="BC661" s="4"/>
      <c r="BD661" s="4"/>
      <c r="BE661" s="4"/>
      <c r="BF661" s="4"/>
      <c r="BG661" s="4"/>
      <c r="BH661" s="4"/>
      <c r="BI661" s="4"/>
      <c r="BJ661" s="4"/>
      <c r="BK661" s="8"/>
    </row>
    <row r="662" customFormat="false" ht="13.8" hidden="false" customHeight="false" outlineLevel="0" collapsed="false">
      <c r="A662" s="4"/>
      <c r="B662" s="4"/>
      <c r="C662" s="4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5"/>
      <c r="AB662" s="10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</row>
    <row r="663" customFormat="false" ht="13.8" hidden="false" customHeight="false" outlineLevel="0" collapsed="false">
      <c r="A663" s="4"/>
      <c r="B663" s="4"/>
      <c r="C663" s="4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5"/>
      <c r="AB663" s="10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</row>
    <row r="664" customFormat="false" ht="13.8" hidden="false" customHeight="false" outlineLevel="0" collapsed="false">
      <c r="A664" s="4"/>
      <c r="B664" s="4"/>
      <c r="C664" s="4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5"/>
      <c r="AB664" s="10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</row>
    <row r="665" customFormat="false" ht="13.8" hidden="false" customHeight="false" outlineLevel="0" collapsed="false">
      <c r="A665" s="4"/>
      <c r="B665" s="4"/>
      <c r="C665" s="4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5"/>
      <c r="AB665" s="10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</row>
    <row r="666" customFormat="false" ht="13.8" hidden="false" customHeight="false" outlineLevel="0" collapsed="false">
      <c r="A666" s="4"/>
      <c r="B666" s="4"/>
      <c r="C666" s="4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5"/>
      <c r="AB666" s="10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</row>
    <row r="667" customFormat="false" ht="13.8" hidden="false" customHeight="false" outlineLevel="0" collapsed="false">
      <c r="A667" s="4"/>
      <c r="B667" s="4"/>
      <c r="C667" s="4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5"/>
      <c r="AB667" s="10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</row>
    <row r="668" customFormat="false" ht="13.8" hidden="false" customHeight="false" outlineLevel="0" collapsed="false">
      <c r="A668" s="4"/>
      <c r="B668" s="4"/>
      <c r="C668" s="4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5"/>
      <c r="AB668" s="10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</row>
    <row r="669" customFormat="false" ht="13.8" hidden="false" customHeight="false" outlineLevel="0" collapsed="false">
      <c r="A669" s="4"/>
      <c r="B669" s="4"/>
      <c r="C669" s="4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5"/>
      <c r="AB669" s="10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</row>
    <row r="670" customFormat="false" ht="13.8" hidden="false" customHeight="false" outlineLevel="0" collapsed="false">
      <c r="A670" s="4"/>
      <c r="B670" s="4"/>
      <c r="C670" s="4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5"/>
      <c r="AB670" s="10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</row>
    <row r="671" customFormat="false" ht="13.8" hidden="false" customHeight="false" outlineLevel="0" collapsed="false">
      <c r="A671" s="4"/>
      <c r="B671" s="4"/>
      <c r="C671" s="4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5"/>
      <c r="AB671" s="10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</row>
    <row r="672" customFormat="false" ht="13.8" hidden="false" customHeight="false" outlineLevel="0" collapsed="false">
      <c r="A672" s="4"/>
      <c r="B672" s="4"/>
      <c r="C672" s="4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5"/>
      <c r="AB672" s="10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</row>
    <row r="673" customFormat="false" ht="13.8" hidden="false" customHeight="false" outlineLevel="0" collapsed="false">
      <c r="A673" s="4"/>
      <c r="B673" s="4"/>
      <c r="C673" s="4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5"/>
      <c r="AB673" s="10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</row>
    <row r="674" customFormat="false" ht="13.8" hidden="false" customHeight="false" outlineLevel="0" collapsed="false">
      <c r="A674" s="4"/>
      <c r="B674" s="4"/>
      <c r="C674" s="4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5"/>
      <c r="AB674" s="10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</row>
    <row r="675" customFormat="false" ht="13.8" hidden="false" customHeight="false" outlineLevel="0" collapsed="false">
      <c r="A675" s="4"/>
      <c r="B675" s="4"/>
      <c r="C675" s="4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5"/>
      <c r="AB675" s="10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</row>
    <row r="676" customFormat="false" ht="13.8" hidden="false" customHeight="false" outlineLevel="0" collapsed="false">
      <c r="A676" s="4"/>
      <c r="B676" s="4"/>
      <c r="C676" s="4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5"/>
      <c r="AB676" s="10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</row>
    <row r="677" customFormat="false" ht="13.8" hidden="false" customHeight="false" outlineLevel="0" collapsed="false">
      <c r="A677" s="4"/>
      <c r="B677" s="4"/>
      <c r="C677" s="4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5"/>
      <c r="AB677" s="10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</row>
    <row r="678" customFormat="false" ht="13.8" hidden="false" customHeight="false" outlineLevel="0" collapsed="false">
      <c r="A678" s="4"/>
      <c r="B678" s="4"/>
      <c r="C678" s="4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5"/>
      <c r="AB678" s="10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</row>
    <row r="679" customFormat="false" ht="13.8" hidden="false" customHeight="false" outlineLevel="0" collapsed="false">
      <c r="A679" s="4"/>
      <c r="B679" s="4"/>
      <c r="C679" s="4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5"/>
      <c r="AB679" s="5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8"/>
    </row>
    <row r="680" customFormat="false" ht="13.8" hidden="false" customHeight="false" outlineLevel="0" collapsed="false">
      <c r="A680" s="4"/>
      <c r="B680" s="4"/>
      <c r="C680" s="4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5"/>
      <c r="AB680" s="5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</row>
    <row r="681" customFormat="false" ht="13.8" hidden="false" customHeight="false" outlineLevel="0" collapsed="false">
      <c r="A681" s="4"/>
      <c r="B681" s="4"/>
      <c r="C681" s="4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5"/>
      <c r="AB681" s="5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</row>
    <row r="682" customFormat="false" ht="13.8" hidden="false" customHeight="false" outlineLevel="0" collapsed="false">
      <c r="A682" s="4"/>
      <c r="B682" s="4"/>
      <c r="C682" s="4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5"/>
      <c r="AB682" s="5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</row>
    <row r="683" customFormat="false" ht="13.8" hidden="false" customHeight="false" outlineLevel="0" collapsed="false">
      <c r="A683" s="4"/>
      <c r="B683" s="4"/>
      <c r="C683" s="4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5"/>
      <c r="AB683" s="5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</row>
    <row r="684" customFormat="false" ht="13.8" hidden="false" customHeight="false" outlineLevel="0" collapsed="false">
      <c r="A684" s="4"/>
      <c r="B684" s="4"/>
      <c r="C684" s="4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5"/>
      <c r="AB684" s="5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</row>
    <row r="685" customFormat="false" ht="13.8" hidden="false" customHeight="false" outlineLevel="0" collapsed="false">
      <c r="A685" s="4"/>
      <c r="B685" s="4"/>
      <c r="C685" s="4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5"/>
      <c r="AB685" s="5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</row>
    <row r="686" customFormat="false" ht="13.8" hidden="false" customHeight="false" outlineLevel="0" collapsed="false">
      <c r="A686" s="4"/>
      <c r="B686" s="4"/>
      <c r="C686" s="4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5"/>
      <c r="AB686" s="5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</row>
    <row r="687" customFormat="false" ht="13.8" hidden="false" customHeight="false" outlineLevel="0" collapsed="false">
      <c r="A687" s="4"/>
      <c r="B687" s="4"/>
      <c r="C687" s="4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5"/>
      <c r="AB687" s="5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</row>
    <row r="688" customFormat="false" ht="13.8" hidden="false" customHeight="false" outlineLevel="0" collapsed="false">
      <c r="A688" s="4"/>
      <c r="B688" s="4"/>
      <c r="C688" s="4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5"/>
      <c r="AB688" s="5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</row>
    <row r="689" customFormat="false" ht="13.8" hidden="false" customHeight="false" outlineLevel="0" collapsed="false">
      <c r="A689" s="4"/>
      <c r="B689" s="4"/>
      <c r="C689" s="4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5"/>
      <c r="AB689" s="5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</row>
    <row r="690" customFormat="false" ht="13.8" hidden="false" customHeight="false" outlineLevel="0" collapsed="false">
      <c r="A690" s="4"/>
      <c r="B690" s="4"/>
      <c r="C690" s="4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5"/>
      <c r="AB690" s="5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</row>
    <row r="691" customFormat="false" ht="13.8" hidden="false" customHeight="false" outlineLevel="0" collapsed="false">
      <c r="A691" s="4"/>
      <c r="B691" s="4"/>
      <c r="C691" s="4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5"/>
      <c r="AB691" s="5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</row>
    <row r="692" customFormat="false" ht="13.8" hidden="false" customHeight="false" outlineLevel="0" collapsed="false">
      <c r="A692" s="4"/>
      <c r="B692" s="4"/>
      <c r="C692" s="4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5"/>
      <c r="AB692" s="5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</row>
    <row r="693" customFormat="false" ht="13.8" hidden="false" customHeight="false" outlineLevel="0" collapsed="false">
      <c r="A693" s="4"/>
      <c r="B693" s="4"/>
      <c r="C693" s="4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5"/>
      <c r="AB693" s="5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</row>
    <row r="694" customFormat="false" ht="13.8" hidden="false" customHeight="false" outlineLevel="0" collapsed="false">
      <c r="A694" s="4"/>
      <c r="B694" s="4"/>
      <c r="C694" s="4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5"/>
      <c r="AB694" s="5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</row>
    <row r="695" customFormat="false" ht="13.8" hidden="false" customHeight="false" outlineLevel="0" collapsed="false">
      <c r="A695" s="4"/>
      <c r="B695" s="4"/>
      <c r="C695" s="4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5"/>
      <c r="AB695" s="5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</row>
    <row r="696" customFormat="false" ht="13.8" hidden="false" customHeight="false" outlineLevel="0" collapsed="false">
      <c r="A696" s="4"/>
      <c r="B696" s="4"/>
      <c r="C696" s="4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5"/>
      <c r="AB696" s="5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</row>
    <row r="697" customFormat="false" ht="13.8" hidden="false" customHeight="false" outlineLevel="0" collapsed="false">
      <c r="A697" s="4"/>
      <c r="B697" s="4"/>
      <c r="C697" s="4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5"/>
      <c r="AB697" s="5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</row>
    <row r="698" customFormat="false" ht="13.8" hidden="false" customHeight="false" outlineLevel="0" collapsed="false">
      <c r="A698" s="4"/>
      <c r="B698" s="4"/>
      <c r="C698" s="4"/>
      <c r="D698" s="5"/>
      <c r="E698" s="4"/>
      <c r="F698" s="4"/>
      <c r="G698" s="4"/>
      <c r="H698" s="4"/>
      <c r="I698" s="4"/>
      <c r="J698" s="4"/>
      <c r="K698" s="4"/>
      <c r="L698" s="4"/>
      <c r="M698" s="11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5"/>
      <c r="AB698" s="5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</row>
    <row r="699" customFormat="false" ht="13.8" hidden="false" customHeight="false" outlineLevel="0" collapsed="false">
      <c r="A699" s="4"/>
      <c r="B699" s="4"/>
      <c r="C699" s="4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5"/>
      <c r="AB699" s="5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</row>
    <row r="700" customFormat="false" ht="13.8" hidden="false" customHeight="false" outlineLevel="0" collapsed="false">
      <c r="A700" s="4"/>
      <c r="B700" s="4"/>
      <c r="C700" s="4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5"/>
      <c r="AB700" s="5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</row>
    <row r="701" customFormat="false" ht="13.8" hidden="false" customHeight="false" outlineLevel="0" collapsed="false">
      <c r="A701" s="4"/>
      <c r="B701" s="4"/>
      <c r="C701" s="4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5"/>
      <c r="AB701" s="5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</row>
    <row r="702" customFormat="false" ht="13.8" hidden="false" customHeight="false" outlineLevel="0" collapsed="false">
      <c r="A702" s="4"/>
      <c r="B702" s="4"/>
      <c r="C702" s="4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5"/>
      <c r="AB702" s="5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</row>
    <row r="703" customFormat="false" ht="13.8" hidden="false" customHeight="false" outlineLevel="0" collapsed="false">
      <c r="A703" s="4"/>
      <c r="B703" s="4"/>
      <c r="C703" s="4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5"/>
      <c r="AB703" s="5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</row>
    <row r="704" customFormat="false" ht="13.8" hidden="false" customHeight="false" outlineLevel="0" collapsed="false">
      <c r="A704" s="4"/>
      <c r="B704" s="4"/>
      <c r="C704" s="4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5"/>
      <c r="AB704" s="5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</row>
    <row r="705" customFormat="false" ht="13.8" hidden="false" customHeight="false" outlineLevel="0" collapsed="false">
      <c r="A705" s="4"/>
      <c r="B705" s="4"/>
      <c r="C705" s="4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5"/>
      <c r="AB705" s="5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</row>
    <row r="706" customFormat="false" ht="13.8" hidden="false" customHeight="false" outlineLevel="0" collapsed="false">
      <c r="A706" s="4"/>
      <c r="B706" s="4"/>
      <c r="C706" s="4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5"/>
      <c r="AB706" s="5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</row>
    <row r="707" customFormat="false" ht="13.8" hidden="false" customHeight="false" outlineLevel="0" collapsed="false">
      <c r="A707" s="4"/>
      <c r="B707" s="4"/>
      <c r="C707" s="4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5"/>
      <c r="AB707" s="5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</row>
    <row r="708" customFormat="false" ht="13.8" hidden="false" customHeight="false" outlineLevel="0" collapsed="false">
      <c r="A708" s="4"/>
      <c r="B708" s="4"/>
      <c r="C708" s="4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5"/>
      <c r="AB708" s="5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</row>
    <row r="709" customFormat="false" ht="13.8" hidden="false" customHeight="false" outlineLevel="0" collapsed="false">
      <c r="A709" s="4"/>
      <c r="B709" s="4"/>
      <c r="C709" s="4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5"/>
      <c r="AB709" s="5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</row>
    <row r="710" customFormat="false" ht="13.8" hidden="false" customHeight="false" outlineLevel="0" collapsed="false">
      <c r="A710" s="4"/>
      <c r="B710" s="4"/>
      <c r="C710" s="4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5"/>
      <c r="AB710" s="5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</row>
    <row r="711" customFormat="false" ht="13.8" hidden="false" customHeight="false" outlineLevel="0" collapsed="false">
      <c r="A711" s="4"/>
      <c r="B711" s="4"/>
      <c r="C711" s="4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5"/>
      <c r="AB711" s="5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</row>
    <row r="712" customFormat="false" ht="13.8" hidden="false" customHeight="false" outlineLevel="0" collapsed="false">
      <c r="A712" s="4"/>
      <c r="B712" s="4"/>
      <c r="C712" s="4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5"/>
      <c r="AB712" s="5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</row>
    <row r="713" customFormat="false" ht="13.8" hidden="false" customHeight="false" outlineLevel="0" collapsed="false">
      <c r="A713" s="4"/>
      <c r="B713" s="4"/>
      <c r="C713" s="4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5"/>
      <c r="AB713" s="5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8"/>
      <c r="BC713" s="4"/>
      <c r="BD713" s="4"/>
      <c r="BE713" s="4"/>
      <c r="BF713" s="4"/>
      <c r="BG713" s="4"/>
      <c r="BH713" s="4"/>
      <c r="BI713" s="4"/>
      <c r="BJ713" s="4"/>
      <c r="BK713" s="4"/>
    </row>
    <row r="714" customFormat="false" ht="13.8" hidden="false" customHeight="false" outlineLevel="0" collapsed="false">
      <c r="A714" s="4"/>
      <c r="B714" s="4"/>
      <c r="C714" s="4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5"/>
      <c r="AB714" s="5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</row>
    <row r="715" customFormat="false" ht="13.8" hidden="false" customHeight="false" outlineLevel="0" collapsed="false">
      <c r="A715" s="4"/>
      <c r="B715" s="4"/>
      <c r="C715" s="4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5"/>
      <c r="AB715" s="5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</row>
    <row r="716" customFormat="false" ht="13.8" hidden="false" customHeight="false" outlineLevel="0" collapsed="false">
      <c r="A716" s="4"/>
      <c r="B716" s="4"/>
      <c r="C716" s="4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5"/>
      <c r="AB716" s="5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</row>
    <row r="717" customFormat="false" ht="13.8" hidden="false" customHeight="false" outlineLevel="0" collapsed="false">
      <c r="A717" s="4"/>
      <c r="B717" s="4"/>
      <c r="C717" s="4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5"/>
      <c r="AB717" s="5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8"/>
      <c r="BC717" s="4"/>
      <c r="BD717" s="4"/>
      <c r="BE717" s="4"/>
      <c r="BF717" s="4"/>
      <c r="BG717" s="4"/>
      <c r="BH717" s="4"/>
      <c r="BI717" s="4"/>
      <c r="BJ717" s="4"/>
      <c r="BK717" s="8"/>
    </row>
    <row r="718" customFormat="false" ht="13.8" hidden="false" customHeight="false" outlineLevel="0" collapsed="false">
      <c r="A718" s="4"/>
      <c r="B718" s="4"/>
      <c r="C718" s="4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5"/>
      <c r="AB718" s="5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</row>
    <row r="719" customFormat="false" ht="13.8" hidden="false" customHeight="false" outlineLevel="0" collapsed="false">
      <c r="A719" s="4"/>
      <c r="B719" s="4"/>
      <c r="C719" s="4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5"/>
      <c r="AB719" s="5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</row>
    <row r="720" customFormat="false" ht="13.8" hidden="false" customHeight="false" outlineLevel="0" collapsed="false">
      <c r="A720" s="4"/>
      <c r="B720" s="4"/>
      <c r="C720" s="4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5"/>
      <c r="AB720" s="5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</row>
    <row r="721" customFormat="false" ht="13.8" hidden="false" customHeight="false" outlineLevel="0" collapsed="false">
      <c r="A721" s="4"/>
      <c r="B721" s="4"/>
      <c r="C721" s="4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5"/>
      <c r="AB721" s="5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</row>
    <row r="722" customFormat="false" ht="13.8" hidden="false" customHeight="false" outlineLevel="0" collapsed="false">
      <c r="A722" s="4"/>
      <c r="B722" s="4"/>
      <c r="C722" s="4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5"/>
      <c r="AB722" s="5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</row>
    <row r="723" customFormat="false" ht="13.8" hidden="false" customHeight="false" outlineLevel="0" collapsed="false">
      <c r="A723" s="4"/>
      <c r="B723" s="4"/>
      <c r="C723" s="4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5"/>
      <c r="AB723" s="5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</row>
    <row r="724" customFormat="false" ht="13.8" hidden="false" customHeight="false" outlineLevel="0" collapsed="false">
      <c r="A724" s="4"/>
      <c r="B724" s="4"/>
      <c r="C724" s="4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5"/>
      <c r="AB724" s="5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</row>
    <row r="725" customFormat="false" ht="13.8" hidden="false" customHeight="false" outlineLevel="0" collapsed="false">
      <c r="A725" s="4"/>
      <c r="B725" s="4"/>
      <c r="C725" s="4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5"/>
      <c r="AB725" s="5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</row>
    <row r="726" customFormat="false" ht="13.8" hidden="false" customHeight="false" outlineLevel="0" collapsed="false">
      <c r="A726" s="4"/>
      <c r="B726" s="4"/>
      <c r="C726" s="4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5"/>
      <c r="AB726" s="5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</row>
    <row r="727" customFormat="false" ht="13.8" hidden="false" customHeight="false" outlineLevel="0" collapsed="false">
      <c r="A727" s="4"/>
      <c r="B727" s="4"/>
      <c r="C727" s="4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5"/>
      <c r="AB727" s="5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</row>
    <row r="728" customFormat="false" ht="13.8" hidden="false" customHeight="false" outlineLevel="0" collapsed="false">
      <c r="A728" s="4"/>
      <c r="B728" s="4"/>
      <c r="C728" s="4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5"/>
      <c r="AB728" s="5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</row>
    <row r="729" customFormat="false" ht="13.8" hidden="false" customHeight="false" outlineLevel="0" collapsed="false">
      <c r="A729" s="4"/>
      <c r="B729" s="4"/>
      <c r="C729" s="4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5"/>
      <c r="AB729" s="5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</row>
    <row r="730" customFormat="false" ht="13.8" hidden="false" customHeight="false" outlineLevel="0" collapsed="false">
      <c r="A730" s="4"/>
      <c r="B730" s="4"/>
      <c r="C730" s="4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5"/>
      <c r="AB730" s="5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</row>
    <row r="731" customFormat="false" ht="13.8" hidden="false" customHeight="false" outlineLevel="0" collapsed="false">
      <c r="A731" s="4"/>
      <c r="B731" s="4"/>
      <c r="C731" s="4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5"/>
      <c r="AB731" s="5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</row>
    <row r="732" customFormat="false" ht="13.8" hidden="false" customHeight="false" outlineLevel="0" collapsed="false">
      <c r="A732" s="4"/>
      <c r="B732" s="4"/>
      <c r="C732" s="4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5"/>
      <c r="AB732" s="5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</row>
    <row r="733" customFormat="false" ht="13.8" hidden="false" customHeight="false" outlineLevel="0" collapsed="false">
      <c r="A733" s="4"/>
      <c r="B733" s="4"/>
      <c r="C733" s="4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5"/>
      <c r="AB733" s="5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</row>
    <row r="734" customFormat="false" ht="13.8" hidden="false" customHeight="false" outlineLevel="0" collapsed="false">
      <c r="A734" s="4"/>
      <c r="B734" s="4"/>
      <c r="C734" s="4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5"/>
      <c r="AB734" s="5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</row>
    <row r="735" customFormat="false" ht="13.8" hidden="false" customHeight="false" outlineLevel="0" collapsed="false">
      <c r="A735" s="4"/>
      <c r="B735" s="4"/>
      <c r="C735" s="4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5"/>
      <c r="AB735" s="5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</row>
    <row r="736" customFormat="false" ht="13.8" hidden="false" customHeight="false" outlineLevel="0" collapsed="false">
      <c r="A736" s="4"/>
      <c r="B736" s="4"/>
      <c r="C736" s="4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5"/>
      <c r="AB736" s="5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</row>
    <row r="737" customFormat="false" ht="13.8" hidden="false" customHeight="false" outlineLevel="0" collapsed="false">
      <c r="A737" s="4"/>
      <c r="B737" s="4"/>
      <c r="C737" s="4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5"/>
      <c r="AB737" s="5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</row>
    <row r="738" customFormat="false" ht="13.8" hidden="false" customHeight="false" outlineLevel="0" collapsed="false">
      <c r="A738" s="4"/>
      <c r="B738" s="4"/>
      <c r="C738" s="4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5"/>
      <c r="AB738" s="5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</row>
    <row r="739" customFormat="false" ht="13.8" hidden="false" customHeight="false" outlineLevel="0" collapsed="false">
      <c r="A739" s="4"/>
      <c r="B739" s="4"/>
      <c r="C739" s="4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5"/>
      <c r="AB739" s="5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</row>
    <row r="740" customFormat="false" ht="13.8" hidden="false" customHeight="false" outlineLevel="0" collapsed="false">
      <c r="A740" s="4"/>
      <c r="B740" s="4"/>
      <c r="C740" s="4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5"/>
      <c r="AB740" s="5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</row>
    <row r="741" customFormat="false" ht="13.8" hidden="false" customHeight="false" outlineLevel="0" collapsed="false">
      <c r="A741" s="4"/>
      <c r="B741" s="4"/>
      <c r="C741" s="4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5"/>
      <c r="AB741" s="5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</row>
    <row r="742" customFormat="false" ht="13.8" hidden="false" customHeight="false" outlineLevel="0" collapsed="false">
      <c r="A742" s="4"/>
      <c r="B742" s="4"/>
      <c r="C742" s="4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5"/>
      <c r="AB742" s="5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</row>
    <row r="743" customFormat="false" ht="13.8" hidden="false" customHeight="false" outlineLevel="0" collapsed="false">
      <c r="A743" s="4"/>
      <c r="B743" s="4"/>
      <c r="C743" s="4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5"/>
      <c r="AB743" s="5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</row>
    <row r="744" customFormat="false" ht="13.8" hidden="false" customHeight="false" outlineLevel="0" collapsed="false">
      <c r="A744" s="4"/>
      <c r="B744" s="4"/>
      <c r="C744" s="4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5"/>
      <c r="AB744" s="5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</row>
    <row r="745" customFormat="false" ht="13.8" hidden="false" customHeight="false" outlineLevel="0" collapsed="false">
      <c r="A745" s="4"/>
      <c r="B745" s="4"/>
      <c r="C745" s="4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5"/>
      <c r="AB745" s="12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</row>
    <row r="746" customFormat="false" ht="13.8" hidden="false" customHeight="false" outlineLevel="0" collapsed="false">
      <c r="A746" s="4"/>
      <c r="B746" s="4"/>
      <c r="C746" s="4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5"/>
      <c r="AB746" s="12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</row>
    <row r="747" customFormat="false" ht="13.8" hidden="false" customHeight="false" outlineLevel="0" collapsed="false">
      <c r="A747" s="4"/>
      <c r="B747" s="4"/>
      <c r="C747" s="4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5"/>
      <c r="AB747" s="12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</row>
    <row r="748" customFormat="false" ht="13.8" hidden="false" customHeight="false" outlineLevel="0" collapsed="false">
      <c r="A748" s="4"/>
      <c r="B748" s="4"/>
      <c r="C748" s="4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5"/>
      <c r="AB748" s="12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</row>
    <row r="749" customFormat="false" ht="13.8" hidden="false" customHeight="false" outlineLevel="0" collapsed="false">
      <c r="A749" s="4"/>
      <c r="B749" s="4"/>
      <c r="C749" s="4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5"/>
      <c r="AB749" s="12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</row>
    <row r="750" customFormat="false" ht="13.8" hidden="false" customHeight="false" outlineLevel="0" collapsed="false">
      <c r="A750" s="4"/>
      <c r="B750" s="4"/>
      <c r="C750" s="4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5"/>
      <c r="AB750" s="12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</row>
    <row r="751" customFormat="false" ht="13.8" hidden="false" customHeight="false" outlineLevel="0" collapsed="false">
      <c r="A751" s="4"/>
      <c r="B751" s="4"/>
      <c r="C751" s="4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5"/>
      <c r="AB751" s="12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</row>
    <row r="752" customFormat="false" ht="13.8" hidden="false" customHeight="false" outlineLevel="0" collapsed="false">
      <c r="A752" s="4"/>
      <c r="B752" s="4"/>
      <c r="C752" s="4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8"/>
      <c r="Y752" s="4"/>
      <c r="Z752" s="4"/>
      <c r="AA752" s="5"/>
      <c r="AB752" s="12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</row>
    <row r="753" customFormat="false" ht="13.8" hidden="false" customHeight="false" outlineLevel="0" collapsed="false">
      <c r="A753" s="4"/>
      <c r="B753" s="4"/>
      <c r="C753" s="4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5"/>
      <c r="AB753" s="12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</row>
    <row r="754" customFormat="false" ht="13.8" hidden="false" customHeight="false" outlineLevel="0" collapsed="false">
      <c r="A754" s="4"/>
      <c r="B754" s="4"/>
      <c r="C754" s="4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8"/>
      <c r="Y754" s="4"/>
      <c r="Z754" s="4"/>
      <c r="AA754" s="5"/>
      <c r="AB754" s="12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</row>
    <row r="755" customFormat="false" ht="13.8" hidden="false" customHeight="false" outlineLevel="0" collapsed="false">
      <c r="A755" s="4"/>
      <c r="B755" s="4"/>
      <c r="C755" s="4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5"/>
      <c r="AB755" s="12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</row>
    <row r="756" customFormat="false" ht="13.8" hidden="false" customHeight="false" outlineLevel="0" collapsed="false">
      <c r="A756" s="4"/>
      <c r="B756" s="4"/>
      <c r="C756" s="4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5"/>
      <c r="AB756" s="12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</row>
    <row r="757" customFormat="false" ht="13.8" hidden="false" customHeight="false" outlineLevel="0" collapsed="false">
      <c r="A757" s="4"/>
      <c r="B757" s="4"/>
      <c r="C757" s="4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8"/>
      <c r="Y757" s="4"/>
      <c r="Z757" s="4"/>
      <c r="AA757" s="5"/>
      <c r="AB757" s="12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</row>
    <row r="758" customFormat="false" ht="13.8" hidden="false" customHeight="false" outlineLevel="0" collapsed="false">
      <c r="A758" s="4"/>
      <c r="B758" s="4"/>
      <c r="C758" s="4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5"/>
      <c r="AB758" s="12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</row>
    <row r="759" customFormat="false" ht="13.8" hidden="false" customHeight="false" outlineLevel="0" collapsed="false">
      <c r="A759" s="4"/>
      <c r="B759" s="4"/>
      <c r="C759" s="4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5"/>
      <c r="AB759" s="12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</row>
    <row r="760" customFormat="false" ht="13.8" hidden="false" customHeight="false" outlineLevel="0" collapsed="false">
      <c r="A760" s="4"/>
      <c r="B760" s="4"/>
      <c r="C760" s="4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5"/>
      <c r="AB760" s="5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</row>
    <row r="761" customFormat="false" ht="13.8" hidden="false" customHeight="false" outlineLevel="0" collapsed="false">
      <c r="A761" s="4"/>
      <c r="B761" s="4"/>
      <c r="C761" s="4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5"/>
      <c r="AB761" s="5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</row>
    <row r="762" customFormat="false" ht="13.8" hidden="false" customHeight="false" outlineLevel="0" collapsed="false">
      <c r="A762" s="4"/>
      <c r="B762" s="4"/>
      <c r="C762" s="4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5"/>
      <c r="AB762" s="5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</row>
    <row r="763" customFormat="false" ht="13.8" hidden="false" customHeight="false" outlineLevel="0" collapsed="false">
      <c r="A763" s="4"/>
      <c r="B763" s="4"/>
      <c r="C763" s="4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5"/>
      <c r="AB763" s="5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</row>
    <row r="764" customFormat="false" ht="13.8" hidden="false" customHeight="false" outlineLevel="0" collapsed="false">
      <c r="A764" s="4"/>
      <c r="B764" s="4"/>
      <c r="C764" s="4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5"/>
      <c r="AB764" s="5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</row>
    <row r="765" customFormat="false" ht="13.8" hidden="false" customHeight="false" outlineLevel="0" collapsed="false">
      <c r="A765" s="4"/>
      <c r="B765" s="4"/>
      <c r="C765" s="4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5"/>
      <c r="AB765" s="5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</row>
    <row r="766" customFormat="false" ht="13.8" hidden="false" customHeight="false" outlineLevel="0" collapsed="false">
      <c r="A766" s="4"/>
      <c r="B766" s="4"/>
      <c r="C766" s="4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5"/>
      <c r="AB766" s="5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</row>
    <row r="767" customFormat="false" ht="13.8" hidden="false" customHeight="false" outlineLevel="0" collapsed="false">
      <c r="A767" s="4"/>
      <c r="B767" s="4"/>
      <c r="C767" s="4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5"/>
      <c r="AB767" s="5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</row>
    <row r="768" customFormat="false" ht="13.8" hidden="false" customHeight="false" outlineLevel="0" collapsed="false">
      <c r="A768" s="4"/>
      <c r="B768" s="4"/>
      <c r="C768" s="4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5"/>
      <c r="AB768" s="5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</row>
    <row r="769" customFormat="false" ht="13.8" hidden="false" customHeight="false" outlineLevel="0" collapsed="false">
      <c r="A769" s="4"/>
      <c r="B769" s="4"/>
      <c r="C769" s="4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5"/>
      <c r="AB769" s="5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</row>
    <row r="770" customFormat="false" ht="13.8" hidden="false" customHeight="false" outlineLevel="0" collapsed="false">
      <c r="A770" s="4"/>
      <c r="B770" s="4"/>
      <c r="C770" s="4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5"/>
      <c r="AB770" s="5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</row>
    <row r="771" customFormat="false" ht="13.8" hidden="false" customHeight="false" outlineLevel="0" collapsed="false">
      <c r="A771" s="4"/>
      <c r="B771" s="4"/>
      <c r="C771" s="4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5"/>
      <c r="AB771" s="5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</row>
    <row r="772" customFormat="false" ht="13.8" hidden="false" customHeight="false" outlineLevel="0" collapsed="false">
      <c r="A772" s="4"/>
      <c r="B772" s="4"/>
      <c r="C772" s="4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5"/>
      <c r="AB772" s="5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</row>
    <row r="773" customFormat="false" ht="13.8" hidden="false" customHeight="false" outlineLevel="0" collapsed="false">
      <c r="A773" s="4"/>
      <c r="B773" s="4"/>
      <c r="C773" s="4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5"/>
      <c r="AB773" s="5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</row>
    <row r="774" customFormat="false" ht="13.8" hidden="false" customHeight="false" outlineLevel="0" collapsed="false">
      <c r="A774" s="4"/>
      <c r="B774" s="4"/>
      <c r="C774" s="4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5"/>
      <c r="AB774" s="5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</row>
    <row r="775" customFormat="false" ht="13.8" hidden="false" customHeight="false" outlineLevel="0" collapsed="false">
      <c r="A775" s="4"/>
      <c r="B775" s="4"/>
      <c r="C775" s="4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5"/>
      <c r="AB775" s="5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</row>
    <row r="776" customFormat="false" ht="13.8" hidden="false" customHeight="false" outlineLevel="0" collapsed="false">
      <c r="A776" s="4"/>
      <c r="B776" s="4"/>
      <c r="C776" s="4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5"/>
      <c r="AB776" s="5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</row>
    <row r="777" customFormat="false" ht="13.8" hidden="false" customHeight="false" outlineLevel="0" collapsed="false">
      <c r="A777" s="4"/>
      <c r="B777" s="4"/>
      <c r="C777" s="4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5"/>
      <c r="AB777" s="5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</row>
    <row r="778" customFormat="false" ht="13.8" hidden="false" customHeight="false" outlineLevel="0" collapsed="false">
      <c r="A778" s="4"/>
      <c r="B778" s="4"/>
      <c r="C778" s="4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5"/>
      <c r="AB778" s="5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</row>
    <row r="779" customFormat="false" ht="13.8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5"/>
      <c r="AB779" s="5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</row>
    <row r="780" customFormat="false" ht="13.8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5"/>
      <c r="AB780" s="5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</row>
    <row r="781" customFormat="false" ht="13.8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5"/>
      <c r="AB781" s="5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</row>
    <row r="782" customFormat="false" ht="13.8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5"/>
      <c r="AB782" s="5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</row>
    <row r="783" customFormat="false" ht="13.8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5"/>
      <c r="AB783" s="5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8"/>
    </row>
    <row r="784" customFormat="false" ht="13.8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5"/>
      <c r="AB784" s="5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8"/>
    </row>
    <row r="785" customFormat="false" ht="13.8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5"/>
      <c r="AB785" s="5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8"/>
    </row>
    <row r="786" customFormat="false" ht="13.8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5"/>
      <c r="AB786" s="5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8"/>
    </row>
    <row r="787" customFormat="false" ht="13.8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5"/>
      <c r="AB787" s="5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8"/>
    </row>
    <row r="788" customFormat="false" ht="13.8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5"/>
      <c r="AB788" s="5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8"/>
    </row>
    <row r="789" customFormat="false" ht="13.8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5"/>
      <c r="AB789" s="5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8"/>
    </row>
    <row r="790" customFormat="false" ht="13.8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5"/>
      <c r="AB790" s="5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8"/>
    </row>
    <row r="791" customFormat="false" ht="13.8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5"/>
      <c r="AB791" s="5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8"/>
    </row>
    <row r="792" customFormat="false" ht="13.8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5"/>
      <c r="AB792" s="5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</row>
    <row r="793" customFormat="false" ht="13.8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5"/>
      <c r="AB793" s="5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</row>
    <row r="794" customFormat="false" ht="13.8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5"/>
      <c r="AB794" s="5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</row>
    <row r="795" customFormat="false" ht="13.8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5"/>
      <c r="AB795" s="5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</row>
    <row r="796" customFormat="false" ht="13.8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5"/>
      <c r="AB796" s="5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</row>
    <row r="797" customFormat="false" ht="13.8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5"/>
      <c r="AB797" s="5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</row>
    <row r="798" customFormat="false" ht="13.8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5"/>
      <c r="AB798" s="5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</row>
    <row r="799" customFormat="false" ht="13.8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5"/>
      <c r="AB799" s="5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</row>
    <row r="800" customFormat="false" ht="13.8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5"/>
      <c r="AB800" s="5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</row>
    <row r="801" customFormat="false" ht="13.8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5"/>
      <c r="AB801" s="5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</row>
    <row r="802" customFormat="false" ht="13.8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5"/>
      <c r="AB802" s="5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</row>
    <row r="803" customFormat="false" ht="13.8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5"/>
      <c r="AB803" s="5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8"/>
    </row>
    <row r="804" customFormat="false" ht="13.8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5"/>
      <c r="AB804" s="5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8"/>
    </row>
    <row r="805" customFormat="false" ht="13.8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5"/>
      <c r="AB805" s="5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8"/>
    </row>
    <row r="806" customFormat="false" ht="13.8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5"/>
      <c r="AB806" s="5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8"/>
    </row>
    <row r="807" customFormat="false" ht="13.8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5"/>
      <c r="AB807" s="5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8"/>
    </row>
    <row r="808" customFormat="false" ht="13.8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5"/>
      <c r="AB808" s="5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8"/>
    </row>
    <row r="809" customFormat="false" ht="13.8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5"/>
      <c r="AB809" s="5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8"/>
    </row>
    <row r="810" customFormat="false" ht="13.8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5"/>
      <c r="AB810" s="5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8"/>
    </row>
    <row r="811" customFormat="false" ht="13.8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5"/>
      <c r="AB811" s="5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</row>
    <row r="812" customFormat="false" ht="13.8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5"/>
      <c r="AB812" s="5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</row>
    <row r="813" customFormat="false" ht="13.8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5"/>
      <c r="AB813" s="5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</row>
    <row r="814" customFormat="false" ht="13.8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5"/>
      <c r="AB814" s="5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</row>
    <row r="815" customFormat="false" ht="13.8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5"/>
      <c r="AB815" s="5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</row>
    <row r="816" customFormat="false" ht="13.8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5"/>
      <c r="AB816" s="5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</row>
    <row r="817" customFormat="false" ht="13.8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5"/>
      <c r="AB817" s="5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</row>
    <row r="818" customFormat="false" ht="13.8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5"/>
      <c r="AB818" s="5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</row>
    <row r="819" customFormat="false" ht="13.8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5"/>
      <c r="AB819" s="5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</row>
    <row r="820" customFormat="false" ht="13.8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5"/>
      <c r="AB820" s="5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</row>
    <row r="821" customFormat="false" ht="13.8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5"/>
      <c r="AB821" s="5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</row>
    <row r="822" customFormat="false" ht="13.8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5"/>
      <c r="AB822" s="5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</row>
    <row r="823" customFormat="false" ht="13.8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5"/>
      <c r="AB823" s="5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</row>
    <row r="824" customFormat="false" ht="13.8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5"/>
      <c r="AB824" s="5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</row>
    <row r="825" customFormat="false" ht="13.8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5"/>
      <c r="AB825" s="5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</row>
    <row r="826" customFormat="false" ht="13.8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5"/>
      <c r="AB826" s="5"/>
      <c r="AC826" s="4"/>
      <c r="AD826" s="5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</row>
    <row r="827" customFormat="false" ht="13.8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5"/>
      <c r="AB827" s="5"/>
      <c r="AC827" s="4"/>
      <c r="AD827" s="5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</row>
    <row r="828" customFormat="false" ht="13.8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5"/>
      <c r="AB828" s="5"/>
      <c r="AC828" s="4"/>
      <c r="AD828" s="5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</row>
    <row r="829" customFormat="false" ht="13.8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5"/>
      <c r="AB829" s="5"/>
      <c r="AC829" s="4"/>
      <c r="AD829" s="5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</row>
    <row r="830" customFormat="false" ht="13.8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5"/>
      <c r="AB830" s="5"/>
      <c r="AC830" s="4"/>
      <c r="AD830" s="5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</row>
    <row r="831" customFormat="false" ht="13.8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5"/>
      <c r="AB831" s="5"/>
      <c r="AC831" s="4"/>
      <c r="AD831" s="5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</row>
    <row r="832" customFormat="false" ht="13.8" hidden="false" customHeight="false" outlineLevel="0" collapsed="false">
      <c r="A832" s="4"/>
      <c r="B832" s="4"/>
      <c r="C832" s="4"/>
      <c r="D832" s="1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5"/>
      <c r="AB832" s="12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</row>
    <row r="833" customFormat="false" ht="13.8" hidden="false" customHeight="false" outlineLevel="0" collapsed="false">
      <c r="A833" s="4"/>
      <c r="B833" s="4"/>
      <c r="C833" s="4"/>
      <c r="D833" s="1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5"/>
      <c r="AB833" s="5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</row>
    <row r="834" customFormat="false" ht="13.8" hidden="false" customHeight="false" outlineLevel="0" collapsed="false">
      <c r="A834" s="4"/>
      <c r="B834" s="4"/>
      <c r="C834" s="4"/>
      <c r="D834" s="1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5"/>
      <c r="AB834" s="5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</row>
    <row r="835" customFormat="false" ht="13.8" hidden="false" customHeight="false" outlineLevel="0" collapsed="false">
      <c r="A835" s="4"/>
      <c r="B835" s="4"/>
      <c r="C835" s="4"/>
      <c r="D835" s="1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5"/>
      <c r="AB835" s="5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</row>
    <row r="836" customFormat="false" ht="13.8" hidden="false" customHeight="false" outlineLevel="0" collapsed="false">
      <c r="A836" s="4"/>
      <c r="B836" s="4"/>
      <c r="C836" s="4"/>
      <c r="D836" s="1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5"/>
      <c r="AB836" s="5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</row>
    <row r="837" customFormat="false" ht="13.8" hidden="false" customHeight="false" outlineLevel="0" collapsed="false">
      <c r="A837" s="4"/>
      <c r="B837" s="4"/>
      <c r="C837" s="4"/>
      <c r="D837" s="1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5"/>
      <c r="AB837" s="5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</row>
    <row r="838" customFormat="false" ht="13.8" hidden="false" customHeight="false" outlineLevel="0" collapsed="false">
      <c r="A838" s="4"/>
      <c r="B838" s="4"/>
      <c r="C838" s="4"/>
      <c r="D838" s="1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5"/>
      <c r="AB838" s="5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</row>
    <row r="839" customFormat="false" ht="13.8" hidden="false" customHeight="false" outlineLevel="0" collapsed="false">
      <c r="A839" s="4"/>
      <c r="B839" s="4"/>
      <c r="C839" s="4"/>
      <c r="D839" s="1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5"/>
      <c r="AB839" s="5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</row>
    <row r="840" customFormat="false" ht="13.8" hidden="false" customHeight="false" outlineLevel="0" collapsed="false">
      <c r="A840" s="4"/>
      <c r="B840" s="4"/>
      <c r="C840" s="4"/>
      <c r="D840" s="1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5"/>
      <c r="AB840" s="5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</row>
    <row r="841" customFormat="false" ht="13.8" hidden="false" customHeight="false" outlineLevel="0" collapsed="false">
      <c r="A841" s="4"/>
      <c r="B841" s="4"/>
      <c r="C841" s="4"/>
      <c r="D841" s="1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5"/>
      <c r="AB841" s="5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</row>
    <row r="842" customFormat="false" ht="13.8" hidden="false" customHeight="false" outlineLevel="0" collapsed="false">
      <c r="A842" s="4"/>
      <c r="B842" s="4"/>
      <c r="C842" s="4"/>
      <c r="D842" s="1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5"/>
      <c r="AB842" s="5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</row>
    <row r="843" customFormat="false" ht="13.8" hidden="false" customHeight="false" outlineLevel="0" collapsed="false">
      <c r="A843" s="4"/>
      <c r="B843" s="4"/>
      <c r="C843" s="4"/>
      <c r="D843" s="1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5"/>
      <c r="AB843" s="5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</row>
    <row r="844" customFormat="false" ht="13.8" hidden="false" customHeight="false" outlineLevel="0" collapsed="false">
      <c r="A844" s="4"/>
      <c r="B844" s="4"/>
      <c r="C844" s="4"/>
      <c r="D844" s="1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5"/>
      <c r="AB844" s="5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</row>
    <row r="845" customFormat="false" ht="13.8" hidden="false" customHeight="false" outlineLevel="0" collapsed="false">
      <c r="A845" s="4"/>
      <c r="B845" s="4"/>
      <c r="C845" s="4"/>
      <c r="D845" s="1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5"/>
      <c r="AB845" s="5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</row>
    <row r="846" customFormat="false" ht="13.8" hidden="false" customHeight="false" outlineLevel="0" collapsed="false">
      <c r="A846" s="4"/>
      <c r="B846" s="4"/>
      <c r="C846" s="4"/>
      <c r="D846" s="1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5"/>
      <c r="AB846" s="5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</row>
    <row r="847" customFormat="false" ht="13.8" hidden="false" customHeight="false" outlineLevel="0" collapsed="false">
      <c r="A847" s="4"/>
      <c r="B847" s="4"/>
      <c r="C847" s="4"/>
      <c r="D847" s="1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5"/>
      <c r="AB847" s="5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</row>
    <row r="848" customFormat="false" ht="13.8" hidden="false" customHeight="false" outlineLevel="0" collapsed="false">
      <c r="A848" s="4"/>
      <c r="B848" s="4"/>
      <c r="C848" s="4"/>
      <c r="D848" s="1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5"/>
      <c r="AB848" s="5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</row>
    <row r="849" customFormat="false" ht="13.8" hidden="false" customHeight="false" outlineLevel="0" collapsed="false">
      <c r="A849" s="4"/>
      <c r="B849" s="4"/>
      <c r="C849" s="4"/>
      <c r="D849" s="1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5"/>
      <c r="AB849" s="5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</row>
    <row r="850" customFormat="false" ht="13.8" hidden="false" customHeight="false" outlineLevel="0" collapsed="false">
      <c r="A850" s="4"/>
      <c r="B850" s="4"/>
      <c r="C850" s="4"/>
      <c r="D850" s="1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5"/>
      <c r="AB850" s="5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</row>
    <row r="851" customFormat="false" ht="13.8" hidden="false" customHeight="false" outlineLevel="0" collapsed="false">
      <c r="A851" s="4"/>
      <c r="B851" s="4"/>
      <c r="C851" s="4"/>
      <c r="D851" s="1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5"/>
      <c r="AB851" s="5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</row>
    <row r="852" customFormat="false" ht="13.8" hidden="false" customHeight="false" outlineLevel="0" collapsed="false">
      <c r="A852" s="4"/>
      <c r="B852" s="4"/>
      <c r="C852" s="4"/>
      <c r="D852" s="1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8"/>
      <c r="X852" s="4"/>
      <c r="Y852" s="4"/>
      <c r="Z852" s="4"/>
      <c r="AA852" s="5"/>
      <c r="AB852" s="5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</row>
    <row r="853" customFormat="false" ht="13.8" hidden="false" customHeight="false" outlineLevel="0" collapsed="false">
      <c r="A853" s="4"/>
      <c r="B853" s="4"/>
      <c r="C853" s="4"/>
      <c r="D853" s="1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5"/>
      <c r="AB853" s="5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</row>
    <row r="854" customFormat="false" ht="13.8" hidden="false" customHeight="false" outlineLevel="0" collapsed="false">
      <c r="A854" s="4"/>
      <c r="B854" s="4"/>
      <c r="C854" s="4"/>
      <c r="D854" s="1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5"/>
      <c r="AB854" s="5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</row>
    <row r="855" customFormat="false" ht="13.8" hidden="false" customHeight="false" outlineLevel="0" collapsed="false">
      <c r="A855" s="4"/>
      <c r="B855" s="4"/>
      <c r="C855" s="4"/>
      <c r="D855" s="1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5"/>
      <c r="AB855" s="5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</row>
    <row r="856" customFormat="false" ht="13.8" hidden="false" customHeight="false" outlineLevel="0" collapsed="false">
      <c r="A856" s="4"/>
      <c r="B856" s="4"/>
      <c r="C856" s="4"/>
      <c r="D856" s="1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5"/>
      <c r="AB856" s="5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</row>
    <row r="857" customFormat="false" ht="13.8" hidden="false" customHeight="false" outlineLevel="0" collapsed="false">
      <c r="A857" s="4"/>
      <c r="B857" s="4"/>
      <c r="C857" s="4"/>
      <c r="D857" s="1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5"/>
      <c r="AB857" s="5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</row>
    <row r="858" customFormat="false" ht="13.8" hidden="false" customHeight="false" outlineLevel="0" collapsed="false">
      <c r="A858" s="4"/>
      <c r="B858" s="4"/>
      <c r="C858" s="4"/>
      <c r="D858" s="1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5"/>
      <c r="AB858" s="5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</row>
    <row r="859" customFormat="false" ht="13.8" hidden="false" customHeight="false" outlineLevel="0" collapsed="false">
      <c r="A859" s="4"/>
      <c r="B859" s="4"/>
      <c r="C859" s="4"/>
      <c r="D859" s="1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5"/>
      <c r="AB859" s="5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</row>
    <row r="860" customFormat="false" ht="13.8" hidden="false" customHeight="false" outlineLevel="0" collapsed="false">
      <c r="A860" s="4"/>
      <c r="B860" s="4"/>
      <c r="C860" s="4"/>
      <c r="D860" s="1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5"/>
      <c r="AB860" s="5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</row>
    <row r="861" customFormat="false" ht="13.8" hidden="false" customHeight="false" outlineLevel="0" collapsed="false">
      <c r="A861" s="4"/>
      <c r="B861" s="4"/>
      <c r="C861" s="4"/>
      <c r="D861" s="1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5"/>
      <c r="AB861" s="5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</row>
    <row r="862" customFormat="false" ht="13.8" hidden="false" customHeight="false" outlineLevel="0" collapsed="false">
      <c r="A862" s="4"/>
      <c r="B862" s="4"/>
      <c r="C862" s="4"/>
      <c r="D862" s="1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5"/>
      <c r="AB862" s="5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</row>
    <row r="863" customFormat="false" ht="13.8" hidden="false" customHeight="false" outlineLevel="0" collapsed="false">
      <c r="A863" s="4"/>
      <c r="B863" s="4"/>
      <c r="C863" s="4"/>
      <c r="D863" s="1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5"/>
      <c r="AB863" s="5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</row>
    <row r="864" customFormat="false" ht="13.8" hidden="false" customHeight="false" outlineLevel="0" collapsed="false">
      <c r="A864" s="4"/>
      <c r="B864" s="4"/>
      <c r="C864" s="4"/>
      <c r="D864" s="1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5"/>
      <c r="AB864" s="5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</row>
    <row r="865" customFormat="false" ht="13.8" hidden="false" customHeight="false" outlineLevel="0" collapsed="false">
      <c r="A865" s="4"/>
      <c r="B865" s="4"/>
      <c r="C865" s="4"/>
      <c r="D865" s="1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5"/>
      <c r="AB865" s="5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</row>
    <row r="866" customFormat="false" ht="13.8" hidden="false" customHeight="false" outlineLevel="0" collapsed="false">
      <c r="A866" s="4"/>
      <c r="B866" s="4"/>
      <c r="C866" s="4"/>
      <c r="D866" s="1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5"/>
      <c r="AB866" s="5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</row>
    <row r="867" customFormat="false" ht="13.8" hidden="false" customHeight="false" outlineLevel="0" collapsed="false">
      <c r="A867" s="4"/>
      <c r="B867" s="4"/>
      <c r="C867" s="4"/>
      <c r="D867" s="1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5"/>
      <c r="AB867" s="5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</row>
    <row r="868" customFormat="false" ht="13.8" hidden="false" customHeight="false" outlineLevel="0" collapsed="false">
      <c r="A868" s="4"/>
      <c r="B868" s="4"/>
      <c r="C868" s="4"/>
      <c r="D868" s="1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5"/>
      <c r="AB868" s="5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</row>
    <row r="869" customFormat="false" ht="13.8" hidden="false" customHeight="false" outlineLevel="0" collapsed="false">
      <c r="A869" s="4"/>
      <c r="B869" s="4"/>
      <c r="C869" s="4"/>
      <c r="D869" s="1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5"/>
      <c r="AB869" s="5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</row>
    <row r="870" customFormat="false" ht="13.8" hidden="false" customHeight="false" outlineLevel="0" collapsed="false">
      <c r="A870" s="4"/>
      <c r="B870" s="4"/>
      <c r="C870" s="4"/>
      <c r="D870" s="1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5"/>
      <c r="AB870" s="5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</row>
    <row r="871" customFormat="false" ht="13.8" hidden="false" customHeight="false" outlineLevel="0" collapsed="false">
      <c r="A871" s="4"/>
      <c r="B871" s="4"/>
      <c r="C871" s="4"/>
      <c r="D871" s="1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5"/>
      <c r="AB871" s="5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</row>
    <row r="872" customFormat="false" ht="13.8" hidden="false" customHeight="false" outlineLevel="0" collapsed="false">
      <c r="A872" s="4"/>
      <c r="B872" s="4"/>
      <c r="C872" s="4"/>
      <c r="D872" s="1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5"/>
      <c r="AB872" s="5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</row>
    <row r="873" customFormat="false" ht="13.8" hidden="false" customHeight="false" outlineLevel="0" collapsed="false">
      <c r="A873" s="4"/>
      <c r="B873" s="4"/>
      <c r="C873" s="4"/>
      <c r="D873" s="1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5"/>
      <c r="AB873" s="5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</row>
    <row r="874" customFormat="false" ht="13.8" hidden="false" customHeight="false" outlineLevel="0" collapsed="false">
      <c r="A874" s="4"/>
      <c r="B874" s="4"/>
      <c r="C874" s="4"/>
      <c r="D874" s="1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5"/>
      <c r="AB874" s="5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</row>
    <row r="875" customFormat="false" ht="13.8" hidden="false" customHeight="false" outlineLevel="0" collapsed="false">
      <c r="A875" s="4"/>
      <c r="B875" s="4"/>
      <c r="C875" s="4"/>
      <c r="D875" s="1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5"/>
      <c r="AB875" s="5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</row>
    <row r="876" customFormat="false" ht="13.8" hidden="false" customHeight="false" outlineLevel="0" collapsed="false">
      <c r="A876" s="4"/>
      <c r="B876" s="4"/>
      <c r="C876" s="4"/>
      <c r="D876" s="1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5"/>
      <c r="AB876" s="5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</row>
    <row r="877" customFormat="false" ht="13.8" hidden="false" customHeight="false" outlineLevel="0" collapsed="false">
      <c r="A877" s="4"/>
      <c r="B877" s="4"/>
      <c r="C877" s="4"/>
      <c r="D877" s="1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5"/>
      <c r="AB877" s="5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</row>
    <row r="878" customFormat="false" ht="13.8" hidden="false" customHeight="false" outlineLevel="0" collapsed="false">
      <c r="A878" s="4"/>
      <c r="B878" s="4"/>
      <c r="C878" s="4"/>
      <c r="D878" s="1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5"/>
      <c r="AB878" s="5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</row>
    <row r="879" customFormat="false" ht="13.8" hidden="false" customHeight="false" outlineLevel="0" collapsed="false">
      <c r="A879" s="4"/>
      <c r="B879" s="4"/>
      <c r="C879" s="4"/>
      <c r="D879" s="1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5"/>
      <c r="AB879" s="5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</row>
    <row r="880" customFormat="false" ht="13.8" hidden="false" customHeight="false" outlineLevel="0" collapsed="false">
      <c r="A880" s="4"/>
      <c r="B880" s="4"/>
      <c r="C880" s="4"/>
      <c r="D880" s="1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5"/>
      <c r="AB880" s="5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</row>
    <row r="881" customFormat="false" ht="13.8" hidden="false" customHeight="false" outlineLevel="0" collapsed="false">
      <c r="A881" s="4"/>
      <c r="B881" s="4"/>
      <c r="C881" s="4"/>
      <c r="D881" s="1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5"/>
      <c r="AB881" s="5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</row>
    <row r="882" customFormat="false" ht="13.8" hidden="false" customHeight="false" outlineLevel="0" collapsed="false">
      <c r="A882" s="4"/>
      <c r="B882" s="4"/>
      <c r="C882" s="4"/>
      <c r="D882" s="1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5"/>
      <c r="AB882" s="5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</row>
    <row r="883" customFormat="false" ht="13.8" hidden="false" customHeight="false" outlineLevel="0" collapsed="false">
      <c r="A883" s="4"/>
      <c r="B883" s="4"/>
      <c r="C883" s="4"/>
      <c r="D883" s="1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5"/>
      <c r="AB883" s="5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</row>
    <row r="884" customFormat="false" ht="13.8" hidden="false" customHeight="false" outlineLevel="0" collapsed="false">
      <c r="A884" s="4"/>
      <c r="B884" s="4"/>
      <c r="C884" s="4"/>
      <c r="D884" s="1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5"/>
      <c r="AB884" s="5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</row>
    <row r="885" customFormat="false" ht="13.8" hidden="false" customHeight="false" outlineLevel="0" collapsed="false">
      <c r="A885" s="4"/>
      <c r="B885" s="4"/>
      <c r="C885" s="4"/>
      <c r="D885" s="1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5"/>
      <c r="AB885" s="5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</row>
    <row r="886" customFormat="false" ht="13.8" hidden="false" customHeight="false" outlineLevel="0" collapsed="false">
      <c r="A886" s="4"/>
      <c r="B886" s="4"/>
      <c r="C886" s="4"/>
      <c r="D886" s="1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5"/>
      <c r="AB886" s="5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</row>
    <row r="887" customFormat="false" ht="13.8" hidden="false" customHeight="false" outlineLevel="0" collapsed="false">
      <c r="A887" s="4"/>
      <c r="B887" s="4"/>
      <c r="C887" s="4"/>
      <c r="D887" s="1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5"/>
      <c r="AB887" s="5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</row>
    <row r="888" customFormat="false" ht="13.8" hidden="false" customHeight="false" outlineLevel="0" collapsed="false">
      <c r="A888" s="4"/>
      <c r="B888" s="4"/>
      <c r="C888" s="4"/>
      <c r="D888" s="1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5"/>
      <c r="AB888" s="5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</row>
    <row r="889" customFormat="false" ht="13.8" hidden="false" customHeight="false" outlineLevel="0" collapsed="false">
      <c r="A889" s="4"/>
      <c r="B889" s="4"/>
      <c r="C889" s="4"/>
      <c r="D889" s="1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5"/>
      <c r="AB889" s="5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</row>
    <row r="890" customFormat="false" ht="13.8" hidden="false" customHeight="false" outlineLevel="0" collapsed="false">
      <c r="A890" s="4"/>
      <c r="B890" s="4"/>
      <c r="C890" s="4"/>
      <c r="D890" s="1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5"/>
      <c r="AB890" s="5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</row>
    <row r="891" customFormat="false" ht="13.8" hidden="false" customHeight="false" outlineLevel="0" collapsed="false">
      <c r="A891" s="4"/>
      <c r="B891" s="4"/>
      <c r="C891" s="4"/>
      <c r="D891" s="1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5"/>
      <c r="AB891" s="5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</row>
    <row r="892" customFormat="false" ht="13.8" hidden="false" customHeight="false" outlineLevel="0" collapsed="false">
      <c r="A892" s="4"/>
      <c r="B892" s="4"/>
      <c r="C892" s="4"/>
      <c r="D892" s="1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5"/>
      <c r="AB892" s="5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</row>
    <row r="893" customFormat="false" ht="13.8" hidden="false" customHeight="false" outlineLevel="0" collapsed="false">
      <c r="A893" s="4"/>
      <c r="B893" s="4"/>
      <c r="C893" s="4"/>
      <c r="D893" s="1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5"/>
      <c r="AB893" s="5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</row>
    <row r="894" customFormat="false" ht="13.8" hidden="false" customHeight="false" outlineLevel="0" collapsed="false">
      <c r="A894" s="4"/>
      <c r="B894" s="4"/>
      <c r="C894" s="4"/>
      <c r="D894" s="1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5"/>
      <c r="AB894" s="5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</row>
    <row r="895" customFormat="false" ht="13.8" hidden="false" customHeight="false" outlineLevel="0" collapsed="false">
      <c r="A895" s="4"/>
      <c r="B895" s="4"/>
      <c r="C895" s="4"/>
      <c r="D895" s="1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5"/>
      <c r="AB895" s="5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</row>
    <row r="896" customFormat="false" ht="13.8" hidden="false" customHeight="false" outlineLevel="0" collapsed="false">
      <c r="A896" s="4"/>
      <c r="B896" s="4"/>
      <c r="C896" s="4"/>
      <c r="D896" s="1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5"/>
      <c r="AB896" s="5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</row>
    <row r="897" customFormat="false" ht="13.8" hidden="false" customHeight="false" outlineLevel="0" collapsed="false">
      <c r="A897" s="4"/>
      <c r="B897" s="4"/>
      <c r="C897" s="4"/>
      <c r="D897" s="1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5"/>
      <c r="AB897" s="5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</row>
    <row r="898" customFormat="false" ht="13.8" hidden="false" customHeight="false" outlineLevel="0" collapsed="false">
      <c r="A898" s="4"/>
      <c r="B898" s="4"/>
      <c r="C898" s="4"/>
      <c r="D898" s="1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5"/>
      <c r="AB898" s="5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</row>
    <row r="899" customFormat="false" ht="13.8" hidden="false" customHeight="false" outlineLevel="0" collapsed="false">
      <c r="A899" s="4"/>
      <c r="B899" s="4"/>
      <c r="C899" s="4"/>
      <c r="D899" s="1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5"/>
      <c r="AB899" s="5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</row>
    <row r="900" customFormat="false" ht="13.8" hidden="false" customHeight="false" outlineLevel="0" collapsed="false">
      <c r="A900" s="4"/>
      <c r="B900" s="4"/>
      <c r="C900" s="4"/>
      <c r="D900" s="1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5"/>
      <c r="AB900" s="5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</row>
    <row r="901" customFormat="false" ht="13.8" hidden="false" customHeight="false" outlineLevel="0" collapsed="false">
      <c r="A901" s="4"/>
      <c r="B901" s="4"/>
      <c r="C901" s="4"/>
      <c r="D901" s="1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5"/>
      <c r="AB901" s="5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</row>
    <row r="902" customFormat="false" ht="13.8" hidden="false" customHeight="false" outlineLevel="0" collapsed="false">
      <c r="A902" s="4"/>
      <c r="B902" s="4"/>
      <c r="C902" s="4"/>
      <c r="D902" s="1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5"/>
      <c r="AB902" s="5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</row>
    <row r="903" customFormat="false" ht="13.8" hidden="false" customHeight="false" outlineLevel="0" collapsed="false">
      <c r="A903" s="4"/>
      <c r="B903" s="4"/>
      <c r="C903" s="4"/>
      <c r="D903" s="1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5"/>
      <c r="AB903" s="5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</row>
    <row r="904" customFormat="false" ht="13.8" hidden="false" customHeight="false" outlineLevel="0" collapsed="false">
      <c r="A904" s="4"/>
      <c r="B904" s="4"/>
      <c r="C904" s="4"/>
      <c r="D904" s="1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5"/>
      <c r="AB904" s="5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</row>
    <row r="905" customFormat="false" ht="13.8" hidden="false" customHeight="false" outlineLevel="0" collapsed="false">
      <c r="A905" s="4"/>
      <c r="B905" s="4"/>
      <c r="C905" s="4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5"/>
      <c r="AB905" s="5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</row>
    <row r="906" customFormat="false" ht="13.8" hidden="false" customHeight="false" outlineLevel="0" collapsed="false">
      <c r="A906" s="4"/>
      <c r="B906" s="4"/>
      <c r="C906" s="4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5"/>
      <c r="AB906" s="5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</row>
    <row r="907" customFormat="false" ht="13.8" hidden="false" customHeight="false" outlineLevel="0" collapsed="false">
      <c r="A907" s="4"/>
      <c r="B907" s="4"/>
      <c r="C907" s="4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5"/>
      <c r="AB907" s="5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</row>
    <row r="908" customFormat="false" ht="13.8" hidden="false" customHeight="false" outlineLevel="0" collapsed="false">
      <c r="A908" s="4"/>
      <c r="B908" s="4"/>
      <c r="C908" s="4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5"/>
      <c r="AB908" s="5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</row>
    <row r="909" customFormat="false" ht="13.8" hidden="false" customHeight="false" outlineLevel="0" collapsed="false">
      <c r="A909" s="4"/>
      <c r="B909" s="4"/>
      <c r="C909" s="4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5"/>
      <c r="AB909" s="5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</row>
    <row r="910" customFormat="false" ht="13.8" hidden="false" customHeight="false" outlineLevel="0" collapsed="false">
      <c r="A910" s="4"/>
      <c r="B910" s="4"/>
      <c r="C910" s="4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5"/>
      <c r="AB910" s="5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</row>
    <row r="911" customFormat="false" ht="13.8" hidden="false" customHeight="false" outlineLevel="0" collapsed="false">
      <c r="A911" s="4"/>
      <c r="B911" s="4"/>
      <c r="C911" s="4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5"/>
      <c r="AB911" s="5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</row>
    <row r="912" customFormat="false" ht="13.8" hidden="false" customHeight="false" outlineLevel="0" collapsed="false">
      <c r="A912" s="4"/>
      <c r="B912" s="4"/>
      <c r="C912" s="4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5"/>
      <c r="AB912" s="5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</row>
    <row r="913" customFormat="false" ht="13.8" hidden="false" customHeight="false" outlineLevel="0" collapsed="false">
      <c r="A913" s="4"/>
      <c r="B913" s="4"/>
      <c r="C913" s="4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5"/>
      <c r="AB913" s="5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</row>
    <row r="914" customFormat="false" ht="13.8" hidden="false" customHeight="false" outlineLevel="0" collapsed="false">
      <c r="A914" s="4"/>
      <c r="B914" s="4"/>
      <c r="C914" s="4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8"/>
      <c r="Y914" s="4"/>
      <c r="Z914" s="4"/>
      <c r="AA914" s="5"/>
      <c r="AB914" s="5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</row>
    <row r="915" customFormat="false" ht="13.8" hidden="false" customHeight="false" outlineLevel="0" collapsed="false">
      <c r="A915" s="4"/>
      <c r="B915" s="4"/>
      <c r="C915" s="4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5"/>
      <c r="AB915" s="5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</row>
    <row r="916" customFormat="false" ht="13.8" hidden="false" customHeight="false" outlineLevel="0" collapsed="false">
      <c r="A916" s="4"/>
      <c r="B916" s="4"/>
      <c r="C916" s="4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5"/>
      <c r="AB916" s="5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</row>
    <row r="917" customFormat="false" ht="13.8" hidden="false" customHeight="false" outlineLevel="0" collapsed="false">
      <c r="A917" s="4"/>
      <c r="B917" s="4"/>
      <c r="C917" s="4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5"/>
      <c r="AB917" s="5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</row>
    <row r="918" customFormat="false" ht="13.8" hidden="false" customHeight="false" outlineLevel="0" collapsed="false">
      <c r="A918" s="4"/>
      <c r="B918" s="4"/>
      <c r="C918" s="4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5"/>
      <c r="AB918" s="5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</row>
    <row r="919" customFormat="false" ht="13.8" hidden="false" customHeight="false" outlineLevel="0" collapsed="false">
      <c r="A919" s="4"/>
      <c r="B919" s="4"/>
      <c r="C919" s="4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5"/>
      <c r="AB919" s="5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</row>
    <row r="920" customFormat="false" ht="13.8" hidden="false" customHeight="false" outlineLevel="0" collapsed="false">
      <c r="A920" s="4"/>
      <c r="B920" s="4"/>
      <c r="C920" s="4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5"/>
      <c r="AB920" s="5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</row>
    <row r="921" customFormat="false" ht="13.8" hidden="false" customHeight="false" outlineLevel="0" collapsed="false">
      <c r="A921" s="4"/>
      <c r="B921" s="4"/>
      <c r="C921" s="4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5"/>
      <c r="AB921" s="5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</row>
    <row r="922" customFormat="false" ht="13.8" hidden="false" customHeight="false" outlineLevel="0" collapsed="false">
      <c r="A922" s="4"/>
      <c r="B922" s="4"/>
      <c r="C922" s="4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5"/>
      <c r="AB922" s="5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</row>
    <row r="923" customFormat="false" ht="13.8" hidden="false" customHeight="false" outlineLevel="0" collapsed="false">
      <c r="A923" s="4"/>
      <c r="B923" s="4"/>
      <c r="C923" s="4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5"/>
      <c r="AB923" s="5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</row>
    <row r="924" customFormat="false" ht="13.8" hidden="false" customHeight="false" outlineLevel="0" collapsed="false">
      <c r="A924" s="4"/>
      <c r="B924" s="4"/>
      <c r="C924" s="4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5"/>
      <c r="AB924" s="5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</row>
    <row r="925" customFormat="false" ht="13.8" hidden="false" customHeight="false" outlineLevel="0" collapsed="false">
      <c r="A925" s="4"/>
      <c r="B925" s="4"/>
      <c r="C925" s="4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5"/>
      <c r="AB925" s="5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</row>
    <row r="926" customFormat="false" ht="13.8" hidden="false" customHeight="false" outlineLevel="0" collapsed="false">
      <c r="A926" s="4"/>
      <c r="B926" s="4"/>
      <c r="C926" s="4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5"/>
      <c r="AB926" s="5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</row>
    <row r="927" customFormat="false" ht="13.8" hidden="false" customHeight="false" outlineLevel="0" collapsed="false">
      <c r="A927" s="4"/>
      <c r="B927" s="4"/>
      <c r="C927" s="4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5"/>
      <c r="AB927" s="5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</row>
    <row r="928" customFormat="false" ht="13.8" hidden="false" customHeight="false" outlineLevel="0" collapsed="false">
      <c r="A928" s="4"/>
      <c r="B928" s="4"/>
      <c r="C928" s="4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5"/>
      <c r="AB928" s="5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</row>
    <row r="929" customFormat="false" ht="13.8" hidden="false" customHeight="false" outlineLevel="0" collapsed="false">
      <c r="A929" s="4"/>
      <c r="B929" s="4"/>
      <c r="C929" s="4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5"/>
      <c r="AB929" s="5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</row>
    <row r="930" customFormat="false" ht="13.8" hidden="false" customHeight="false" outlineLevel="0" collapsed="false">
      <c r="A930" s="4"/>
      <c r="B930" s="4"/>
      <c r="C930" s="4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5"/>
      <c r="AB930" s="5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</row>
    <row r="931" customFormat="false" ht="13.8" hidden="false" customHeight="false" outlineLevel="0" collapsed="false">
      <c r="A931" s="4"/>
      <c r="B931" s="4"/>
      <c r="C931" s="4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5"/>
      <c r="AB931" s="5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</row>
    <row r="932" customFormat="false" ht="13.8" hidden="false" customHeight="false" outlineLevel="0" collapsed="false">
      <c r="A932" s="4"/>
      <c r="B932" s="4"/>
      <c r="C932" s="4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5"/>
      <c r="AB932" s="5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</row>
    <row r="933" customFormat="false" ht="13.8" hidden="false" customHeight="false" outlineLevel="0" collapsed="false">
      <c r="A933" s="4"/>
      <c r="B933" s="4"/>
      <c r="C933" s="4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5"/>
      <c r="AB933" s="5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</row>
    <row r="934" customFormat="false" ht="13.8" hidden="false" customHeight="false" outlineLevel="0" collapsed="false">
      <c r="A934" s="4"/>
      <c r="B934" s="4"/>
      <c r="C934" s="4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5"/>
      <c r="AB934" s="5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</row>
    <row r="935" customFormat="false" ht="13.8" hidden="false" customHeight="false" outlineLevel="0" collapsed="false">
      <c r="A935" s="4"/>
      <c r="B935" s="4"/>
      <c r="C935" s="4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5"/>
      <c r="AB935" s="5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</row>
    <row r="936" customFormat="false" ht="13.8" hidden="false" customHeight="false" outlineLevel="0" collapsed="false">
      <c r="A936" s="4"/>
      <c r="B936" s="4"/>
      <c r="C936" s="4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5"/>
      <c r="AB936" s="5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</row>
    <row r="937" customFormat="false" ht="13.8" hidden="false" customHeight="false" outlineLevel="0" collapsed="false">
      <c r="A937" s="4"/>
      <c r="B937" s="4"/>
      <c r="C937" s="4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5"/>
      <c r="AB937" s="5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</row>
    <row r="938" customFormat="false" ht="13.8" hidden="false" customHeight="false" outlineLevel="0" collapsed="false">
      <c r="A938" s="4"/>
      <c r="B938" s="4"/>
      <c r="C938" s="4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5"/>
      <c r="AB938" s="5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</row>
    <row r="939" customFormat="false" ht="13.8" hidden="false" customHeight="false" outlineLevel="0" collapsed="false">
      <c r="A939" s="4"/>
      <c r="B939" s="4"/>
      <c r="C939" s="4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5"/>
      <c r="AB939" s="5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</row>
    <row r="940" customFormat="false" ht="13.8" hidden="false" customHeight="false" outlineLevel="0" collapsed="false">
      <c r="A940" s="4"/>
      <c r="B940" s="4"/>
      <c r="C940" s="4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5"/>
      <c r="AB940" s="5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</row>
    <row r="941" customFormat="false" ht="13.8" hidden="false" customHeight="false" outlineLevel="0" collapsed="false">
      <c r="A941" s="4"/>
      <c r="B941" s="4"/>
      <c r="C941" s="4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5"/>
      <c r="AB941" s="5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</row>
    <row r="942" customFormat="false" ht="13.8" hidden="false" customHeight="false" outlineLevel="0" collapsed="false">
      <c r="A942" s="4"/>
      <c r="B942" s="4"/>
      <c r="C942" s="4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5"/>
      <c r="AB942" s="5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</row>
    <row r="943" customFormat="false" ht="13.8" hidden="false" customHeight="false" outlineLevel="0" collapsed="false">
      <c r="A943" s="4"/>
      <c r="B943" s="4"/>
      <c r="C943" s="4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5"/>
      <c r="AB943" s="5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</row>
    <row r="944" customFormat="false" ht="13.8" hidden="false" customHeight="false" outlineLevel="0" collapsed="false">
      <c r="A944" s="4"/>
      <c r="B944" s="4"/>
      <c r="C944" s="4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5"/>
      <c r="AB944" s="5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</row>
    <row r="945" customFormat="false" ht="13.8" hidden="false" customHeight="false" outlineLevel="0" collapsed="false">
      <c r="A945" s="4"/>
      <c r="B945" s="4"/>
      <c r="C945" s="4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5"/>
      <c r="AB945" s="5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</row>
    <row r="946" customFormat="false" ht="13.8" hidden="false" customHeight="false" outlineLevel="0" collapsed="false">
      <c r="A946" s="4"/>
      <c r="B946" s="4"/>
      <c r="C946" s="4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5"/>
      <c r="AB946" s="5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</row>
    <row r="947" customFormat="false" ht="13.8" hidden="false" customHeight="false" outlineLevel="0" collapsed="false">
      <c r="A947" s="4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5"/>
      <c r="AB947" s="5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</row>
    <row r="948" customFormat="false" ht="13.8" hidden="false" customHeight="false" outlineLevel="0" collapsed="false">
      <c r="A948" s="4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5"/>
      <c r="AB948" s="5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</row>
    <row r="949" customFormat="false" ht="13.8" hidden="false" customHeight="false" outlineLevel="0" collapsed="false">
      <c r="A949" s="4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5"/>
      <c r="AB949" s="5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</row>
    <row r="950" customFormat="false" ht="13.8" hidden="false" customHeight="false" outlineLevel="0" collapsed="false">
      <c r="A950" s="4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5"/>
      <c r="AB950" s="5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</row>
    <row r="951" customFormat="false" ht="13.8" hidden="false" customHeight="false" outlineLevel="0" collapsed="false">
      <c r="A951" s="4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5"/>
      <c r="AB951" s="5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</row>
    <row r="952" customFormat="false" ht="13.8" hidden="false" customHeight="false" outlineLevel="0" collapsed="false">
      <c r="A952" s="4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5"/>
      <c r="AB952" s="5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</row>
    <row r="953" customFormat="false" ht="13.8" hidden="false" customHeight="false" outlineLevel="0" collapsed="false">
      <c r="A953" s="4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5"/>
      <c r="AB953" s="5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</row>
    <row r="954" customFormat="false" ht="13.8" hidden="false" customHeight="false" outlineLevel="0" collapsed="false">
      <c r="A954" s="4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5"/>
      <c r="AB954" s="5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</row>
    <row r="955" customFormat="false" ht="13.8" hidden="false" customHeight="false" outlineLevel="0" collapsed="false">
      <c r="A955" s="4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5"/>
      <c r="AB955" s="5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</row>
    <row r="956" customFormat="false" ht="13.8" hidden="false" customHeight="false" outlineLevel="0" collapsed="false">
      <c r="A956" s="4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5"/>
      <c r="AB956" s="5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</row>
    <row r="957" customFormat="false" ht="13.8" hidden="false" customHeight="false" outlineLevel="0" collapsed="false">
      <c r="A957" s="4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5"/>
      <c r="AB957" s="5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</row>
    <row r="958" customFormat="false" ht="13.8" hidden="false" customHeight="false" outlineLevel="0" collapsed="false">
      <c r="A958" s="4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5"/>
      <c r="AB958" s="5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</row>
    <row r="959" customFormat="false" ht="13.8" hidden="false" customHeight="false" outlineLevel="0" collapsed="false">
      <c r="A959" s="4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5"/>
      <c r="AB959" s="5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</row>
    <row r="960" customFormat="false" ht="13.8" hidden="false" customHeight="false" outlineLevel="0" collapsed="false">
      <c r="A960" s="4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5"/>
      <c r="AB960" s="5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</row>
    <row r="961" customFormat="false" ht="13.8" hidden="false" customHeight="false" outlineLevel="0" collapsed="false">
      <c r="A961" s="4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5"/>
      <c r="AB961" s="5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</row>
    <row r="962" customFormat="false" ht="13.8" hidden="false" customHeight="false" outlineLevel="0" collapsed="false">
      <c r="A962" s="4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5"/>
      <c r="AB962" s="5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</row>
    <row r="963" customFormat="false" ht="13.8" hidden="false" customHeight="false" outlineLevel="0" collapsed="false">
      <c r="A963" s="4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5"/>
      <c r="AB963" s="5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</row>
    <row r="964" customFormat="false" ht="13.8" hidden="false" customHeight="false" outlineLevel="0" collapsed="false">
      <c r="A964" s="4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5"/>
      <c r="AB964" s="5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</row>
    <row r="965" customFormat="false" ht="13.8" hidden="false" customHeight="false" outlineLevel="0" collapsed="false">
      <c r="A965" s="4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5"/>
      <c r="AB965" s="5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</row>
    <row r="966" customFormat="false" ht="13.8" hidden="false" customHeight="false" outlineLevel="0" collapsed="false">
      <c r="A966" s="4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5"/>
      <c r="AB966" s="5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</row>
    <row r="967" customFormat="false" ht="13.8" hidden="false" customHeight="false" outlineLevel="0" collapsed="false">
      <c r="A967" s="4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5"/>
      <c r="AB967" s="5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</row>
    <row r="968" customFormat="false" ht="13.8" hidden="false" customHeight="false" outlineLevel="0" collapsed="false">
      <c r="A968" s="4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5"/>
      <c r="AB968" s="5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</row>
    <row r="969" customFormat="false" ht="13.8" hidden="false" customHeight="false" outlineLevel="0" collapsed="false">
      <c r="A969" s="4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5"/>
      <c r="AB969" s="5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</row>
    <row r="970" customFormat="false" ht="13.8" hidden="false" customHeight="false" outlineLevel="0" collapsed="false">
      <c r="A970" s="4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5"/>
      <c r="AB970" s="5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</row>
    <row r="971" customFormat="false" ht="13.8" hidden="false" customHeight="false" outlineLevel="0" collapsed="false">
      <c r="A971" s="4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5"/>
      <c r="AB971" s="5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</row>
    <row r="972" customFormat="false" ht="13.8" hidden="false" customHeight="false" outlineLevel="0" collapsed="false">
      <c r="A972" s="4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5"/>
      <c r="AB972" s="5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</row>
    <row r="973" customFormat="false" ht="13.8" hidden="false" customHeight="false" outlineLevel="0" collapsed="false">
      <c r="A973" s="4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5"/>
      <c r="AB973" s="5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</row>
    <row r="974" customFormat="false" ht="13.8" hidden="false" customHeight="false" outlineLevel="0" collapsed="false">
      <c r="A974" s="4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5"/>
      <c r="AB974" s="5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</row>
    <row r="975" customFormat="false" ht="13.8" hidden="false" customHeight="false" outlineLevel="0" collapsed="false">
      <c r="A975" s="4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5"/>
      <c r="AB975" s="5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</row>
    <row r="976" customFormat="false" ht="13.8" hidden="false" customHeight="false" outlineLevel="0" collapsed="false">
      <c r="A976" s="4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5"/>
      <c r="AB976" s="5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</row>
    <row r="977" customFormat="false" ht="13.8" hidden="false" customHeight="false" outlineLevel="0" collapsed="false">
      <c r="A977" s="4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5"/>
      <c r="AB977" s="5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</row>
    <row r="978" customFormat="false" ht="13.8" hidden="false" customHeight="false" outlineLevel="0" collapsed="false">
      <c r="A978" s="4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5"/>
      <c r="AB978" s="5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</row>
    <row r="979" customFormat="false" ht="13.8" hidden="false" customHeight="false" outlineLevel="0" collapsed="false">
      <c r="A979" s="4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5"/>
      <c r="AB979" s="5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</row>
    <row r="980" customFormat="false" ht="13.8" hidden="false" customHeight="false" outlineLevel="0" collapsed="false">
      <c r="A980" s="4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5"/>
      <c r="AB980" s="5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</row>
    <row r="981" customFormat="false" ht="13.8" hidden="false" customHeight="false" outlineLevel="0" collapsed="false">
      <c r="A981" s="4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5"/>
      <c r="AB981" s="5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</row>
    <row r="982" customFormat="false" ht="13.8" hidden="false" customHeight="false" outlineLevel="0" collapsed="false">
      <c r="A982" s="4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5"/>
      <c r="AB982" s="5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</row>
    <row r="983" customFormat="false" ht="13.8" hidden="false" customHeight="false" outlineLevel="0" collapsed="false">
      <c r="A983" s="4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5"/>
      <c r="AB983" s="5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</row>
    <row r="984" customFormat="false" ht="13.8" hidden="false" customHeight="false" outlineLevel="0" collapsed="false">
      <c r="A984" s="4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5"/>
      <c r="AB984" s="5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</row>
    <row r="985" customFormat="false" ht="13.8" hidden="false" customHeight="false" outlineLevel="0" collapsed="false">
      <c r="A985" s="4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5"/>
      <c r="AB985" s="5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</row>
    <row r="986" customFormat="false" ht="13.8" hidden="false" customHeight="false" outlineLevel="0" collapsed="false">
      <c r="A986" s="4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5"/>
      <c r="AB986" s="5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</row>
    <row r="987" customFormat="false" ht="13.8" hidden="false" customHeight="false" outlineLevel="0" collapsed="false">
      <c r="A987" s="4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5"/>
      <c r="AB987" s="5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</row>
    <row r="988" customFormat="false" ht="13.8" hidden="false" customHeight="false" outlineLevel="0" collapsed="false">
      <c r="A988" s="4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5"/>
      <c r="AB988" s="5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</row>
    <row r="989" customFormat="false" ht="13.8" hidden="false" customHeight="false" outlineLevel="0" collapsed="false">
      <c r="A989" s="4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5"/>
      <c r="AB989" s="5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</row>
    <row r="990" customFormat="false" ht="13.8" hidden="false" customHeight="false" outlineLevel="0" collapsed="false">
      <c r="A990" s="4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5"/>
      <c r="AB990" s="5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</row>
    <row r="991" customFormat="false" ht="13.8" hidden="false" customHeight="false" outlineLevel="0" collapsed="false">
      <c r="A991" s="4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5"/>
      <c r="AB991" s="5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</row>
    <row r="992" customFormat="false" ht="13.8" hidden="false" customHeight="false" outlineLevel="0" collapsed="false">
      <c r="A992" s="4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5"/>
      <c r="AB992" s="5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</row>
    <row r="993" customFormat="false" ht="13.8" hidden="false" customHeight="false" outlineLevel="0" collapsed="false">
      <c r="A993" s="4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5"/>
      <c r="AB993" s="5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</row>
    <row r="994" customFormat="false" ht="13.8" hidden="false" customHeight="false" outlineLevel="0" collapsed="false">
      <c r="A994" s="4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5"/>
      <c r="AB994" s="5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</row>
    <row r="995" customFormat="false" ht="13.8" hidden="false" customHeight="false" outlineLevel="0" collapsed="false">
      <c r="A995" s="4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5"/>
      <c r="AB995" s="5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</row>
    <row r="996" customFormat="false" ht="13.8" hidden="false" customHeight="false" outlineLevel="0" collapsed="false">
      <c r="A996" s="4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5"/>
      <c r="AB996" s="5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</row>
    <row r="997" customFormat="false" ht="13.8" hidden="false" customHeight="false" outlineLevel="0" collapsed="false">
      <c r="A997" s="4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5"/>
      <c r="AB997" s="5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</row>
    <row r="998" customFormat="false" ht="13.8" hidden="false" customHeight="false" outlineLevel="0" collapsed="false">
      <c r="A998" s="4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5"/>
      <c r="AB998" s="5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</row>
    <row r="999" customFormat="false" ht="13.8" hidden="false" customHeight="false" outlineLevel="0" collapsed="false">
      <c r="A999" s="4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5"/>
      <c r="AB999" s="5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</row>
    <row r="1000" customFormat="false" ht="13.8" hidden="false" customHeight="false" outlineLevel="0" collapsed="false">
      <c r="A1000" s="4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5"/>
      <c r="AB1000" s="5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</row>
    <row r="1001" customFormat="false" ht="13.8" hidden="false" customHeight="false" outlineLevel="0" collapsed="false">
      <c r="A1001" s="4"/>
      <c r="B1001" s="4"/>
      <c r="C1001" s="4"/>
      <c r="D1001" s="5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5"/>
      <c r="AB1001" s="5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</row>
    <row r="1002" customFormat="false" ht="13.8" hidden="false" customHeight="false" outlineLevel="0" collapsed="false">
      <c r="A1002" s="4"/>
      <c r="B1002" s="4"/>
      <c r="C1002" s="4"/>
      <c r="D1002" s="5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5"/>
      <c r="AB1002" s="5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</row>
    <row r="1003" customFormat="false" ht="13.8" hidden="false" customHeight="false" outlineLevel="0" collapsed="false">
      <c r="A1003" s="4"/>
      <c r="B1003" s="4"/>
      <c r="C1003" s="4"/>
      <c r="D1003" s="5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5"/>
      <c r="AB1003" s="5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</row>
    <row r="1004" customFormat="false" ht="13.8" hidden="false" customHeight="false" outlineLevel="0" collapsed="false">
      <c r="A1004" s="4"/>
      <c r="B1004" s="4"/>
      <c r="C1004" s="4"/>
      <c r="D1004" s="5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5"/>
      <c r="AB1004" s="5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</row>
    <row r="1005" customFormat="false" ht="13.8" hidden="false" customHeight="false" outlineLevel="0" collapsed="false">
      <c r="A1005" s="4"/>
      <c r="B1005" s="4"/>
      <c r="C1005" s="4"/>
      <c r="D1005" s="5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5"/>
      <c r="AB1005" s="5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</row>
    <row r="1006" customFormat="false" ht="13.8" hidden="false" customHeight="false" outlineLevel="0" collapsed="false">
      <c r="A1006" s="4"/>
      <c r="B1006" s="4"/>
      <c r="C1006" s="4"/>
      <c r="D1006" s="5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5"/>
      <c r="AB1006" s="5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</row>
    <row r="1007" customFormat="false" ht="13.8" hidden="false" customHeight="false" outlineLevel="0" collapsed="false">
      <c r="A1007" s="4"/>
      <c r="B1007" s="4"/>
      <c r="C1007" s="4"/>
      <c r="D1007" s="5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5"/>
      <c r="AB1007" s="5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</row>
    <row r="1008" customFormat="false" ht="13.8" hidden="false" customHeight="false" outlineLevel="0" collapsed="false">
      <c r="A1008" s="4"/>
      <c r="B1008" s="4"/>
      <c r="C1008" s="4"/>
      <c r="D1008" s="5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5"/>
      <c r="AB1008" s="5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</row>
    <row r="1009" customFormat="false" ht="13.8" hidden="false" customHeight="false" outlineLevel="0" collapsed="false">
      <c r="A1009" s="4"/>
      <c r="B1009" s="4"/>
      <c r="C1009" s="4"/>
      <c r="D1009" s="5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5"/>
      <c r="AB1009" s="5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</row>
    <row r="1010" customFormat="false" ht="13.8" hidden="false" customHeight="false" outlineLevel="0" collapsed="false">
      <c r="A1010" s="4"/>
      <c r="B1010" s="4"/>
      <c r="C1010" s="4"/>
      <c r="D1010" s="5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5"/>
      <c r="AB1010" s="5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</row>
    <row r="1011" customFormat="false" ht="13.8" hidden="false" customHeight="false" outlineLevel="0" collapsed="false">
      <c r="A1011" s="4"/>
      <c r="B1011" s="4"/>
      <c r="C1011" s="4"/>
      <c r="D1011" s="5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5"/>
      <c r="AB1011" s="5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</row>
    <row r="1012" customFormat="false" ht="13.8" hidden="false" customHeight="false" outlineLevel="0" collapsed="false">
      <c r="A1012" s="4"/>
      <c r="B1012" s="4"/>
      <c r="C1012" s="4"/>
      <c r="D1012" s="5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5"/>
      <c r="AB1012" s="5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</row>
    <row r="1013" customFormat="false" ht="13.8" hidden="false" customHeight="false" outlineLevel="0" collapsed="false">
      <c r="A1013" s="4"/>
      <c r="B1013" s="4"/>
      <c r="C1013" s="4"/>
      <c r="D1013" s="5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5"/>
      <c r="AB1013" s="5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</row>
    <row r="1014" customFormat="false" ht="13.8" hidden="false" customHeight="false" outlineLevel="0" collapsed="false">
      <c r="A1014" s="4"/>
      <c r="B1014" s="4"/>
      <c r="C1014" s="4"/>
      <c r="D1014" s="5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5"/>
      <c r="AB1014" s="5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</row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1" activeCellId="0" sqref="S2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63"/>
    <col collapsed="false" customWidth="true" hidden="false" outlineLevel="0" max="10" min="10" style="0" width="25.05"/>
    <col collapsed="false" customWidth="true" hidden="false" outlineLevel="0" max="1024" min="940" style="0" width="11.52"/>
  </cols>
  <sheetData>
    <row r="1" customFormat="false" ht="13.8" hidden="false" customHeight="false" outlineLevel="0" collapsed="false">
      <c r="A1" s="13" t="s">
        <v>49</v>
      </c>
      <c r="B1" s="13" t="s">
        <v>50</v>
      </c>
      <c r="D1" s="13"/>
    </row>
    <row r="2" customFormat="false" ht="13.8" hidden="false" customHeight="false" outlineLevel="0" collapsed="false">
      <c r="A2" s="13" t="s">
        <v>51</v>
      </c>
      <c r="B2" s="13" t="s">
        <v>52</v>
      </c>
    </row>
    <row r="3" customFormat="false" ht="13.8" hidden="false" customHeight="false" outlineLevel="0" collapsed="false">
      <c r="A3" s="13" t="s">
        <v>53</v>
      </c>
      <c r="B3" s="13" t="n">
        <v>2022</v>
      </c>
      <c r="K3" s="13"/>
    </row>
    <row r="4" customFormat="false" ht="13.8" hidden="false" customHeight="false" outlineLevel="0" collapsed="false">
      <c r="A4" s="13" t="s">
        <v>54</v>
      </c>
      <c r="B4" s="13" t="s">
        <v>55</v>
      </c>
    </row>
    <row r="5" customFormat="false" ht="13.8" hidden="false" customHeight="false" outlineLevel="0" collapsed="false">
      <c r="A5" s="13" t="s">
        <v>56</v>
      </c>
      <c r="K5" s="13"/>
    </row>
    <row r="6" customFormat="false" ht="13.8" hidden="false" customHeight="false" outlineLevel="0" collapsed="false">
      <c r="K6" s="13"/>
    </row>
    <row r="7" customFormat="false" ht="13.8" hidden="false" customHeight="false" outlineLevel="0" collapsed="false">
      <c r="K7" s="13"/>
    </row>
    <row r="8" customFormat="false" ht="13.8" hidden="false" customHeight="false" outlineLevel="0" collapsed="false">
      <c r="A8" s="4"/>
      <c r="B8" s="4"/>
      <c r="C8" s="4"/>
    </row>
    <row r="9" customFormat="false" ht="13.8" hidden="false" customHeight="false" outlineLevel="0" collapsed="false">
      <c r="A9" s="4"/>
      <c r="B9" s="4"/>
    </row>
    <row r="10" customFormat="false" ht="13.8" hidden="false" customHeight="false" outlineLevel="0" collapsed="false">
      <c r="A10" s="4"/>
      <c r="B10" s="4"/>
      <c r="C10" s="4"/>
    </row>
    <row r="11" customFormat="false" ht="13.8" hidden="false" customHeight="false" outlineLevel="0" collapsed="false">
      <c r="A11" s="14" t="s">
        <v>57</v>
      </c>
      <c r="B11" s="14"/>
      <c r="C11" s="14"/>
      <c r="D11" s="14"/>
      <c r="E11" s="15" t="s">
        <v>58</v>
      </c>
      <c r="F11" s="15"/>
      <c r="G11" s="15"/>
      <c r="H11" s="15"/>
      <c r="I11" s="15"/>
      <c r="J11" s="16" t="s">
        <v>59</v>
      </c>
      <c r="K11" s="16"/>
      <c r="L11" s="16"/>
      <c r="M11" s="17" t="s">
        <v>60</v>
      </c>
      <c r="N11" s="18" t="s">
        <v>61</v>
      </c>
      <c r="O11" s="18"/>
      <c r="P11" s="18"/>
      <c r="Q11" s="18"/>
    </row>
    <row r="12" customFormat="false" ht="13.8" hidden="false" customHeight="false" outlineLevel="0" collapsed="false">
      <c r="A12" s="4"/>
      <c r="B12" s="4"/>
      <c r="C12" s="4"/>
      <c r="D12" s="4"/>
      <c r="E12" s="19" t="s">
        <v>62</v>
      </c>
      <c r="F12" s="20" t="s">
        <v>63</v>
      </c>
      <c r="G12" s="21" t="s">
        <v>64</v>
      </c>
      <c r="H12" s="22" t="s">
        <v>65</v>
      </c>
      <c r="I12" s="23" t="s">
        <v>66</v>
      </c>
      <c r="J12" s="4" t="str">
        <f aca="false">IFERROR(__xludf.dummyfunction("""COMPUTED_VALUE"""),"INSTALLED")</f>
        <v>INSTALLED</v>
      </c>
      <c r="K12" s="4" t="str">
        <f aca="false">IFERROR(__xludf.dummyfunction("""COMPUTED_VALUE"""),"FULLNAP")</f>
        <v>FULLNAP</v>
      </c>
      <c r="L12" s="4" t="str">
        <f aca="false">IFERROR(__xludf.dummyfunction("""COMPUTED_VALUE"""),"ALREADY INSTALLED")</f>
        <v>ALREADY INSTALLED</v>
      </c>
      <c r="M12" s="0" t="s">
        <v>48</v>
      </c>
      <c r="N12" s="4" t="str">
        <f aca="false">IFERROR(__xludf.dummyfunction("""COMPUTED_VALUE"""),"INSTALLED")</f>
        <v>INSTALLED</v>
      </c>
      <c r="O12" s="4" t="str">
        <f aca="false">IFERROR(__xludf.dummyfunction("""COMPUTED_VALUE"""),"FULLNAP")</f>
        <v>FULLNAP</v>
      </c>
      <c r="P12" s="4" t="str">
        <f aca="false">IFERROR(__xludf.dummyfunction("""COMPUTED_VALUE"""),"ALREADY INSTALLED")</f>
        <v>ALREADY INSTALLED</v>
      </c>
      <c r="Q12" s="0" t="s">
        <v>48</v>
      </c>
    </row>
    <row r="13" customFormat="false" ht="13.8" hidden="false" customHeight="false" outlineLevel="0" collapsed="false">
      <c r="A13" s="4"/>
      <c r="B13" s="4"/>
      <c r="E13" s="13"/>
      <c r="I13" s="13"/>
    </row>
    <row r="14" customFormat="false" ht="13.8" hidden="false" customHeight="false" outlineLevel="0" collapsed="false">
      <c r="A14" s="13" t="s">
        <v>67</v>
      </c>
      <c r="B14" s="13" t="s">
        <v>68</v>
      </c>
      <c r="C14" s="13"/>
      <c r="E14" s="0" t="n">
        <v>1</v>
      </c>
      <c r="F14" s="13" t="n">
        <v>4</v>
      </c>
      <c r="G14" s="13" t="n">
        <v>4</v>
      </c>
      <c r="H14" s="13" t="n">
        <v>1</v>
      </c>
      <c r="I14" s="13" t="n">
        <v>1</v>
      </c>
      <c r="J14" s="13" t="n">
        <v>3</v>
      </c>
      <c r="K14" s="0" t="n">
        <v>2</v>
      </c>
      <c r="N14" s="13" t="n">
        <v>3</v>
      </c>
      <c r="O14" s="0" t="n">
        <v>2</v>
      </c>
    </row>
    <row r="15" customFormat="false" ht="13.8" hidden="false" customHeight="false" outlineLevel="0" collapsed="false">
      <c r="A15" s="13" t="s">
        <v>69</v>
      </c>
      <c r="B15" s="13" t="s">
        <v>70</v>
      </c>
      <c r="C15" s="13"/>
      <c r="D15" s="13"/>
      <c r="E15" s="4" t="n">
        <v>1</v>
      </c>
      <c r="F15" s="13" t="n">
        <v>1</v>
      </c>
      <c r="G15" s="13" t="n">
        <v>1</v>
      </c>
      <c r="H15" s="13" t="n">
        <v>2</v>
      </c>
      <c r="I15" s="13" t="n">
        <v>2</v>
      </c>
      <c r="J15" s="4"/>
      <c r="K15" s="4" t="n">
        <v>1</v>
      </c>
      <c r="L15" s="13"/>
      <c r="M15" s="4"/>
      <c r="N15" s="4"/>
      <c r="O15" s="4" t="n">
        <v>1</v>
      </c>
      <c r="P15" s="13"/>
      <c r="Q15" s="4"/>
    </row>
    <row r="16" customFormat="false" ht="13.8" hidden="false" customHeight="false" outlineLevel="0" collapsed="false">
      <c r="A16" s="13" t="s">
        <v>71</v>
      </c>
      <c r="B16" s="13" t="s">
        <v>72</v>
      </c>
      <c r="C16" s="4"/>
      <c r="E16" s="13" t="n">
        <v>2</v>
      </c>
      <c r="F16" s="13" t="n">
        <v>1</v>
      </c>
      <c r="G16" s="13" t="n">
        <v>0.5</v>
      </c>
      <c r="H16" s="13" t="n">
        <v>2</v>
      </c>
      <c r="I16" s="13" t="n">
        <v>1</v>
      </c>
      <c r="J16" s="13" t="n">
        <v>1</v>
      </c>
      <c r="K16" s="13"/>
      <c r="L16" s="13" t="n">
        <v>3</v>
      </c>
      <c r="M16" s="13" t="n">
        <v>1</v>
      </c>
      <c r="N16" s="13" t="n">
        <v>1</v>
      </c>
      <c r="O16" s="13"/>
      <c r="P16" s="13" t="n">
        <v>3</v>
      </c>
      <c r="Q16" s="13" t="n">
        <v>1</v>
      </c>
    </row>
    <row r="17" customFormat="false" ht="12.8" hidden="false" customHeight="false" outlineLevel="0" collapsed="false"/>
    <row r="18" customFormat="false" ht="13.8" hidden="false" customHeight="false" outlineLevel="0" collapsed="false">
      <c r="A18" s="14" t="s">
        <v>57</v>
      </c>
      <c r="B18" s="14"/>
      <c r="C18" s="14"/>
      <c r="D18" s="14"/>
      <c r="E18" s="15" t="s">
        <v>58</v>
      </c>
      <c r="F18" s="15"/>
      <c r="G18" s="15"/>
      <c r="H18" s="15"/>
      <c r="I18" s="15"/>
      <c r="J18" s="16" t="s">
        <v>59</v>
      </c>
      <c r="K18" s="16"/>
      <c r="L18" s="16"/>
      <c r="M18" s="17" t="s">
        <v>60</v>
      </c>
      <c r="N18" s="18" t="s">
        <v>61</v>
      </c>
      <c r="O18" s="18"/>
      <c r="P18" s="18"/>
      <c r="Q18" s="18"/>
    </row>
    <row r="19" customFormat="false" ht="13.8" hidden="false" customHeight="false" outlineLevel="0" collapsed="false">
      <c r="A19" s="4"/>
      <c r="E19" s="19" t="s">
        <v>62</v>
      </c>
      <c r="F19" s="20" t="s">
        <v>63</v>
      </c>
      <c r="G19" s="21" t="s">
        <v>64</v>
      </c>
      <c r="H19" s="22" t="s">
        <v>65</v>
      </c>
      <c r="I19" s="23" t="s">
        <v>66</v>
      </c>
      <c r="J19" s="23" t="s">
        <v>73</v>
      </c>
      <c r="K19" s="19" t="s">
        <v>74</v>
      </c>
      <c r="L19" s="20" t="s">
        <v>75</v>
      </c>
      <c r="M19" s="0" t="s">
        <v>48</v>
      </c>
      <c r="N19" s="23"/>
      <c r="O19" s="19"/>
      <c r="P19" s="20"/>
      <c r="Q19" s="21"/>
    </row>
    <row r="20" customFormat="false" ht="13.8" hidden="false" customHeight="false" outlineLevel="0" collapsed="false">
      <c r="A20" s="4"/>
    </row>
    <row r="21" customFormat="false" ht="13.8" hidden="false" customHeight="false" outlineLevel="0" collapsed="false">
      <c r="A21" s="14" t="s">
        <v>76</v>
      </c>
      <c r="B21" s="14"/>
      <c r="C21" s="14"/>
      <c r="D21" s="14"/>
      <c r="E21" s="13" t="n">
        <v>2</v>
      </c>
      <c r="F21" s="13" t="n">
        <v>6</v>
      </c>
      <c r="G21" s="13" t="n">
        <v>3.5</v>
      </c>
      <c r="H21" s="13" t="n">
        <v>5</v>
      </c>
      <c r="I21" s="13" t="n">
        <v>2.5</v>
      </c>
      <c r="J21" s="0" t="n">
        <v>4</v>
      </c>
      <c r="K21" s="0" t="n">
        <v>3</v>
      </c>
      <c r="L21" s="0" t="n">
        <v>3</v>
      </c>
      <c r="M21" s="0" t="n">
        <v>1</v>
      </c>
      <c r="N21" s="0" t="n">
        <v>4</v>
      </c>
      <c r="O21" s="0" t="n">
        <v>3</v>
      </c>
      <c r="P21" s="0" t="n">
        <v>3</v>
      </c>
      <c r="Q21" s="0" t="n">
        <v>1</v>
      </c>
    </row>
    <row r="22" customFormat="false" ht="13.8" hidden="false" customHeight="false" outlineLevel="0" collapsed="false">
      <c r="A22" s="4"/>
    </row>
    <row r="23" customFormat="false" ht="13.8" hidden="false" customHeight="false" outlineLevel="0" collapsed="false">
      <c r="A23" s="14" t="s">
        <v>77</v>
      </c>
      <c r="B23" s="14"/>
      <c r="C23" s="14"/>
      <c r="D23" s="14"/>
      <c r="E23" s="13" t="n">
        <v>4</v>
      </c>
      <c r="F23" s="13" t="n">
        <v>6</v>
      </c>
      <c r="G23" s="13" t="n">
        <v>5.5</v>
      </c>
      <c r="H23" s="13" t="n">
        <v>5</v>
      </c>
      <c r="I23" s="13" t="n">
        <v>5</v>
      </c>
      <c r="J23" s="0" t="n">
        <v>4</v>
      </c>
      <c r="K23" s="0" t="n">
        <v>3</v>
      </c>
      <c r="L23" s="0" t="n">
        <v>3</v>
      </c>
      <c r="M23" s="0" t="n">
        <v>1</v>
      </c>
      <c r="N23" s="0" t="n">
        <v>4</v>
      </c>
      <c r="O23" s="0" t="n">
        <v>3</v>
      </c>
      <c r="P23" s="0" t="n">
        <v>3</v>
      </c>
      <c r="Q23" s="0" t="n">
        <v>1</v>
      </c>
    </row>
    <row r="24" customFormat="false" ht="13.8" hidden="false" customHeight="false" outlineLevel="0" collapsed="false">
      <c r="A24" s="4"/>
    </row>
    <row r="25" customFormat="false" ht="13.8" hidden="false" customHeight="false" outlineLevel="0" collapsed="false">
      <c r="A25" s="4"/>
    </row>
    <row r="26" customFormat="false" ht="13.8" hidden="false" customHeight="false" outlineLevel="0" collapsed="false">
      <c r="A26" s="4"/>
    </row>
    <row r="27" customFormat="false" ht="13.8" hidden="false" customHeight="false" outlineLevel="0" collapsed="false">
      <c r="A27" s="4"/>
      <c r="H27" s="4"/>
      <c r="I27" s="4"/>
      <c r="J27" s="4"/>
      <c r="K27" s="6"/>
      <c r="L27" s="6"/>
      <c r="M27" s="4"/>
      <c r="N27" s="4"/>
    </row>
    <row r="28" customFormat="false" ht="13.8" hidden="false" customHeight="false" outlineLevel="0" collapsed="false">
      <c r="A28" s="4"/>
      <c r="H28" s="4"/>
      <c r="I28" s="4"/>
      <c r="J28" s="4"/>
      <c r="K28" s="6"/>
      <c r="L28" s="6"/>
      <c r="M28" s="4"/>
      <c r="N28" s="4"/>
    </row>
    <row r="29" customFormat="false" ht="13.8" hidden="false" customHeight="false" outlineLevel="0" collapsed="false">
      <c r="A29" s="4"/>
      <c r="H29" s="4"/>
      <c r="I29" s="4"/>
      <c r="J29" s="4"/>
      <c r="K29" s="6"/>
      <c r="L29" s="6"/>
      <c r="M29" s="4"/>
      <c r="N29" s="4"/>
    </row>
    <row r="30" customFormat="false" ht="13.8" hidden="false" customHeight="false" outlineLevel="0" collapsed="false">
      <c r="A30" s="4"/>
      <c r="H30" s="4"/>
      <c r="I30" s="4"/>
      <c r="J30" s="4"/>
      <c r="K30" s="6"/>
      <c r="L30" s="6"/>
      <c r="M30" s="4"/>
      <c r="N30" s="4"/>
    </row>
    <row r="31" customFormat="false" ht="13.8" hidden="false" customHeight="false" outlineLevel="0" collapsed="false">
      <c r="A31" s="4"/>
      <c r="H31" s="4"/>
      <c r="I31" s="4"/>
      <c r="J31" s="4"/>
      <c r="K31" s="6"/>
      <c r="L31" s="6"/>
      <c r="M31" s="4"/>
      <c r="N31" s="4"/>
    </row>
    <row r="32" customFormat="false" ht="13.8" hidden="false" customHeight="false" outlineLevel="0" collapsed="false">
      <c r="A32" s="4"/>
      <c r="H32" s="4"/>
      <c r="I32" s="4"/>
    </row>
    <row r="33" customFormat="false" ht="13.8" hidden="false" customHeight="false" outlineLevel="0" collapsed="false">
      <c r="A33" s="4"/>
      <c r="H33" s="4"/>
      <c r="I33" s="4"/>
      <c r="J33" s="4"/>
      <c r="K33" s="6"/>
      <c r="L33" s="6"/>
      <c r="M33" s="4"/>
      <c r="N33" s="4"/>
    </row>
    <row r="34" customFormat="false" ht="15.75" hidden="false" customHeight="true" outlineLevel="0" collapsed="false">
      <c r="H34" s="4"/>
      <c r="I34" s="4"/>
      <c r="J34" s="4"/>
      <c r="K34" s="5"/>
      <c r="L34" s="6"/>
      <c r="M34" s="4"/>
      <c r="N34" s="4"/>
    </row>
    <row r="35" customFormat="false" ht="15.75" hidden="false" customHeight="true" outlineLevel="0" collapsed="false">
      <c r="J35" s="4"/>
      <c r="K35" s="6"/>
      <c r="L35" s="6"/>
      <c r="M35" s="4"/>
      <c r="N35" s="4"/>
    </row>
    <row r="37" customFormat="false" ht="15.75" hidden="false" customHeight="true" outlineLevel="0" collapsed="false">
      <c r="J37" s="4"/>
      <c r="K37" s="6"/>
      <c r="L37" s="6"/>
      <c r="M37" s="4"/>
      <c r="N37" s="4"/>
    </row>
    <row r="38" customFormat="false" ht="13.8" hidden="false" customHeight="false" outlineLevel="0" collapsed="false">
      <c r="A38" s="4"/>
      <c r="J38" s="4"/>
      <c r="K38" s="6"/>
      <c r="L38" s="6"/>
      <c r="M38" s="4"/>
      <c r="N38" s="4"/>
    </row>
    <row r="39" customFormat="false" ht="13.8" hidden="false" customHeight="false" outlineLevel="0" collapsed="false">
      <c r="A39" s="4"/>
      <c r="J39" s="4"/>
      <c r="K39" s="6"/>
      <c r="L39" s="6"/>
      <c r="M39" s="4"/>
      <c r="N39" s="4"/>
    </row>
    <row r="40" customFormat="false" ht="13.8" hidden="false" customHeight="false" outlineLevel="0" collapsed="false">
      <c r="A40" s="4"/>
      <c r="H40" s="4"/>
      <c r="I40" s="4"/>
      <c r="J40" s="4"/>
      <c r="K40" s="6"/>
      <c r="L40" s="6"/>
      <c r="M40" s="4"/>
      <c r="N40" s="4"/>
    </row>
    <row r="41" customFormat="false" ht="13.8" hidden="false" customHeight="false" outlineLevel="0" collapsed="false">
      <c r="A41" s="4"/>
      <c r="H41" s="4"/>
      <c r="I41" s="4"/>
      <c r="J41" s="4"/>
      <c r="K41" s="6"/>
      <c r="L41" s="6"/>
      <c r="N41" s="4"/>
    </row>
    <row r="42" customFormat="false" ht="13.8" hidden="false" customHeight="false" outlineLevel="0" collapsed="false">
      <c r="A42" s="4"/>
    </row>
    <row r="43" customFormat="false" ht="13.8" hidden="false" customHeight="false" outlineLevel="0" collapsed="false">
      <c r="A43" s="4"/>
    </row>
    <row r="44" customFormat="false" ht="13.8" hidden="false" customHeight="false" outlineLevel="0" collapsed="false">
      <c r="A44" s="4"/>
    </row>
    <row r="45" customFormat="false" ht="13.8" hidden="false" customHeight="false" outlineLevel="0" collapsed="false">
      <c r="A45" s="4"/>
    </row>
    <row r="46" customFormat="false" ht="13.8" hidden="false" customHeight="false" outlineLevel="0" collapsed="false">
      <c r="A46" s="4"/>
    </row>
    <row r="47" customFormat="false" ht="13.8" hidden="false" customHeight="false" outlineLevel="0" collapsed="false">
      <c r="A47" s="4"/>
    </row>
    <row r="50" customFormat="false" ht="13.8" hidden="false" customHeight="false" outlineLevel="0" collapsed="false">
      <c r="A50" s="4"/>
    </row>
    <row r="51" customFormat="false" ht="13.8" hidden="false" customHeight="false" outlineLevel="0" collapsed="false">
      <c r="A51" s="4"/>
    </row>
    <row r="52" customFormat="false" ht="13.8" hidden="false" customHeight="false" outlineLevel="0" collapsed="false">
      <c r="A52" s="4"/>
    </row>
    <row r="53" customFormat="false" ht="13.8" hidden="false" customHeight="false" outlineLevel="0" collapsed="false">
      <c r="A53" s="4"/>
    </row>
    <row r="54" customFormat="false" ht="13.8" hidden="false" customHeight="false" outlineLevel="0" collapsed="false">
      <c r="A54" s="4"/>
    </row>
    <row r="55" customFormat="false" ht="13.8" hidden="false" customHeight="false" outlineLevel="0" collapsed="false">
      <c r="A55" s="4"/>
    </row>
    <row r="56" customFormat="false" ht="13.8" hidden="false" customHeight="false" outlineLevel="0" collapsed="false">
      <c r="A56" s="4"/>
    </row>
    <row r="57" customFormat="false" ht="13.8" hidden="false" customHeight="false" outlineLevel="0" collapsed="false">
      <c r="A57" s="4"/>
    </row>
    <row r="59" customFormat="false" ht="13.8" hidden="false" customHeight="false" outlineLevel="0" collapsed="false">
      <c r="A59" s="4"/>
    </row>
    <row r="60" customFormat="false" ht="13.8" hidden="false" customHeight="false" outlineLevel="0" collapsed="false">
      <c r="A60" s="4"/>
    </row>
    <row r="61" customFormat="false" ht="13.8" hidden="false" customHeight="false" outlineLevel="0" collapsed="false">
      <c r="A61" s="4"/>
    </row>
    <row r="62" customFormat="false" ht="13.8" hidden="false" customHeight="false" outlineLevel="0" collapsed="false">
      <c r="A62" s="4"/>
    </row>
    <row r="63" customFormat="false" ht="13.8" hidden="false" customHeight="false" outlineLevel="0" collapsed="false">
      <c r="A63" s="4"/>
    </row>
    <row r="64" customFormat="false" ht="13.8" hidden="false" customHeight="false" outlineLevel="0" collapsed="false">
      <c r="A64" s="4"/>
    </row>
    <row r="66" customFormat="false" ht="13.8" hidden="false" customHeight="false" outlineLevel="0" collapsed="false">
      <c r="A66" s="4"/>
    </row>
    <row r="67" customFormat="false" ht="13.8" hidden="false" customHeight="false" outlineLevel="0" collapsed="false">
      <c r="A67" s="4"/>
    </row>
    <row r="68" customFormat="false" ht="13.8" hidden="false" customHeight="false" outlineLevel="0" collapsed="false">
      <c r="A68" s="4"/>
    </row>
    <row r="69" customFormat="false" ht="13.8" hidden="false" customHeight="false" outlineLevel="0" collapsed="false">
      <c r="A69" s="4"/>
    </row>
    <row r="70" customFormat="false" ht="13.8" hidden="false" customHeight="false" outlineLevel="0" collapsed="false">
      <c r="A70" s="4"/>
    </row>
    <row r="71" customFormat="false" ht="13.8" hidden="false" customHeight="false" outlineLevel="0" collapsed="false">
      <c r="A71" s="4"/>
    </row>
    <row r="72" customFormat="false" ht="13.8" hidden="false" customHeight="false" outlineLevel="0" collapsed="false">
      <c r="A72" s="4"/>
    </row>
    <row r="73" customFormat="false" ht="13.8" hidden="false" customHeight="false" outlineLevel="0" collapsed="false">
      <c r="A73" s="4"/>
    </row>
    <row r="74" customFormat="false" ht="13.8" hidden="false" customHeight="false" outlineLevel="0" collapsed="false">
      <c r="A74" s="4"/>
    </row>
    <row r="76" customFormat="false" ht="13.8" hidden="false" customHeight="false" outlineLevel="0" collapsed="false">
      <c r="A76" s="4"/>
    </row>
    <row r="77" customFormat="false" ht="13.8" hidden="false" customHeight="false" outlineLevel="0" collapsed="false">
      <c r="A77" s="4"/>
    </row>
    <row r="81" customFormat="false" ht="13.8" hidden="false" customHeight="false" outlineLevel="0" collapsed="false">
      <c r="A81" s="4"/>
    </row>
    <row r="82" customFormat="false" ht="13.8" hidden="false" customHeight="false" outlineLevel="0" collapsed="false">
      <c r="A82" s="4"/>
    </row>
    <row r="83" customFormat="false" ht="13.8" hidden="false" customHeight="false" outlineLevel="0" collapsed="false">
      <c r="A83" s="4"/>
    </row>
    <row r="84" customFormat="false" ht="13.8" hidden="false" customHeight="false" outlineLevel="0" collapsed="false">
      <c r="A84" s="4"/>
    </row>
    <row r="85" customFormat="false" ht="13.8" hidden="false" customHeight="false" outlineLevel="0" collapsed="false">
      <c r="A85" s="4"/>
    </row>
    <row r="86" customFormat="false" ht="13.8" hidden="false" customHeight="false" outlineLevel="0" collapsed="false">
      <c r="A86" s="4"/>
    </row>
    <row r="87" customFormat="false" ht="13.8" hidden="false" customHeight="false" outlineLevel="0" collapsed="false">
      <c r="A87" s="4"/>
    </row>
    <row r="88" customFormat="false" ht="13.8" hidden="false" customHeight="false" outlineLevel="0" collapsed="false">
      <c r="A88" s="4"/>
    </row>
    <row r="89" customFormat="false" ht="13.8" hidden="false" customHeight="false" outlineLevel="0" collapsed="false">
      <c r="A89" s="4"/>
    </row>
    <row r="92" customFormat="false" ht="13.8" hidden="false" customHeight="false" outlineLevel="0" collapsed="false">
      <c r="A92" s="4"/>
    </row>
    <row r="93" customFormat="false" ht="13.8" hidden="false" customHeight="false" outlineLevel="0" collapsed="false">
      <c r="A93" s="4"/>
    </row>
    <row r="94" customFormat="false" ht="13.8" hidden="false" customHeight="false" outlineLevel="0" collapsed="false">
      <c r="A94" s="4"/>
    </row>
    <row r="96" customFormat="false" ht="13.8" hidden="false" customHeight="false" outlineLevel="0" collapsed="false">
      <c r="A96" s="4"/>
    </row>
    <row r="97" customFormat="false" ht="13.8" hidden="false" customHeight="false" outlineLevel="0" collapsed="false">
      <c r="A97" s="4"/>
    </row>
    <row r="98" customFormat="false" ht="13.8" hidden="false" customHeight="false" outlineLevel="0" collapsed="false">
      <c r="A98" s="4"/>
    </row>
    <row r="99" customFormat="false" ht="13.8" hidden="false" customHeight="false" outlineLevel="0" collapsed="false">
      <c r="A99" s="4"/>
    </row>
    <row r="100" customFormat="false" ht="13.8" hidden="false" customHeight="false" outlineLevel="0" collapsed="false">
      <c r="A100" s="4"/>
    </row>
    <row r="101" customFormat="false" ht="13.8" hidden="false" customHeight="false" outlineLevel="0" collapsed="false">
      <c r="A101" s="4"/>
    </row>
    <row r="103" customFormat="false" ht="13.8" hidden="false" customHeight="false" outlineLevel="0" collapsed="false">
      <c r="A103" s="4"/>
    </row>
    <row r="104" customFormat="false" ht="13.8" hidden="false" customHeight="false" outlineLevel="0" collapsed="false">
      <c r="A104" s="4"/>
    </row>
    <row r="105" customFormat="false" ht="13.8" hidden="false" customHeight="false" outlineLevel="0" collapsed="false">
      <c r="A105" s="4"/>
    </row>
    <row r="106" customFormat="false" ht="13.8" hidden="false" customHeight="false" outlineLevel="0" collapsed="false">
      <c r="A106" s="4"/>
    </row>
    <row r="107" customFormat="false" ht="13.8" hidden="false" customHeight="false" outlineLevel="0" collapsed="false">
      <c r="A107" s="4"/>
    </row>
    <row r="108" customFormat="false" ht="13.8" hidden="false" customHeight="false" outlineLevel="0" collapsed="false">
      <c r="A108" s="4"/>
    </row>
    <row r="109" customFormat="false" ht="13.8" hidden="false" customHeight="false" outlineLevel="0" collapsed="false">
      <c r="A109" s="4"/>
    </row>
    <row r="110" customFormat="false" ht="13.8" hidden="false" customHeight="false" outlineLevel="0" collapsed="false">
      <c r="A110" s="4"/>
    </row>
    <row r="111" customFormat="false" ht="13.8" hidden="false" customHeight="false" outlineLevel="0" collapsed="false">
      <c r="A111" s="4"/>
    </row>
    <row r="113" customFormat="false" ht="13.8" hidden="false" customHeight="false" outlineLevel="0" collapsed="false">
      <c r="A113" s="4"/>
    </row>
    <row r="114" customFormat="false" ht="13.8" hidden="false" customHeight="false" outlineLevel="0" collapsed="false">
      <c r="A114" s="4"/>
    </row>
    <row r="115" customFormat="false" ht="13.8" hidden="false" customHeight="false" outlineLevel="0" collapsed="false">
      <c r="A115" s="4"/>
    </row>
    <row r="116" customFormat="false" ht="13.8" hidden="false" customHeight="false" outlineLevel="0" collapsed="false">
      <c r="A116" s="4"/>
    </row>
    <row r="117" customFormat="false" ht="13.8" hidden="false" customHeight="false" outlineLevel="0" collapsed="false">
      <c r="A117" s="4"/>
    </row>
    <row r="118" customFormat="false" ht="13.8" hidden="false" customHeight="false" outlineLevel="0" collapsed="false">
      <c r="A118" s="4"/>
    </row>
    <row r="119" customFormat="false" ht="13.8" hidden="false" customHeight="false" outlineLevel="0" collapsed="false">
      <c r="A119" s="4"/>
    </row>
    <row r="120" customFormat="false" ht="13.8" hidden="false" customHeight="false" outlineLevel="0" collapsed="false">
      <c r="A120" s="4"/>
    </row>
    <row r="122" customFormat="false" ht="13.8" hidden="false" customHeight="false" outlineLevel="0" collapsed="false">
      <c r="A122" s="4"/>
    </row>
    <row r="123" customFormat="false" ht="13.8" hidden="false" customHeight="false" outlineLevel="0" collapsed="false">
      <c r="A123" s="4"/>
    </row>
    <row r="124" customFormat="false" ht="13.8" hidden="false" customHeight="false" outlineLevel="0" collapsed="false">
      <c r="A124" s="4"/>
    </row>
    <row r="125" customFormat="false" ht="13.8" hidden="false" customHeight="false" outlineLevel="0" collapsed="false">
      <c r="A125" s="4"/>
    </row>
    <row r="126" customFormat="false" ht="13.8" hidden="false" customHeight="false" outlineLevel="0" collapsed="false">
      <c r="A126" s="4"/>
    </row>
    <row r="127" customFormat="false" ht="13.8" hidden="false" customHeight="false" outlineLevel="0" collapsed="false">
      <c r="A127" s="4"/>
    </row>
    <row r="128" customFormat="false" ht="13.8" hidden="false" customHeight="false" outlineLevel="0" collapsed="false">
      <c r="A128" s="4"/>
    </row>
    <row r="129" customFormat="false" ht="13.8" hidden="false" customHeight="false" outlineLevel="0" collapsed="false">
      <c r="A129" s="4"/>
    </row>
    <row r="131" customFormat="false" ht="13.8" hidden="false" customHeight="false" outlineLevel="0" collapsed="false">
      <c r="A131" s="4"/>
    </row>
    <row r="132" customFormat="false" ht="13.8" hidden="false" customHeight="false" outlineLevel="0" collapsed="false">
      <c r="A132" s="4"/>
    </row>
    <row r="133" customFormat="false" ht="13.8" hidden="false" customHeight="false" outlineLevel="0" collapsed="false">
      <c r="A133" s="4"/>
    </row>
    <row r="134" customFormat="false" ht="13.8" hidden="false" customHeight="false" outlineLevel="0" collapsed="false">
      <c r="A134" s="4"/>
    </row>
    <row r="135" customFormat="false" ht="13.8" hidden="false" customHeight="false" outlineLevel="0" collapsed="false">
      <c r="A135" s="4"/>
    </row>
    <row r="136" customFormat="false" ht="13.8" hidden="false" customHeight="false" outlineLevel="0" collapsed="false">
      <c r="A136" s="4"/>
    </row>
    <row r="137" customFormat="false" ht="13.8" hidden="false" customHeight="false" outlineLevel="0" collapsed="false">
      <c r="A137" s="4"/>
    </row>
    <row r="138" customFormat="false" ht="13.8" hidden="false" customHeight="false" outlineLevel="0" collapsed="false">
      <c r="A138" s="4"/>
    </row>
    <row r="139" customFormat="false" ht="13.8" hidden="false" customHeight="false" outlineLevel="0" collapsed="false">
      <c r="A139" s="4"/>
    </row>
    <row r="140" customFormat="false" ht="13.8" hidden="false" customHeight="false" outlineLevel="0" collapsed="false">
      <c r="A140" s="4"/>
    </row>
    <row r="141" customFormat="false" ht="13.8" hidden="false" customHeight="false" outlineLevel="0" collapsed="false">
      <c r="A141" s="4"/>
    </row>
    <row r="142" customFormat="false" ht="13.8" hidden="false" customHeight="false" outlineLevel="0" collapsed="false">
      <c r="A142" s="4"/>
    </row>
    <row r="143" customFormat="false" ht="13.8" hidden="false" customHeight="false" outlineLevel="0" collapsed="false">
      <c r="A143" s="4"/>
    </row>
    <row r="144" customFormat="false" ht="13.8" hidden="false" customHeight="false" outlineLevel="0" collapsed="false">
      <c r="A144" s="4"/>
    </row>
    <row r="145" customFormat="false" ht="13.8" hidden="false" customHeight="false" outlineLevel="0" collapsed="false">
      <c r="A145" s="4"/>
    </row>
    <row r="146" customFormat="false" ht="13.8" hidden="false" customHeight="false" outlineLevel="0" collapsed="false">
      <c r="A146" s="4"/>
    </row>
    <row r="147" customFormat="false" ht="13.8" hidden="false" customHeight="false" outlineLevel="0" collapsed="false">
      <c r="A147" s="4"/>
    </row>
    <row r="148" customFormat="false" ht="13.8" hidden="false" customHeight="false" outlineLevel="0" collapsed="false">
      <c r="A148" s="4"/>
    </row>
    <row r="149" customFormat="false" ht="13.8" hidden="false" customHeight="false" outlineLevel="0" collapsed="false">
      <c r="A149" s="4"/>
    </row>
    <row r="150" customFormat="false" ht="13.8" hidden="false" customHeight="false" outlineLevel="0" collapsed="false">
      <c r="A150" s="4"/>
    </row>
    <row r="151" customFormat="false" ht="13.8" hidden="false" customHeight="false" outlineLevel="0" collapsed="false">
      <c r="A151" s="4"/>
    </row>
    <row r="152" customFormat="false" ht="13.8" hidden="false" customHeight="false" outlineLevel="0" collapsed="false">
      <c r="A152" s="4"/>
    </row>
    <row r="153" customFormat="false" ht="13.8" hidden="false" customHeight="false" outlineLevel="0" collapsed="false">
      <c r="A153" s="4"/>
    </row>
    <row r="154" customFormat="false" ht="13.8" hidden="false" customHeight="false" outlineLevel="0" collapsed="false">
      <c r="A154" s="4"/>
    </row>
    <row r="155" customFormat="false" ht="13.8" hidden="false" customHeight="false" outlineLevel="0" collapsed="false">
      <c r="A155" s="4"/>
    </row>
    <row r="157" customFormat="false" ht="13.8" hidden="false" customHeight="false" outlineLevel="0" collapsed="false">
      <c r="A157" s="4"/>
    </row>
    <row r="158" customFormat="false" ht="13.8" hidden="false" customHeight="false" outlineLevel="0" collapsed="false">
      <c r="A158" s="4"/>
    </row>
    <row r="159" customFormat="false" ht="13.8" hidden="false" customHeight="false" outlineLevel="0" collapsed="false">
      <c r="A159" s="4"/>
    </row>
    <row r="160" customFormat="false" ht="13.8" hidden="false" customHeight="false" outlineLevel="0" collapsed="false">
      <c r="A160" s="4"/>
    </row>
    <row r="161" customFormat="false" ht="13.8" hidden="false" customHeight="false" outlineLevel="0" collapsed="false">
      <c r="A161" s="4"/>
    </row>
    <row r="162" customFormat="false" ht="13.8" hidden="false" customHeight="false" outlineLevel="0" collapsed="false">
      <c r="A162" s="4"/>
    </row>
    <row r="163" customFormat="false" ht="13.8" hidden="false" customHeight="false" outlineLevel="0" collapsed="false">
      <c r="A163" s="4"/>
    </row>
    <row r="164" customFormat="false" ht="13.8" hidden="false" customHeight="false" outlineLevel="0" collapsed="false">
      <c r="A164" s="4"/>
    </row>
    <row r="166" customFormat="false" ht="13.8" hidden="false" customHeight="false" outlineLevel="0" collapsed="false">
      <c r="A166" s="4"/>
    </row>
    <row r="167" customFormat="false" ht="13.8" hidden="false" customHeight="false" outlineLevel="0" collapsed="false">
      <c r="A167" s="4"/>
    </row>
    <row r="169" customFormat="false" ht="13.8" hidden="false" customHeight="false" outlineLevel="0" collapsed="false">
      <c r="A169" s="4"/>
    </row>
    <row r="170" customFormat="false" ht="13.8" hidden="false" customHeight="false" outlineLevel="0" collapsed="false">
      <c r="A170" s="4"/>
    </row>
    <row r="171" customFormat="false" ht="13.8" hidden="false" customHeight="false" outlineLevel="0" collapsed="false">
      <c r="A171" s="4"/>
    </row>
    <row r="172" customFormat="false" ht="13.8" hidden="false" customHeight="false" outlineLevel="0" collapsed="false">
      <c r="A172" s="4"/>
    </row>
    <row r="173" customFormat="false" ht="13.8" hidden="false" customHeight="false" outlineLevel="0" collapsed="false">
      <c r="A173" s="4"/>
    </row>
    <row r="174" customFormat="false" ht="13.8" hidden="false" customHeight="false" outlineLevel="0" collapsed="false">
      <c r="A174" s="4"/>
    </row>
    <row r="175" customFormat="false" ht="13.8" hidden="false" customHeight="false" outlineLevel="0" collapsed="false">
      <c r="A175" s="4"/>
    </row>
    <row r="176" customFormat="false" ht="13.8" hidden="false" customHeight="false" outlineLevel="0" collapsed="false">
      <c r="A176" s="4"/>
    </row>
    <row r="177" customFormat="false" ht="13.8" hidden="false" customHeight="false" outlineLevel="0" collapsed="false">
      <c r="A177" s="4"/>
    </row>
    <row r="178" customFormat="false" ht="13.8" hidden="false" customHeight="false" outlineLevel="0" collapsed="false">
      <c r="A178" s="4"/>
    </row>
    <row r="179" customFormat="false" ht="13.8" hidden="false" customHeight="false" outlineLevel="0" collapsed="false">
      <c r="A179" s="4"/>
    </row>
    <row r="180" customFormat="false" ht="13.8" hidden="false" customHeight="false" outlineLevel="0" collapsed="false">
      <c r="A180" s="4"/>
    </row>
    <row r="181" customFormat="false" ht="13.8" hidden="false" customHeight="false" outlineLevel="0" collapsed="false">
      <c r="A181" s="4"/>
    </row>
    <row r="183" customFormat="false" ht="13.8" hidden="false" customHeight="false" outlineLevel="0" collapsed="false">
      <c r="A183" s="4"/>
    </row>
    <row r="184" customFormat="false" ht="13.8" hidden="false" customHeight="false" outlineLevel="0" collapsed="false">
      <c r="A184" s="4"/>
    </row>
    <row r="185" customFormat="false" ht="13.8" hidden="false" customHeight="false" outlineLevel="0" collapsed="false">
      <c r="A185" s="4"/>
    </row>
    <row r="186" customFormat="false" ht="13.8" hidden="false" customHeight="false" outlineLevel="0" collapsed="false">
      <c r="A186" s="4"/>
    </row>
    <row r="187" customFormat="false" ht="13.8" hidden="false" customHeight="false" outlineLevel="0" collapsed="false">
      <c r="A187" s="4"/>
    </row>
    <row r="188" customFormat="false" ht="13.8" hidden="false" customHeight="false" outlineLevel="0" collapsed="false">
      <c r="A188" s="4"/>
    </row>
    <row r="189" customFormat="false" ht="13.8" hidden="false" customHeight="false" outlineLevel="0" collapsed="false">
      <c r="A189" s="4"/>
    </row>
    <row r="190" customFormat="false" ht="13.8" hidden="false" customHeight="false" outlineLevel="0" collapsed="false">
      <c r="A190" s="4"/>
    </row>
    <row r="191" customFormat="false" ht="13.8" hidden="false" customHeight="false" outlineLevel="0" collapsed="false">
      <c r="A191" s="4"/>
    </row>
    <row r="192" customFormat="false" ht="13.8" hidden="false" customHeight="false" outlineLevel="0" collapsed="false">
      <c r="A192" s="4"/>
    </row>
    <row r="193" customFormat="false" ht="13.8" hidden="false" customHeight="false" outlineLevel="0" collapsed="false">
      <c r="A193" s="4"/>
    </row>
    <row r="194" customFormat="false" ht="13.8" hidden="false" customHeight="false" outlineLevel="0" collapsed="false">
      <c r="A194" s="4"/>
    </row>
    <row r="195" customFormat="false" ht="13.8" hidden="false" customHeight="false" outlineLevel="0" collapsed="false">
      <c r="A195" s="4"/>
    </row>
    <row r="197" customFormat="false" ht="13.8" hidden="false" customHeight="false" outlineLevel="0" collapsed="false">
      <c r="A197" s="4"/>
    </row>
    <row r="198" customFormat="false" ht="13.8" hidden="false" customHeight="false" outlineLevel="0" collapsed="false">
      <c r="A198" s="4"/>
    </row>
    <row r="199" customFormat="false" ht="13.8" hidden="false" customHeight="false" outlineLevel="0" collapsed="false">
      <c r="A199" s="4"/>
    </row>
    <row r="200" customFormat="false" ht="13.8" hidden="false" customHeight="false" outlineLevel="0" collapsed="false">
      <c r="A200" s="4"/>
    </row>
    <row r="201" customFormat="false" ht="13.8" hidden="false" customHeight="false" outlineLevel="0" collapsed="false">
      <c r="A201" s="4"/>
    </row>
    <row r="202" customFormat="false" ht="13.8" hidden="false" customHeight="false" outlineLevel="0" collapsed="false">
      <c r="A202" s="4"/>
    </row>
    <row r="203" customFormat="false" ht="13.8" hidden="false" customHeight="false" outlineLevel="0" collapsed="false">
      <c r="A203" s="4"/>
    </row>
    <row r="204" customFormat="false" ht="13.8" hidden="false" customHeight="false" outlineLevel="0" collapsed="false">
      <c r="A204" s="4"/>
    </row>
    <row r="205" customFormat="false" ht="13.8" hidden="false" customHeight="false" outlineLevel="0" collapsed="false">
      <c r="A205" s="4"/>
    </row>
    <row r="206" customFormat="false" ht="13.8" hidden="false" customHeight="false" outlineLevel="0" collapsed="false">
      <c r="A206" s="4"/>
    </row>
    <row r="207" customFormat="false" ht="13.8" hidden="false" customHeight="false" outlineLevel="0" collapsed="false">
      <c r="A207" s="4"/>
    </row>
    <row r="210" customFormat="false" ht="13.8" hidden="false" customHeight="false" outlineLevel="0" collapsed="false">
      <c r="A210" s="4"/>
    </row>
    <row r="211" customFormat="false" ht="13.8" hidden="false" customHeight="false" outlineLevel="0" collapsed="false">
      <c r="A211" s="4"/>
    </row>
    <row r="212" customFormat="false" ht="13.8" hidden="false" customHeight="false" outlineLevel="0" collapsed="false">
      <c r="A212" s="4"/>
    </row>
    <row r="213" customFormat="false" ht="13.8" hidden="false" customHeight="false" outlineLevel="0" collapsed="false">
      <c r="A213" s="4"/>
    </row>
    <row r="214" customFormat="false" ht="13.8" hidden="false" customHeight="false" outlineLevel="0" collapsed="false">
      <c r="A214" s="4"/>
    </row>
    <row r="215" customFormat="false" ht="13.8" hidden="false" customHeight="false" outlineLevel="0" collapsed="false">
      <c r="A215" s="4"/>
    </row>
    <row r="216" customFormat="false" ht="13.8" hidden="false" customHeight="false" outlineLevel="0" collapsed="false">
      <c r="A216" s="4"/>
    </row>
    <row r="217" customFormat="false" ht="13.8" hidden="false" customHeight="false" outlineLevel="0" collapsed="false">
      <c r="A217" s="4"/>
    </row>
    <row r="218" customFormat="false" ht="13.8" hidden="false" customHeight="false" outlineLevel="0" collapsed="false">
      <c r="A218" s="4"/>
    </row>
    <row r="219" customFormat="false" ht="13.8" hidden="false" customHeight="false" outlineLevel="0" collapsed="false">
      <c r="A219" s="4"/>
    </row>
    <row r="220" customFormat="false" ht="13.8" hidden="false" customHeight="false" outlineLevel="0" collapsed="false">
      <c r="A220" s="4"/>
    </row>
    <row r="221" customFormat="false" ht="13.8" hidden="false" customHeight="false" outlineLevel="0" collapsed="false">
      <c r="A221" s="4"/>
    </row>
    <row r="222" customFormat="false" ht="13.8" hidden="false" customHeight="false" outlineLevel="0" collapsed="false">
      <c r="A222" s="4"/>
    </row>
    <row r="224" customFormat="false" ht="13.8" hidden="false" customHeight="false" outlineLevel="0" collapsed="false">
      <c r="A224" s="4"/>
    </row>
    <row r="226" customFormat="false" ht="13.8" hidden="false" customHeight="false" outlineLevel="0" collapsed="false">
      <c r="A226" s="4"/>
    </row>
    <row r="227" customFormat="false" ht="13.8" hidden="false" customHeight="false" outlineLevel="0" collapsed="false">
      <c r="A227" s="4"/>
    </row>
    <row r="228" customFormat="false" ht="13.8" hidden="false" customHeight="false" outlineLevel="0" collapsed="false">
      <c r="A228" s="4"/>
    </row>
    <row r="229" customFormat="false" ht="13.8" hidden="false" customHeight="false" outlineLevel="0" collapsed="false">
      <c r="A229" s="4"/>
    </row>
    <row r="231" customFormat="false" ht="13.8" hidden="false" customHeight="false" outlineLevel="0" collapsed="false">
      <c r="A231" s="4"/>
    </row>
    <row r="232" customFormat="false" ht="13.8" hidden="false" customHeight="false" outlineLevel="0" collapsed="false">
      <c r="A232" s="4"/>
    </row>
    <row r="234" customFormat="false" ht="13.8" hidden="false" customHeight="false" outlineLevel="0" collapsed="false">
      <c r="A234" s="4"/>
    </row>
    <row r="235" customFormat="false" ht="13.8" hidden="false" customHeight="false" outlineLevel="0" collapsed="false">
      <c r="A235" s="4"/>
    </row>
    <row r="236" customFormat="false" ht="13.8" hidden="false" customHeight="false" outlineLevel="0" collapsed="false">
      <c r="A236" s="4"/>
    </row>
    <row r="238" customFormat="false" ht="13.8" hidden="false" customHeight="false" outlineLevel="0" collapsed="false">
      <c r="A238" s="4"/>
    </row>
    <row r="240" customFormat="false" ht="13.8" hidden="false" customHeight="false" outlineLevel="0" collapsed="false">
      <c r="A240" s="4"/>
    </row>
    <row r="242" customFormat="false" ht="13.8" hidden="false" customHeight="false" outlineLevel="0" collapsed="false">
      <c r="A242" s="4"/>
    </row>
    <row r="244" customFormat="false" ht="13.8" hidden="false" customHeight="false" outlineLevel="0" collapsed="false">
      <c r="A244" s="4"/>
    </row>
    <row r="246" customFormat="false" ht="13.8" hidden="false" customHeight="false" outlineLevel="0" collapsed="false">
      <c r="A246" s="4"/>
    </row>
    <row r="247" customFormat="false" ht="13.8" hidden="false" customHeight="false" outlineLevel="0" collapsed="false">
      <c r="A247" s="4"/>
    </row>
    <row r="248" customFormat="false" ht="13.8" hidden="false" customHeight="false" outlineLevel="0" collapsed="false">
      <c r="A248" s="4"/>
    </row>
    <row r="249" customFormat="false" ht="13.8" hidden="false" customHeight="false" outlineLevel="0" collapsed="false">
      <c r="A249" s="4"/>
    </row>
    <row r="251" customFormat="false" ht="13.8" hidden="false" customHeight="false" outlineLevel="0" collapsed="false">
      <c r="A251" s="4"/>
    </row>
    <row r="252" customFormat="false" ht="13.8" hidden="false" customHeight="false" outlineLevel="0" collapsed="false">
      <c r="A252" s="4"/>
    </row>
    <row r="253" customFormat="false" ht="13.8" hidden="false" customHeight="false" outlineLevel="0" collapsed="false">
      <c r="A253" s="4"/>
    </row>
    <row r="254" customFormat="false" ht="13.8" hidden="false" customHeight="false" outlineLevel="0" collapsed="false">
      <c r="A254" s="4"/>
    </row>
    <row r="255" customFormat="false" ht="13.8" hidden="false" customHeight="false" outlineLevel="0" collapsed="false">
      <c r="A255" s="4"/>
    </row>
    <row r="257" customFormat="false" ht="13.8" hidden="false" customHeight="false" outlineLevel="0" collapsed="false">
      <c r="A257" s="4"/>
    </row>
    <row r="258" customFormat="false" ht="13.8" hidden="false" customHeight="false" outlineLevel="0" collapsed="false">
      <c r="A258" s="4"/>
    </row>
    <row r="259" customFormat="false" ht="13.8" hidden="false" customHeight="false" outlineLevel="0" collapsed="false">
      <c r="A259" s="4"/>
    </row>
    <row r="260" customFormat="false" ht="13.8" hidden="false" customHeight="false" outlineLevel="0" collapsed="false">
      <c r="A260" s="4"/>
    </row>
    <row r="261" customFormat="false" ht="13.8" hidden="false" customHeight="false" outlineLevel="0" collapsed="false">
      <c r="A261" s="4"/>
    </row>
    <row r="262" customFormat="false" ht="13.8" hidden="false" customHeight="false" outlineLevel="0" collapsed="false">
      <c r="A262" s="4"/>
    </row>
    <row r="263" customFormat="false" ht="13.8" hidden="false" customHeight="false" outlineLevel="0" collapsed="false">
      <c r="A263" s="4"/>
    </row>
    <row r="264" customFormat="false" ht="13.8" hidden="false" customHeight="false" outlineLevel="0" collapsed="false">
      <c r="A264" s="4"/>
    </row>
    <row r="265" customFormat="false" ht="13.8" hidden="false" customHeight="false" outlineLevel="0" collapsed="false">
      <c r="A265" s="4"/>
    </row>
    <row r="266" customFormat="false" ht="13.8" hidden="false" customHeight="false" outlineLevel="0" collapsed="false">
      <c r="A266" s="4"/>
    </row>
    <row r="267" customFormat="false" ht="13.8" hidden="false" customHeight="false" outlineLevel="0" collapsed="false">
      <c r="A267" s="4"/>
    </row>
    <row r="269" customFormat="false" ht="13.8" hidden="false" customHeight="false" outlineLevel="0" collapsed="false">
      <c r="A269" s="4"/>
    </row>
    <row r="270" customFormat="false" ht="13.8" hidden="false" customHeight="false" outlineLevel="0" collapsed="false">
      <c r="A270" s="4"/>
    </row>
    <row r="271" customFormat="false" ht="13.8" hidden="false" customHeight="false" outlineLevel="0" collapsed="false">
      <c r="A271" s="4"/>
    </row>
    <row r="272" customFormat="false" ht="13.8" hidden="false" customHeight="false" outlineLevel="0" collapsed="false">
      <c r="A272" s="4"/>
    </row>
    <row r="278" customFormat="false" ht="13.8" hidden="false" customHeight="false" outlineLevel="0" collapsed="false">
      <c r="A278" s="4"/>
    </row>
    <row r="279" customFormat="false" ht="13.8" hidden="false" customHeight="false" outlineLevel="0" collapsed="false">
      <c r="A279" s="4"/>
    </row>
    <row r="281" customFormat="false" ht="13.8" hidden="false" customHeight="false" outlineLevel="0" collapsed="false">
      <c r="A281" s="4"/>
    </row>
    <row r="283" customFormat="false" ht="13.8" hidden="false" customHeight="false" outlineLevel="0" collapsed="false">
      <c r="A283" s="4"/>
    </row>
    <row r="284" customFormat="false" ht="13.8" hidden="false" customHeight="false" outlineLevel="0" collapsed="false">
      <c r="A284" s="4"/>
    </row>
    <row r="285" customFormat="false" ht="13.8" hidden="false" customHeight="false" outlineLevel="0" collapsed="false">
      <c r="A285" s="4"/>
    </row>
    <row r="287" customFormat="false" ht="13.8" hidden="false" customHeight="false" outlineLevel="0" collapsed="false">
      <c r="A287" s="4"/>
    </row>
    <row r="289" customFormat="false" ht="13.8" hidden="false" customHeight="false" outlineLevel="0" collapsed="false">
      <c r="A289" s="4"/>
    </row>
    <row r="290" customFormat="false" ht="13.8" hidden="false" customHeight="false" outlineLevel="0" collapsed="false">
      <c r="A290" s="4"/>
    </row>
    <row r="291" customFormat="false" ht="13.8" hidden="false" customHeight="false" outlineLevel="0" collapsed="false">
      <c r="A291" s="4"/>
    </row>
    <row r="292" customFormat="false" ht="13.8" hidden="false" customHeight="false" outlineLevel="0" collapsed="false">
      <c r="A292" s="4"/>
    </row>
    <row r="294" customFormat="false" ht="13.8" hidden="false" customHeight="false" outlineLevel="0" collapsed="false">
      <c r="A294" s="4"/>
    </row>
    <row r="295" customFormat="false" ht="13.8" hidden="false" customHeight="false" outlineLevel="0" collapsed="false">
      <c r="A295" s="4"/>
    </row>
    <row r="296" customFormat="false" ht="13.8" hidden="false" customHeight="false" outlineLevel="0" collapsed="false">
      <c r="A296" s="4"/>
    </row>
    <row r="297" customFormat="false" ht="13.8" hidden="false" customHeight="false" outlineLevel="0" collapsed="false">
      <c r="A297" s="4"/>
    </row>
    <row r="298" customFormat="false" ht="13.8" hidden="false" customHeight="false" outlineLevel="0" collapsed="false">
      <c r="A298" s="4"/>
    </row>
    <row r="300" customFormat="false" ht="13.8" hidden="false" customHeight="false" outlineLevel="0" collapsed="false">
      <c r="A300" s="4"/>
    </row>
    <row r="301" customFormat="false" ht="13.8" hidden="false" customHeight="false" outlineLevel="0" collapsed="false">
      <c r="A301" s="4"/>
    </row>
    <row r="302" customFormat="false" ht="13.8" hidden="false" customHeight="false" outlineLevel="0" collapsed="false">
      <c r="A302" s="4"/>
    </row>
    <row r="303" customFormat="false" ht="13.8" hidden="false" customHeight="false" outlineLevel="0" collapsed="false">
      <c r="A303" s="4"/>
    </row>
    <row r="304" customFormat="false" ht="13.8" hidden="false" customHeight="false" outlineLevel="0" collapsed="false">
      <c r="A304" s="4"/>
    </row>
    <row r="305" customFormat="false" ht="13.8" hidden="false" customHeight="false" outlineLevel="0" collapsed="false">
      <c r="A305" s="4"/>
    </row>
    <row r="306" customFormat="false" ht="13.8" hidden="false" customHeight="false" outlineLevel="0" collapsed="false">
      <c r="A306" s="4"/>
    </row>
    <row r="307" customFormat="false" ht="13.8" hidden="false" customHeight="false" outlineLevel="0" collapsed="false">
      <c r="A307" s="4"/>
    </row>
    <row r="309" customFormat="false" ht="13.8" hidden="false" customHeight="false" outlineLevel="0" collapsed="false">
      <c r="A309" s="4"/>
    </row>
    <row r="311" customFormat="false" ht="13.8" hidden="false" customHeight="false" outlineLevel="0" collapsed="false">
      <c r="A311" s="4"/>
    </row>
    <row r="312" customFormat="false" ht="13.8" hidden="false" customHeight="false" outlineLevel="0" collapsed="false">
      <c r="A312" s="4"/>
    </row>
    <row r="314" customFormat="false" ht="13.8" hidden="false" customHeight="false" outlineLevel="0" collapsed="false">
      <c r="A314" s="4"/>
    </row>
    <row r="315" customFormat="false" ht="13.8" hidden="false" customHeight="false" outlineLevel="0" collapsed="false">
      <c r="A315" s="4"/>
    </row>
    <row r="318" customFormat="false" ht="13.8" hidden="false" customHeight="false" outlineLevel="0" collapsed="false">
      <c r="A318" s="4"/>
    </row>
    <row r="319" customFormat="false" ht="13.8" hidden="false" customHeight="false" outlineLevel="0" collapsed="false">
      <c r="A319" s="4"/>
    </row>
    <row r="320" customFormat="false" ht="13.8" hidden="false" customHeight="false" outlineLevel="0" collapsed="false">
      <c r="A320" s="4"/>
    </row>
    <row r="321" customFormat="false" ht="13.8" hidden="false" customHeight="false" outlineLevel="0" collapsed="false">
      <c r="A321" s="4"/>
    </row>
    <row r="322" customFormat="false" ht="13.8" hidden="false" customHeight="false" outlineLevel="0" collapsed="false">
      <c r="A322" s="4"/>
    </row>
    <row r="323" customFormat="false" ht="13.8" hidden="false" customHeight="false" outlineLevel="0" collapsed="false">
      <c r="A323" s="4"/>
    </row>
    <row r="324" customFormat="false" ht="13.8" hidden="false" customHeight="false" outlineLevel="0" collapsed="false">
      <c r="A324" s="4"/>
    </row>
    <row r="325" customFormat="false" ht="13.8" hidden="false" customHeight="false" outlineLevel="0" collapsed="false">
      <c r="A325" s="4"/>
    </row>
    <row r="326" customFormat="false" ht="13.8" hidden="false" customHeight="false" outlineLevel="0" collapsed="false">
      <c r="A326" s="4"/>
    </row>
    <row r="327" customFormat="false" ht="13.8" hidden="false" customHeight="false" outlineLevel="0" collapsed="false">
      <c r="A327" s="4"/>
    </row>
    <row r="328" customFormat="false" ht="13.8" hidden="false" customHeight="false" outlineLevel="0" collapsed="false">
      <c r="A328" s="4"/>
    </row>
    <row r="329" customFormat="false" ht="13.8" hidden="false" customHeight="false" outlineLevel="0" collapsed="false">
      <c r="A329" s="4"/>
    </row>
    <row r="330" customFormat="false" ht="13.8" hidden="false" customHeight="false" outlineLevel="0" collapsed="false">
      <c r="A330" s="4"/>
    </row>
    <row r="331" customFormat="false" ht="13.8" hidden="false" customHeight="false" outlineLevel="0" collapsed="false">
      <c r="A331" s="4"/>
    </row>
    <row r="333" customFormat="false" ht="13.8" hidden="false" customHeight="false" outlineLevel="0" collapsed="false">
      <c r="A333" s="4"/>
    </row>
    <row r="334" customFormat="false" ht="13.8" hidden="false" customHeight="false" outlineLevel="0" collapsed="false">
      <c r="A334" s="4"/>
    </row>
    <row r="335" customFormat="false" ht="13.8" hidden="false" customHeight="false" outlineLevel="0" collapsed="false">
      <c r="A335" s="4"/>
    </row>
    <row r="336" customFormat="false" ht="13.8" hidden="false" customHeight="false" outlineLevel="0" collapsed="false">
      <c r="A336" s="4"/>
    </row>
    <row r="337" customFormat="false" ht="13.8" hidden="false" customHeight="false" outlineLevel="0" collapsed="false">
      <c r="A337" s="4"/>
    </row>
    <row r="338" customFormat="false" ht="13.8" hidden="false" customHeight="false" outlineLevel="0" collapsed="false">
      <c r="A338" s="4"/>
    </row>
    <row r="340" customFormat="false" ht="13.8" hidden="false" customHeight="false" outlineLevel="0" collapsed="false">
      <c r="A340" s="4"/>
    </row>
    <row r="341" customFormat="false" ht="13.8" hidden="false" customHeight="false" outlineLevel="0" collapsed="false">
      <c r="A341" s="4"/>
    </row>
    <row r="343" customFormat="false" ht="13.8" hidden="false" customHeight="false" outlineLevel="0" collapsed="false">
      <c r="A343" s="4"/>
    </row>
    <row r="344" customFormat="false" ht="13.8" hidden="false" customHeight="false" outlineLevel="0" collapsed="false">
      <c r="A344" s="4"/>
    </row>
    <row r="345" customFormat="false" ht="13.8" hidden="false" customHeight="false" outlineLevel="0" collapsed="false">
      <c r="A345" s="4"/>
    </row>
    <row r="346" customFormat="false" ht="13.8" hidden="false" customHeight="false" outlineLevel="0" collapsed="false">
      <c r="A346" s="4"/>
    </row>
    <row r="347" customFormat="false" ht="13.8" hidden="false" customHeight="false" outlineLevel="0" collapsed="false">
      <c r="A347" s="4"/>
    </row>
    <row r="348" customFormat="false" ht="13.8" hidden="false" customHeight="false" outlineLevel="0" collapsed="false">
      <c r="A348" s="4"/>
    </row>
    <row r="349" customFormat="false" ht="13.8" hidden="false" customHeight="false" outlineLevel="0" collapsed="false">
      <c r="A349" s="4"/>
    </row>
    <row r="350" customFormat="false" ht="13.8" hidden="false" customHeight="false" outlineLevel="0" collapsed="false">
      <c r="A350" s="4"/>
    </row>
    <row r="351" customFormat="false" ht="13.8" hidden="false" customHeight="false" outlineLevel="0" collapsed="false">
      <c r="A351" s="4"/>
    </row>
    <row r="352" customFormat="false" ht="13.8" hidden="false" customHeight="false" outlineLevel="0" collapsed="false">
      <c r="A352" s="4"/>
    </row>
    <row r="353" customFormat="false" ht="13.8" hidden="false" customHeight="false" outlineLevel="0" collapsed="false">
      <c r="A353" s="4"/>
    </row>
    <row r="354" customFormat="false" ht="13.8" hidden="false" customHeight="false" outlineLevel="0" collapsed="false">
      <c r="A354" s="4"/>
    </row>
    <row r="355" customFormat="false" ht="13.8" hidden="false" customHeight="false" outlineLevel="0" collapsed="false">
      <c r="A355" s="4"/>
    </row>
    <row r="357" customFormat="false" ht="13.8" hidden="false" customHeight="false" outlineLevel="0" collapsed="false">
      <c r="A357" s="4"/>
    </row>
    <row r="358" customFormat="false" ht="13.8" hidden="false" customHeight="false" outlineLevel="0" collapsed="false">
      <c r="A358" s="4"/>
    </row>
    <row r="359" customFormat="false" ht="13.8" hidden="false" customHeight="false" outlineLevel="0" collapsed="false">
      <c r="A359" s="4"/>
    </row>
    <row r="360" customFormat="false" ht="13.8" hidden="false" customHeight="false" outlineLevel="0" collapsed="false">
      <c r="A360" s="4"/>
    </row>
    <row r="362" customFormat="false" ht="13.8" hidden="false" customHeight="false" outlineLevel="0" collapsed="false">
      <c r="A362" s="4"/>
    </row>
    <row r="363" customFormat="false" ht="13.8" hidden="false" customHeight="false" outlineLevel="0" collapsed="false">
      <c r="A363" s="4"/>
    </row>
    <row r="364" customFormat="false" ht="13.8" hidden="false" customHeight="false" outlineLevel="0" collapsed="false">
      <c r="A364" s="4"/>
    </row>
    <row r="365" customFormat="false" ht="13.8" hidden="false" customHeight="false" outlineLevel="0" collapsed="false">
      <c r="A365" s="4"/>
    </row>
    <row r="366" customFormat="false" ht="13.8" hidden="false" customHeight="false" outlineLevel="0" collapsed="false">
      <c r="A366" s="4"/>
    </row>
    <row r="367" customFormat="false" ht="13.8" hidden="false" customHeight="false" outlineLevel="0" collapsed="false">
      <c r="A367" s="4"/>
    </row>
    <row r="369" customFormat="false" ht="13.8" hidden="false" customHeight="false" outlineLevel="0" collapsed="false">
      <c r="A369" s="4"/>
    </row>
    <row r="370" customFormat="false" ht="13.8" hidden="false" customHeight="false" outlineLevel="0" collapsed="false">
      <c r="A370" s="4"/>
    </row>
    <row r="372" customFormat="false" ht="13.8" hidden="false" customHeight="false" outlineLevel="0" collapsed="false">
      <c r="A372" s="4"/>
    </row>
    <row r="373" customFormat="false" ht="13.8" hidden="false" customHeight="false" outlineLevel="0" collapsed="false">
      <c r="A373" s="4"/>
    </row>
    <row r="374" customFormat="false" ht="13.8" hidden="false" customHeight="false" outlineLevel="0" collapsed="false">
      <c r="A374" s="4"/>
    </row>
    <row r="375" customFormat="false" ht="13.8" hidden="false" customHeight="false" outlineLevel="0" collapsed="false">
      <c r="A375" s="4"/>
    </row>
    <row r="376" customFormat="false" ht="13.8" hidden="false" customHeight="false" outlineLevel="0" collapsed="false">
      <c r="A376" s="4"/>
    </row>
    <row r="377" customFormat="false" ht="13.8" hidden="false" customHeight="false" outlineLevel="0" collapsed="false">
      <c r="A377" s="4"/>
    </row>
    <row r="378" customFormat="false" ht="13.8" hidden="false" customHeight="false" outlineLevel="0" collapsed="false">
      <c r="A378" s="4"/>
    </row>
    <row r="379" customFormat="false" ht="13.8" hidden="false" customHeight="false" outlineLevel="0" collapsed="false">
      <c r="A379" s="4"/>
    </row>
    <row r="382" customFormat="false" ht="13.8" hidden="false" customHeight="false" outlineLevel="0" collapsed="false">
      <c r="A382" s="4"/>
    </row>
    <row r="383" customFormat="false" ht="13.8" hidden="false" customHeight="false" outlineLevel="0" collapsed="false">
      <c r="A383" s="4"/>
    </row>
    <row r="384" customFormat="false" ht="13.8" hidden="false" customHeight="false" outlineLevel="0" collapsed="false">
      <c r="A384" s="4"/>
    </row>
    <row r="385" customFormat="false" ht="13.8" hidden="false" customHeight="false" outlineLevel="0" collapsed="false">
      <c r="A385" s="4"/>
    </row>
    <row r="386" customFormat="false" ht="13.8" hidden="false" customHeight="false" outlineLevel="0" collapsed="false">
      <c r="A386" s="4"/>
    </row>
    <row r="387" customFormat="false" ht="13.8" hidden="false" customHeight="false" outlineLevel="0" collapsed="false">
      <c r="A387" s="4"/>
    </row>
    <row r="388" customFormat="false" ht="13.8" hidden="false" customHeight="false" outlineLevel="0" collapsed="false">
      <c r="A388" s="4"/>
    </row>
    <row r="389" customFormat="false" ht="13.8" hidden="false" customHeight="false" outlineLevel="0" collapsed="false">
      <c r="A389" s="4"/>
    </row>
    <row r="390" customFormat="false" ht="13.8" hidden="false" customHeight="false" outlineLevel="0" collapsed="false">
      <c r="A390" s="4"/>
    </row>
    <row r="391" customFormat="false" ht="13.8" hidden="false" customHeight="false" outlineLevel="0" collapsed="false">
      <c r="A391" s="4"/>
    </row>
    <row r="392" customFormat="false" ht="13.8" hidden="false" customHeight="false" outlineLevel="0" collapsed="false">
      <c r="A392" s="4"/>
    </row>
    <row r="393" customFormat="false" ht="13.8" hidden="false" customHeight="false" outlineLevel="0" collapsed="false">
      <c r="A393" s="4"/>
    </row>
    <row r="394" customFormat="false" ht="13.8" hidden="false" customHeight="false" outlineLevel="0" collapsed="false">
      <c r="A394" s="4"/>
    </row>
    <row r="397" customFormat="false" ht="13.8" hidden="false" customHeight="false" outlineLevel="0" collapsed="false">
      <c r="A397" s="4"/>
    </row>
    <row r="398" customFormat="false" ht="13.8" hidden="false" customHeight="false" outlineLevel="0" collapsed="false">
      <c r="A398" s="4"/>
    </row>
    <row r="400" customFormat="false" ht="13.8" hidden="false" customHeight="false" outlineLevel="0" collapsed="false">
      <c r="A400" s="4"/>
    </row>
    <row r="401" customFormat="false" ht="13.8" hidden="false" customHeight="false" outlineLevel="0" collapsed="false">
      <c r="A401" s="4"/>
    </row>
    <row r="402" customFormat="false" ht="13.8" hidden="false" customHeight="false" outlineLevel="0" collapsed="false">
      <c r="A402" s="4"/>
    </row>
    <row r="403" customFormat="false" ht="13.8" hidden="false" customHeight="false" outlineLevel="0" collapsed="false">
      <c r="A403" s="4"/>
    </row>
    <row r="404" customFormat="false" ht="13.8" hidden="false" customHeight="false" outlineLevel="0" collapsed="false">
      <c r="A404" s="4"/>
    </row>
    <row r="405" customFormat="false" ht="13.8" hidden="false" customHeight="false" outlineLevel="0" collapsed="false">
      <c r="A405" s="4"/>
    </row>
    <row r="406" customFormat="false" ht="13.8" hidden="false" customHeight="false" outlineLevel="0" collapsed="false">
      <c r="A406" s="4"/>
    </row>
    <row r="407" customFormat="false" ht="13.8" hidden="false" customHeight="false" outlineLevel="0" collapsed="false">
      <c r="A407" s="4"/>
    </row>
    <row r="408" customFormat="false" ht="13.8" hidden="false" customHeight="false" outlineLevel="0" collapsed="false">
      <c r="A408" s="4"/>
    </row>
    <row r="409" customFormat="false" ht="13.8" hidden="false" customHeight="false" outlineLevel="0" collapsed="false">
      <c r="A409" s="4"/>
    </row>
    <row r="410" customFormat="false" ht="13.8" hidden="false" customHeight="false" outlineLevel="0" collapsed="false">
      <c r="A410" s="4"/>
    </row>
    <row r="411" customFormat="false" ht="13.8" hidden="false" customHeight="false" outlineLevel="0" collapsed="false">
      <c r="A411" s="4"/>
    </row>
    <row r="412" customFormat="false" ht="13.8" hidden="false" customHeight="false" outlineLevel="0" collapsed="false">
      <c r="A412" s="4"/>
    </row>
    <row r="413" customFormat="false" ht="13.8" hidden="false" customHeight="false" outlineLevel="0" collapsed="false">
      <c r="A413" s="4"/>
    </row>
    <row r="414" customFormat="false" ht="13.8" hidden="false" customHeight="false" outlineLevel="0" collapsed="false">
      <c r="A414" s="4"/>
    </row>
    <row r="415" customFormat="false" ht="13.8" hidden="false" customHeight="false" outlineLevel="0" collapsed="false">
      <c r="A415" s="4"/>
    </row>
    <row r="416" customFormat="false" ht="13.8" hidden="false" customHeight="false" outlineLevel="0" collapsed="false">
      <c r="A416" s="4"/>
    </row>
    <row r="417" customFormat="false" ht="13.8" hidden="false" customHeight="false" outlineLevel="0" collapsed="false">
      <c r="A417" s="4"/>
    </row>
    <row r="418" customFormat="false" ht="13.8" hidden="false" customHeight="false" outlineLevel="0" collapsed="false">
      <c r="A418" s="4"/>
    </row>
    <row r="419" customFormat="false" ht="13.8" hidden="false" customHeight="false" outlineLevel="0" collapsed="false">
      <c r="A419" s="4"/>
    </row>
    <row r="420" customFormat="false" ht="13.8" hidden="false" customHeight="false" outlineLevel="0" collapsed="false">
      <c r="A420" s="4"/>
    </row>
    <row r="421" customFormat="false" ht="13.8" hidden="false" customHeight="false" outlineLevel="0" collapsed="false">
      <c r="A421" s="4"/>
    </row>
    <row r="422" customFormat="false" ht="13.8" hidden="false" customHeight="false" outlineLevel="0" collapsed="false">
      <c r="A422" s="4"/>
    </row>
    <row r="423" customFormat="false" ht="13.8" hidden="false" customHeight="false" outlineLevel="0" collapsed="false">
      <c r="A423" s="4"/>
    </row>
    <row r="426" customFormat="false" ht="13.8" hidden="false" customHeight="false" outlineLevel="0" collapsed="false">
      <c r="A426" s="4"/>
    </row>
    <row r="427" customFormat="false" ht="13.8" hidden="false" customHeight="false" outlineLevel="0" collapsed="false">
      <c r="A427" s="4"/>
    </row>
    <row r="428" customFormat="false" ht="13.8" hidden="false" customHeight="false" outlineLevel="0" collapsed="false">
      <c r="A428" s="4"/>
    </row>
    <row r="429" customFormat="false" ht="13.8" hidden="false" customHeight="false" outlineLevel="0" collapsed="false">
      <c r="A429" s="4"/>
    </row>
    <row r="430" customFormat="false" ht="13.8" hidden="false" customHeight="false" outlineLevel="0" collapsed="false">
      <c r="A430" s="4"/>
    </row>
    <row r="431" customFormat="false" ht="13.8" hidden="false" customHeight="false" outlineLevel="0" collapsed="false">
      <c r="A431" s="4"/>
    </row>
    <row r="432" customFormat="false" ht="13.8" hidden="false" customHeight="false" outlineLevel="0" collapsed="false">
      <c r="A432" s="4"/>
    </row>
    <row r="433" customFormat="false" ht="13.8" hidden="false" customHeight="false" outlineLevel="0" collapsed="false">
      <c r="A433" s="4"/>
    </row>
    <row r="435" customFormat="false" ht="13.8" hidden="false" customHeight="false" outlineLevel="0" collapsed="false">
      <c r="A435" s="4"/>
    </row>
    <row r="436" customFormat="false" ht="13.8" hidden="false" customHeight="false" outlineLevel="0" collapsed="false">
      <c r="A436" s="4"/>
    </row>
    <row r="437" customFormat="false" ht="13.8" hidden="false" customHeight="false" outlineLevel="0" collapsed="false">
      <c r="A437" s="4"/>
    </row>
    <row r="438" customFormat="false" ht="13.8" hidden="false" customHeight="false" outlineLevel="0" collapsed="false">
      <c r="A438" s="4"/>
    </row>
    <row r="439" customFormat="false" ht="13.8" hidden="false" customHeight="false" outlineLevel="0" collapsed="false">
      <c r="A439" s="4"/>
    </row>
    <row r="440" customFormat="false" ht="13.8" hidden="false" customHeight="false" outlineLevel="0" collapsed="false">
      <c r="A440" s="4"/>
    </row>
    <row r="441" customFormat="false" ht="13.8" hidden="false" customHeight="false" outlineLevel="0" collapsed="false">
      <c r="A441" s="4"/>
    </row>
    <row r="442" customFormat="false" ht="13.8" hidden="false" customHeight="false" outlineLevel="0" collapsed="false">
      <c r="A442" s="4"/>
    </row>
    <row r="443" customFormat="false" ht="13.8" hidden="false" customHeight="false" outlineLevel="0" collapsed="false">
      <c r="A443" s="4"/>
    </row>
    <row r="444" customFormat="false" ht="13.8" hidden="false" customHeight="false" outlineLevel="0" collapsed="false">
      <c r="A444" s="4"/>
    </row>
    <row r="445" customFormat="false" ht="13.8" hidden="false" customHeight="false" outlineLevel="0" collapsed="false">
      <c r="A445" s="4"/>
    </row>
    <row r="446" customFormat="false" ht="13.8" hidden="false" customHeight="false" outlineLevel="0" collapsed="false">
      <c r="A446" s="4"/>
    </row>
    <row r="448" customFormat="false" ht="13.8" hidden="false" customHeight="false" outlineLevel="0" collapsed="false">
      <c r="A448" s="4"/>
    </row>
    <row r="449" customFormat="false" ht="13.8" hidden="false" customHeight="false" outlineLevel="0" collapsed="false">
      <c r="A449" s="4"/>
    </row>
    <row r="450" customFormat="false" ht="13.8" hidden="false" customHeight="false" outlineLevel="0" collapsed="false">
      <c r="A450" s="4"/>
    </row>
    <row r="451" customFormat="false" ht="13.8" hidden="false" customHeight="false" outlineLevel="0" collapsed="false">
      <c r="A451" s="4"/>
    </row>
    <row r="453" customFormat="false" ht="13.8" hidden="false" customHeight="false" outlineLevel="0" collapsed="false">
      <c r="A453" s="4"/>
    </row>
    <row r="454" customFormat="false" ht="13.8" hidden="false" customHeight="false" outlineLevel="0" collapsed="false">
      <c r="A454" s="4"/>
    </row>
    <row r="458" customFormat="false" ht="13.8" hidden="false" customHeight="false" outlineLevel="0" collapsed="false">
      <c r="A458" s="4"/>
    </row>
    <row r="459" customFormat="false" ht="13.8" hidden="false" customHeight="false" outlineLevel="0" collapsed="false">
      <c r="A459" s="4"/>
    </row>
    <row r="460" customFormat="false" ht="13.8" hidden="false" customHeight="false" outlineLevel="0" collapsed="false">
      <c r="A460" s="4"/>
    </row>
    <row r="461" customFormat="false" ht="13.8" hidden="false" customHeight="false" outlineLevel="0" collapsed="false">
      <c r="A461" s="4"/>
    </row>
    <row r="462" customFormat="false" ht="13.8" hidden="false" customHeight="false" outlineLevel="0" collapsed="false">
      <c r="A462" s="4"/>
    </row>
    <row r="464" customFormat="false" ht="13.8" hidden="false" customHeight="false" outlineLevel="0" collapsed="false">
      <c r="A464" s="4"/>
    </row>
    <row r="465" customFormat="false" ht="13.8" hidden="false" customHeight="false" outlineLevel="0" collapsed="false">
      <c r="A465" s="4"/>
    </row>
    <row r="466" customFormat="false" ht="13.8" hidden="false" customHeight="false" outlineLevel="0" collapsed="false">
      <c r="A466" s="4"/>
    </row>
    <row r="467" customFormat="false" ht="13.8" hidden="false" customHeight="false" outlineLevel="0" collapsed="false">
      <c r="A467" s="4"/>
    </row>
    <row r="468" customFormat="false" ht="13.8" hidden="false" customHeight="false" outlineLevel="0" collapsed="false">
      <c r="A468" s="4"/>
    </row>
    <row r="469" customFormat="false" ht="13.8" hidden="false" customHeight="false" outlineLevel="0" collapsed="false">
      <c r="A469" s="4"/>
    </row>
    <row r="472" customFormat="false" ht="13.8" hidden="false" customHeight="false" outlineLevel="0" collapsed="false">
      <c r="A472" s="4"/>
    </row>
    <row r="473" customFormat="false" ht="13.8" hidden="false" customHeight="false" outlineLevel="0" collapsed="false">
      <c r="A473" s="4"/>
    </row>
    <row r="474" customFormat="false" ht="13.8" hidden="false" customHeight="false" outlineLevel="0" collapsed="false">
      <c r="A474" s="4"/>
    </row>
    <row r="476" customFormat="false" ht="13.8" hidden="false" customHeight="false" outlineLevel="0" collapsed="false">
      <c r="A476" s="4"/>
    </row>
    <row r="477" customFormat="false" ht="13.8" hidden="false" customHeight="false" outlineLevel="0" collapsed="false">
      <c r="A477" s="4"/>
    </row>
    <row r="478" customFormat="false" ht="13.8" hidden="false" customHeight="false" outlineLevel="0" collapsed="false">
      <c r="A478" s="4"/>
    </row>
    <row r="479" customFormat="false" ht="13.8" hidden="false" customHeight="false" outlineLevel="0" collapsed="false">
      <c r="A479" s="4"/>
    </row>
    <row r="480" customFormat="false" ht="13.8" hidden="false" customHeight="false" outlineLevel="0" collapsed="false">
      <c r="A480" s="4"/>
    </row>
    <row r="481" customFormat="false" ht="13.8" hidden="false" customHeight="false" outlineLevel="0" collapsed="false">
      <c r="A481" s="4"/>
    </row>
    <row r="482" customFormat="false" ht="13.8" hidden="false" customHeight="false" outlineLevel="0" collapsed="false">
      <c r="A482" s="4"/>
    </row>
    <row r="483" customFormat="false" ht="13.8" hidden="false" customHeight="false" outlineLevel="0" collapsed="false">
      <c r="A483" s="4"/>
    </row>
    <row r="484" customFormat="false" ht="13.8" hidden="false" customHeight="false" outlineLevel="0" collapsed="false">
      <c r="A484" s="4"/>
    </row>
    <row r="485" customFormat="false" ht="13.8" hidden="false" customHeight="false" outlineLevel="0" collapsed="false">
      <c r="A485" s="4"/>
    </row>
    <row r="486" customFormat="false" ht="13.8" hidden="false" customHeight="false" outlineLevel="0" collapsed="false">
      <c r="A486" s="4"/>
    </row>
    <row r="488" customFormat="false" ht="13.8" hidden="false" customHeight="false" outlineLevel="0" collapsed="false">
      <c r="A488" s="4"/>
    </row>
    <row r="489" customFormat="false" ht="13.8" hidden="false" customHeight="false" outlineLevel="0" collapsed="false">
      <c r="A489" s="4"/>
    </row>
    <row r="490" customFormat="false" ht="13.8" hidden="false" customHeight="false" outlineLevel="0" collapsed="false">
      <c r="A490" s="4"/>
    </row>
    <row r="491" customFormat="false" ht="13.8" hidden="false" customHeight="false" outlineLevel="0" collapsed="false">
      <c r="A491" s="4"/>
    </row>
    <row r="492" customFormat="false" ht="13.8" hidden="false" customHeight="false" outlineLevel="0" collapsed="false">
      <c r="A492" s="4"/>
    </row>
    <row r="493" customFormat="false" ht="13.8" hidden="false" customHeight="false" outlineLevel="0" collapsed="false">
      <c r="A493" s="4"/>
    </row>
    <row r="494" customFormat="false" ht="13.8" hidden="false" customHeight="false" outlineLevel="0" collapsed="false">
      <c r="A494" s="4"/>
    </row>
    <row r="495" customFormat="false" ht="13.8" hidden="false" customHeight="false" outlineLevel="0" collapsed="false">
      <c r="A495" s="4"/>
    </row>
    <row r="496" customFormat="false" ht="13.8" hidden="false" customHeight="false" outlineLevel="0" collapsed="false">
      <c r="A496" s="4"/>
    </row>
    <row r="497" customFormat="false" ht="13.8" hidden="false" customHeight="false" outlineLevel="0" collapsed="false">
      <c r="A497" s="4"/>
    </row>
    <row r="498" customFormat="false" ht="13.8" hidden="false" customHeight="false" outlineLevel="0" collapsed="false">
      <c r="A498" s="4"/>
    </row>
    <row r="499" customFormat="false" ht="13.8" hidden="false" customHeight="false" outlineLevel="0" collapsed="false">
      <c r="A499" s="4"/>
    </row>
    <row r="500" customFormat="false" ht="13.8" hidden="false" customHeight="false" outlineLevel="0" collapsed="false">
      <c r="A500" s="4"/>
    </row>
    <row r="501" customFormat="false" ht="13.8" hidden="false" customHeight="false" outlineLevel="0" collapsed="false">
      <c r="A501" s="4"/>
    </row>
    <row r="502" customFormat="false" ht="13.8" hidden="false" customHeight="false" outlineLevel="0" collapsed="false">
      <c r="A502" s="4"/>
    </row>
    <row r="503" customFormat="false" ht="13.8" hidden="false" customHeight="false" outlineLevel="0" collapsed="false">
      <c r="A503" s="4"/>
    </row>
    <row r="505" customFormat="false" ht="13.8" hidden="false" customHeight="false" outlineLevel="0" collapsed="false">
      <c r="A505" s="4"/>
    </row>
    <row r="506" customFormat="false" ht="13.8" hidden="false" customHeight="false" outlineLevel="0" collapsed="false">
      <c r="A506" s="4"/>
    </row>
    <row r="507" customFormat="false" ht="13.8" hidden="false" customHeight="false" outlineLevel="0" collapsed="false">
      <c r="A507" s="4"/>
    </row>
    <row r="508" customFormat="false" ht="13.8" hidden="false" customHeight="false" outlineLevel="0" collapsed="false">
      <c r="A508" s="4"/>
    </row>
    <row r="509" customFormat="false" ht="13.8" hidden="false" customHeight="false" outlineLevel="0" collapsed="false">
      <c r="A509" s="4"/>
    </row>
    <row r="510" customFormat="false" ht="13.8" hidden="false" customHeight="false" outlineLevel="0" collapsed="false">
      <c r="A510" s="4"/>
    </row>
    <row r="511" customFormat="false" ht="13.8" hidden="false" customHeight="false" outlineLevel="0" collapsed="false">
      <c r="A511" s="4"/>
    </row>
    <row r="512" customFormat="false" ht="13.8" hidden="false" customHeight="false" outlineLevel="0" collapsed="false">
      <c r="A512" s="4"/>
    </row>
    <row r="513" customFormat="false" ht="13.8" hidden="false" customHeight="false" outlineLevel="0" collapsed="false">
      <c r="A513" s="4"/>
    </row>
    <row r="514" customFormat="false" ht="13.8" hidden="false" customHeight="false" outlineLevel="0" collapsed="false">
      <c r="A514" s="4"/>
    </row>
    <row r="515" customFormat="false" ht="13.8" hidden="false" customHeight="false" outlineLevel="0" collapsed="false">
      <c r="A515" s="4"/>
    </row>
    <row r="516" customFormat="false" ht="13.8" hidden="false" customHeight="false" outlineLevel="0" collapsed="false">
      <c r="A516" s="4"/>
    </row>
    <row r="517" customFormat="false" ht="13.8" hidden="false" customHeight="false" outlineLevel="0" collapsed="false">
      <c r="A517" s="4"/>
    </row>
    <row r="518" customFormat="false" ht="13.8" hidden="false" customHeight="false" outlineLevel="0" collapsed="false">
      <c r="A518" s="4"/>
    </row>
    <row r="519" customFormat="false" ht="13.8" hidden="false" customHeight="false" outlineLevel="0" collapsed="false">
      <c r="A519" s="4"/>
    </row>
    <row r="520" customFormat="false" ht="13.8" hidden="false" customHeight="false" outlineLevel="0" collapsed="false">
      <c r="A520" s="4"/>
    </row>
    <row r="521" customFormat="false" ht="13.8" hidden="false" customHeight="false" outlineLevel="0" collapsed="false">
      <c r="A521" s="4"/>
    </row>
    <row r="522" customFormat="false" ht="13.8" hidden="false" customHeight="false" outlineLevel="0" collapsed="false">
      <c r="A522" s="4"/>
    </row>
    <row r="523" customFormat="false" ht="13.8" hidden="false" customHeight="false" outlineLevel="0" collapsed="false">
      <c r="A523" s="4"/>
    </row>
    <row r="524" customFormat="false" ht="13.8" hidden="false" customHeight="false" outlineLevel="0" collapsed="false">
      <c r="A524" s="4"/>
    </row>
    <row r="526" customFormat="false" ht="13.8" hidden="false" customHeight="false" outlineLevel="0" collapsed="false">
      <c r="A526" s="4"/>
    </row>
    <row r="527" customFormat="false" ht="13.8" hidden="false" customHeight="false" outlineLevel="0" collapsed="false">
      <c r="A527" s="4"/>
    </row>
    <row r="528" customFormat="false" ht="13.8" hidden="false" customHeight="false" outlineLevel="0" collapsed="false">
      <c r="A528" s="4"/>
    </row>
    <row r="529" customFormat="false" ht="13.8" hidden="false" customHeight="false" outlineLevel="0" collapsed="false">
      <c r="A529" s="4"/>
    </row>
    <row r="530" customFormat="false" ht="13.8" hidden="false" customHeight="false" outlineLevel="0" collapsed="false">
      <c r="A530" s="4"/>
    </row>
    <row r="531" customFormat="false" ht="13.8" hidden="false" customHeight="false" outlineLevel="0" collapsed="false">
      <c r="A531" s="4"/>
    </row>
    <row r="532" customFormat="false" ht="13.8" hidden="false" customHeight="false" outlineLevel="0" collapsed="false">
      <c r="A532" s="4"/>
    </row>
    <row r="533" customFormat="false" ht="13.8" hidden="false" customHeight="false" outlineLevel="0" collapsed="false">
      <c r="A533" s="4"/>
    </row>
    <row r="534" customFormat="false" ht="13.8" hidden="false" customHeight="false" outlineLevel="0" collapsed="false">
      <c r="A534" s="4"/>
    </row>
    <row r="535" customFormat="false" ht="13.8" hidden="false" customHeight="false" outlineLevel="0" collapsed="false">
      <c r="A535" s="4"/>
    </row>
    <row r="536" customFormat="false" ht="13.8" hidden="false" customHeight="false" outlineLevel="0" collapsed="false">
      <c r="A536" s="4"/>
    </row>
    <row r="537" customFormat="false" ht="13.8" hidden="false" customHeight="false" outlineLevel="0" collapsed="false">
      <c r="A537" s="4"/>
    </row>
    <row r="538" customFormat="false" ht="13.8" hidden="false" customHeight="false" outlineLevel="0" collapsed="false">
      <c r="A538" s="4"/>
    </row>
    <row r="540" customFormat="false" ht="13.8" hidden="false" customHeight="false" outlineLevel="0" collapsed="false">
      <c r="A540" s="4"/>
    </row>
    <row r="541" customFormat="false" ht="13.8" hidden="false" customHeight="false" outlineLevel="0" collapsed="false">
      <c r="A541" s="4"/>
    </row>
    <row r="542" customFormat="false" ht="13.8" hidden="false" customHeight="false" outlineLevel="0" collapsed="false">
      <c r="A542" s="4"/>
    </row>
    <row r="543" customFormat="false" ht="13.8" hidden="false" customHeight="false" outlineLevel="0" collapsed="false">
      <c r="A543" s="4"/>
    </row>
    <row r="544" customFormat="false" ht="13.8" hidden="false" customHeight="false" outlineLevel="0" collapsed="false">
      <c r="A544" s="4"/>
    </row>
    <row r="545" customFormat="false" ht="13.8" hidden="false" customHeight="false" outlineLevel="0" collapsed="false">
      <c r="A545" s="4"/>
    </row>
    <row r="546" customFormat="false" ht="13.8" hidden="false" customHeight="false" outlineLevel="0" collapsed="false">
      <c r="A546" s="4"/>
    </row>
    <row r="547" customFormat="false" ht="13.8" hidden="false" customHeight="false" outlineLevel="0" collapsed="false">
      <c r="A547" s="4"/>
    </row>
    <row r="548" customFormat="false" ht="13.8" hidden="false" customHeight="false" outlineLevel="0" collapsed="false">
      <c r="A548" s="4"/>
    </row>
    <row r="550" customFormat="false" ht="13.8" hidden="false" customHeight="false" outlineLevel="0" collapsed="false">
      <c r="A550" s="4"/>
    </row>
    <row r="552" customFormat="false" ht="13.8" hidden="false" customHeight="false" outlineLevel="0" collapsed="false">
      <c r="A552" s="4"/>
    </row>
    <row r="553" customFormat="false" ht="13.8" hidden="false" customHeight="false" outlineLevel="0" collapsed="false">
      <c r="A553" s="4"/>
    </row>
    <row r="555" customFormat="false" ht="13.8" hidden="false" customHeight="false" outlineLevel="0" collapsed="false">
      <c r="A555" s="4"/>
    </row>
    <row r="556" customFormat="false" ht="13.8" hidden="false" customHeight="false" outlineLevel="0" collapsed="false">
      <c r="A556" s="4"/>
    </row>
    <row r="557" customFormat="false" ht="13.8" hidden="false" customHeight="false" outlineLevel="0" collapsed="false">
      <c r="A557" s="4"/>
    </row>
    <row r="558" customFormat="false" ht="13.8" hidden="false" customHeight="false" outlineLevel="0" collapsed="false">
      <c r="A558" s="4"/>
    </row>
    <row r="559" customFormat="false" ht="13.8" hidden="false" customHeight="false" outlineLevel="0" collapsed="false">
      <c r="A559" s="4"/>
    </row>
    <row r="560" customFormat="false" ht="13.8" hidden="false" customHeight="false" outlineLevel="0" collapsed="false">
      <c r="A560" s="4"/>
    </row>
    <row r="561" customFormat="false" ht="13.8" hidden="false" customHeight="false" outlineLevel="0" collapsed="false">
      <c r="A561" s="4"/>
    </row>
    <row r="562" customFormat="false" ht="13.8" hidden="false" customHeight="false" outlineLevel="0" collapsed="false">
      <c r="A562" s="4"/>
    </row>
    <row r="563" customFormat="false" ht="13.8" hidden="false" customHeight="false" outlineLevel="0" collapsed="false">
      <c r="A563" s="4"/>
    </row>
    <row r="564" customFormat="false" ht="13.8" hidden="false" customHeight="false" outlineLevel="0" collapsed="false">
      <c r="A564" s="4"/>
    </row>
    <row r="565" customFormat="false" ht="13.8" hidden="false" customHeight="false" outlineLevel="0" collapsed="false">
      <c r="A565" s="4"/>
    </row>
    <row r="568" customFormat="false" ht="13.8" hidden="false" customHeight="false" outlineLevel="0" collapsed="false">
      <c r="A568" s="4"/>
    </row>
    <row r="569" customFormat="false" ht="13.8" hidden="false" customHeight="false" outlineLevel="0" collapsed="false">
      <c r="A569" s="4"/>
    </row>
    <row r="570" customFormat="false" ht="13.8" hidden="false" customHeight="false" outlineLevel="0" collapsed="false">
      <c r="A570" s="4"/>
    </row>
    <row r="571" customFormat="false" ht="13.8" hidden="false" customHeight="false" outlineLevel="0" collapsed="false">
      <c r="A571" s="4"/>
    </row>
    <row r="572" customFormat="false" ht="13.8" hidden="false" customHeight="false" outlineLevel="0" collapsed="false">
      <c r="A572" s="4"/>
    </row>
    <row r="573" customFormat="false" ht="13.8" hidden="false" customHeight="false" outlineLevel="0" collapsed="false">
      <c r="A573" s="4"/>
    </row>
    <row r="574" customFormat="false" ht="13.8" hidden="false" customHeight="false" outlineLevel="0" collapsed="false">
      <c r="A574" s="4"/>
    </row>
    <row r="575" customFormat="false" ht="13.8" hidden="false" customHeight="false" outlineLevel="0" collapsed="false">
      <c r="A575" s="4"/>
    </row>
    <row r="576" customFormat="false" ht="13.8" hidden="false" customHeight="false" outlineLevel="0" collapsed="false">
      <c r="A576" s="4"/>
    </row>
    <row r="577" customFormat="false" ht="13.8" hidden="false" customHeight="false" outlineLevel="0" collapsed="false">
      <c r="A577" s="4"/>
    </row>
    <row r="578" customFormat="false" ht="13.8" hidden="false" customHeight="false" outlineLevel="0" collapsed="false">
      <c r="A578" s="4"/>
    </row>
    <row r="579" customFormat="false" ht="13.8" hidden="false" customHeight="false" outlineLevel="0" collapsed="false">
      <c r="A579" s="4"/>
    </row>
    <row r="581" customFormat="false" ht="13.8" hidden="false" customHeight="false" outlineLevel="0" collapsed="false">
      <c r="A581" s="4"/>
    </row>
    <row r="582" customFormat="false" ht="13.8" hidden="false" customHeight="false" outlineLevel="0" collapsed="false">
      <c r="A582" s="4"/>
    </row>
    <row r="583" customFormat="false" ht="13.8" hidden="false" customHeight="false" outlineLevel="0" collapsed="false">
      <c r="A583" s="4"/>
    </row>
    <row r="584" customFormat="false" ht="13.8" hidden="false" customHeight="false" outlineLevel="0" collapsed="false">
      <c r="A584" s="4"/>
    </row>
    <row r="586" customFormat="false" ht="13.8" hidden="false" customHeight="false" outlineLevel="0" collapsed="false">
      <c r="A586" s="4"/>
    </row>
    <row r="587" customFormat="false" ht="13.8" hidden="false" customHeight="false" outlineLevel="0" collapsed="false">
      <c r="A587" s="4"/>
    </row>
    <row r="588" customFormat="false" ht="13.8" hidden="false" customHeight="false" outlineLevel="0" collapsed="false">
      <c r="A588" s="4"/>
    </row>
    <row r="589" customFormat="false" ht="13.8" hidden="false" customHeight="false" outlineLevel="0" collapsed="false">
      <c r="A589" s="4"/>
    </row>
    <row r="590" customFormat="false" ht="13.8" hidden="false" customHeight="false" outlineLevel="0" collapsed="false">
      <c r="A590" s="4"/>
    </row>
    <row r="593" customFormat="false" ht="13.8" hidden="false" customHeight="false" outlineLevel="0" collapsed="false">
      <c r="A593" s="4"/>
    </row>
    <row r="594" customFormat="false" ht="13.8" hidden="false" customHeight="false" outlineLevel="0" collapsed="false">
      <c r="A594" s="4"/>
    </row>
    <row r="595" customFormat="false" ht="13.8" hidden="false" customHeight="false" outlineLevel="0" collapsed="false">
      <c r="A595" s="4"/>
    </row>
    <row r="596" customFormat="false" ht="13.8" hidden="false" customHeight="false" outlineLevel="0" collapsed="false">
      <c r="A596" s="4"/>
    </row>
    <row r="597" customFormat="false" ht="13.8" hidden="false" customHeight="false" outlineLevel="0" collapsed="false">
      <c r="A597" s="4"/>
    </row>
    <row r="599" customFormat="false" ht="13.8" hidden="false" customHeight="false" outlineLevel="0" collapsed="false">
      <c r="A599" s="4"/>
    </row>
    <row r="600" customFormat="false" ht="13.8" hidden="false" customHeight="false" outlineLevel="0" collapsed="false">
      <c r="A600" s="4"/>
    </row>
    <row r="601" customFormat="false" ht="13.8" hidden="false" customHeight="false" outlineLevel="0" collapsed="false">
      <c r="A601" s="4"/>
    </row>
    <row r="602" customFormat="false" ht="13.8" hidden="false" customHeight="false" outlineLevel="0" collapsed="false">
      <c r="A602" s="4"/>
    </row>
    <row r="603" customFormat="false" ht="13.8" hidden="false" customHeight="false" outlineLevel="0" collapsed="false">
      <c r="A603" s="4"/>
    </row>
    <row r="604" customFormat="false" ht="13.8" hidden="false" customHeight="false" outlineLevel="0" collapsed="false">
      <c r="A604" s="4"/>
    </row>
    <row r="605" customFormat="false" ht="13.8" hidden="false" customHeight="false" outlineLevel="0" collapsed="false">
      <c r="A605" s="4"/>
    </row>
    <row r="606" customFormat="false" ht="13.8" hidden="false" customHeight="false" outlineLevel="0" collapsed="false">
      <c r="A606" s="4"/>
    </row>
    <row r="607" customFormat="false" ht="13.8" hidden="false" customHeight="false" outlineLevel="0" collapsed="false">
      <c r="A607" s="4"/>
    </row>
    <row r="609" customFormat="false" ht="13.8" hidden="false" customHeight="false" outlineLevel="0" collapsed="false">
      <c r="A609" s="4"/>
    </row>
    <row r="610" customFormat="false" ht="13.8" hidden="false" customHeight="false" outlineLevel="0" collapsed="false">
      <c r="A610" s="4"/>
    </row>
    <row r="612" customFormat="false" ht="13.8" hidden="false" customHeight="false" outlineLevel="0" collapsed="false">
      <c r="A612" s="4"/>
    </row>
    <row r="613" customFormat="false" ht="13.8" hidden="false" customHeight="false" outlineLevel="0" collapsed="false">
      <c r="A613" s="4"/>
    </row>
    <row r="616" customFormat="false" ht="13.8" hidden="false" customHeight="false" outlineLevel="0" collapsed="false">
      <c r="A616" s="4"/>
    </row>
    <row r="617" customFormat="false" ht="13.8" hidden="false" customHeight="false" outlineLevel="0" collapsed="false">
      <c r="A617" s="4"/>
    </row>
    <row r="618" customFormat="false" ht="13.8" hidden="false" customHeight="false" outlineLevel="0" collapsed="false">
      <c r="A618" s="4"/>
    </row>
    <row r="619" customFormat="false" ht="13.8" hidden="false" customHeight="false" outlineLevel="0" collapsed="false">
      <c r="A619" s="4"/>
    </row>
    <row r="620" customFormat="false" ht="13.8" hidden="false" customHeight="false" outlineLevel="0" collapsed="false">
      <c r="A620" s="4"/>
    </row>
    <row r="622" customFormat="false" ht="13.8" hidden="false" customHeight="false" outlineLevel="0" collapsed="false">
      <c r="A622" s="4"/>
    </row>
    <row r="623" customFormat="false" ht="13.8" hidden="false" customHeight="false" outlineLevel="0" collapsed="false">
      <c r="A623" s="4"/>
    </row>
    <row r="624" customFormat="false" ht="13.8" hidden="false" customHeight="false" outlineLevel="0" collapsed="false">
      <c r="A624" s="4"/>
    </row>
    <row r="625" customFormat="false" ht="13.8" hidden="false" customHeight="false" outlineLevel="0" collapsed="false">
      <c r="A625" s="4"/>
    </row>
    <row r="626" customFormat="false" ht="13.8" hidden="false" customHeight="false" outlineLevel="0" collapsed="false">
      <c r="A626" s="4"/>
    </row>
    <row r="627" customFormat="false" ht="13.8" hidden="false" customHeight="false" outlineLevel="0" collapsed="false">
      <c r="A627" s="4"/>
    </row>
    <row r="628" customFormat="false" ht="13.8" hidden="false" customHeight="false" outlineLevel="0" collapsed="false">
      <c r="A628" s="4"/>
    </row>
    <row r="629" customFormat="false" ht="13.8" hidden="false" customHeight="false" outlineLevel="0" collapsed="false">
      <c r="A629" s="4"/>
    </row>
    <row r="630" customFormat="false" ht="13.8" hidden="false" customHeight="false" outlineLevel="0" collapsed="false">
      <c r="A630" s="4"/>
    </row>
    <row r="633" customFormat="false" ht="13.8" hidden="false" customHeight="false" outlineLevel="0" collapsed="false">
      <c r="A633" s="4"/>
    </row>
    <row r="634" customFormat="false" ht="13.8" hidden="false" customHeight="false" outlineLevel="0" collapsed="false">
      <c r="A634" s="4"/>
    </row>
    <row r="635" customFormat="false" ht="13.8" hidden="false" customHeight="false" outlineLevel="0" collapsed="false">
      <c r="A635" s="4"/>
    </row>
    <row r="636" customFormat="false" ht="13.8" hidden="false" customHeight="false" outlineLevel="0" collapsed="false">
      <c r="A636" s="4"/>
    </row>
    <row r="637" customFormat="false" ht="13.8" hidden="false" customHeight="false" outlineLevel="0" collapsed="false">
      <c r="A637" s="4"/>
    </row>
    <row r="638" customFormat="false" ht="13.8" hidden="false" customHeight="false" outlineLevel="0" collapsed="false">
      <c r="A638" s="4"/>
    </row>
    <row r="641" customFormat="false" ht="13.8" hidden="false" customHeight="false" outlineLevel="0" collapsed="false">
      <c r="A641" s="4"/>
    </row>
    <row r="642" customFormat="false" ht="13.8" hidden="false" customHeight="false" outlineLevel="0" collapsed="false">
      <c r="A642" s="4"/>
    </row>
    <row r="643" customFormat="false" ht="13.8" hidden="false" customHeight="false" outlineLevel="0" collapsed="false">
      <c r="A643" s="4"/>
    </row>
    <row r="644" customFormat="false" ht="13.8" hidden="false" customHeight="false" outlineLevel="0" collapsed="false">
      <c r="A644" s="4"/>
    </row>
    <row r="645" customFormat="false" ht="13.8" hidden="false" customHeight="false" outlineLevel="0" collapsed="false">
      <c r="A645" s="4"/>
    </row>
    <row r="646" customFormat="false" ht="13.8" hidden="false" customHeight="false" outlineLevel="0" collapsed="false">
      <c r="A646" s="4"/>
    </row>
    <row r="647" customFormat="false" ht="13.8" hidden="false" customHeight="false" outlineLevel="0" collapsed="false">
      <c r="A647" s="4"/>
    </row>
    <row r="648" customFormat="false" ht="13.8" hidden="false" customHeight="false" outlineLevel="0" collapsed="false">
      <c r="A648" s="4"/>
    </row>
    <row r="649" customFormat="false" ht="13.8" hidden="false" customHeight="false" outlineLevel="0" collapsed="false">
      <c r="A649" s="4"/>
    </row>
    <row r="650" customFormat="false" ht="13.8" hidden="false" customHeight="false" outlineLevel="0" collapsed="false">
      <c r="A650" s="4"/>
    </row>
    <row r="651" customFormat="false" ht="13.8" hidden="false" customHeight="false" outlineLevel="0" collapsed="false">
      <c r="A651" s="4"/>
    </row>
    <row r="652" customFormat="false" ht="13.8" hidden="false" customHeight="false" outlineLevel="0" collapsed="false">
      <c r="A652" s="4"/>
    </row>
    <row r="653" customFormat="false" ht="13.8" hidden="false" customHeight="false" outlineLevel="0" collapsed="false">
      <c r="A653" s="4"/>
    </row>
    <row r="654" customFormat="false" ht="13.8" hidden="false" customHeight="false" outlineLevel="0" collapsed="false">
      <c r="A654" s="4"/>
    </row>
    <row r="655" customFormat="false" ht="13.8" hidden="false" customHeight="false" outlineLevel="0" collapsed="false">
      <c r="A655" s="4"/>
    </row>
    <row r="656" customFormat="false" ht="13.8" hidden="false" customHeight="false" outlineLevel="0" collapsed="false">
      <c r="A656" s="4"/>
    </row>
    <row r="657" customFormat="false" ht="13.8" hidden="false" customHeight="false" outlineLevel="0" collapsed="false">
      <c r="A657" s="4"/>
    </row>
    <row r="658" customFormat="false" ht="13.8" hidden="false" customHeight="false" outlineLevel="0" collapsed="false">
      <c r="A658" s="4"/>
    </row>
    <row r="659" customFormat="false" ht="13.8" hidden="false" customHeight="false" outlineLevel="0" collapsed="false">
      <c r="A659" s="4"/>
    </row>
    <row r="660" customFormat="false" ht="13.8" hidden="false" customHeight="false" outlineLevel="0" collapsed="false">
      <c r="A660" s="4"/>
    </row>
    <row r="661" customFormat="false" ht="13.8" hidden="false" customHeight="false" outlineLevel="0" collapsed="false">
      <c r="A661" s="4"/>
    </row>
    <row r="662" customFormat="false" ht="13.8" hidden="false" customHeight="false" outlineLevel="0" collapsed="false">
      <c r="A662" s="4"/>
    </row>
    <row r="663" customFormat="false" ht="13.8" hidden="false" customHeight="false" outlineLevel="0" collapsed="false">
      <c r="A663" s="4"/>
    </row>
    <row r="664" customFormat="false" ht="13.8" hidden="false" customHeight="false" outlineLevel="0" collapsed="false">
      <c r="A664" s="4"/>
    </row>
    <row r="665" customFormat="false" ht="13.8" hidden="false" customHeight="false" outlineLevel="0" collapsed="false">
      <c r="A665" s="4"/>
    </row>
    <row r="666" customFormat="false" ht="13.8" hidden="false" customHeight="false" outlineLevel="0" collapsed="false">
      <c r="A666" s="4"/>
    </row>
    <row r="667" customFormat="false" ht="13.8" hidden="false" customHeight="false" outlineLevel="0" collapsed="false">
      <c r="A667" s="4"/>
    </row>
    <row r="668" customFormat="false" ht="13.8" hidden="false" customHeight="false" outlineLevel="0" collapsed="false">
      <c r="A668" s="4"/>
    </row>
    <row r="669" customFormat="false" ht="13.8" hidden="false" customHeight="false" outlineLevel="0" collapsed="false">
      <c r="A669" s="4"/>
    </row>
    <row r="670" customFormat="false" ht="13.8" hidden="false" customHeight="false" outlineLevel="0" collapsed="false">
      <c r="A670" s="4"/>
    </row>
    <row r="671" customFormat="false" ht="13.8" hidden="false" customHeight="false" outlineLevel="0" collapsed="false">
      <c r="A671" s="4"/>
    </row>
    <row r="672" customFormat="false" ht="13.8" hidden="false" customHeight="false" outlineLevel="0" collapsed="false">
      <c r="A672" s="4"/>
    </row>
    <row r="673" customFormat="false" ht="13.8" hidden="false" customHeight="false" outlineLevel="0" collapsed="false">
      <c r="A673" s="4"/>
    </row>
    <row r="674" customFormat="false" ht="13.8" hidden="false" customHeight="false" outlineLevel="0" collapsed="false">
      <c r="A674" s="4"/>
    </row>
    <row r="675" customFormat="false" ht="13.8" hidden="false" customHeight="false" outlineLevel="0" collapsed="false">
      <c r="A675" s="4"/>
    </row>
    <row r="676" customFormat="false" ht="13.8" hidden="false" customHeight="false" outlineLevel="0" collapsed="false">
      <c r="A676" s="4"/>
    </row>
    <row r="677" customFormat="false" ht="13.8" hidden="false" customHeight="false" outlineLevel="0" collapsed="false">
      <c r="A677" s="4"/>
    </row>
    <row r="678" customFormat="false" ht="13.8" hidden="false" customHeight="false" outlineLevel="0" collapsed="false">
      <c r="A678" s="4"/>
    </row>
    <row r="679" customFormat="false" ht="13.8" hidden="false" customHeight="false" outlineLevel="0" collapsed="false">
      <c r="A679" s="4"/>
    </row>
    <row r="680" customFormat="false" ht="13.8" hidden="false" customHeight="false" outlineLevel="0" collapsed="false">
      <c r="A680" s="4"/>
    </row>
    <row r="681" customFormat="false" ht="13.8" hidden="false" customHeight="false" outlineLevel="0" collapsed="false">
      <c r="A681" s="4"/>
    </row>
    <row r="682" customFormat="false" ht="13.8" hidden="false" customHeight="false" outlineLevel="0" collapsed="false">
      <c r="A682" s="4"/>
    </row>
    <row r="683" customFormat="false" ht="13.8" hidden="false" customHeight="false" outlineLevel="0" collapsed="false">
      <c r="A683" s="4"/>
    </row>
    <row r="684" customFormat="false" ht="13.8" hidden="false" customHeight="false" outlineLevel="0" collapsed="false">
      <c r="A684" s="4"/>
    </row>
    <row r="685" customFormat="false" ht="13.8" hidden="false" customHeight="false" outlineLevel="0" collapsed="false">
      <c r="A685" s="4"/>
    </row>
    <row r="686" customFormat="false" ht="13.8" hidden="false" customHeight="false" outlineLevel="0" collapsed="false">
      <c r="A686" s="4"/>
    </row>
    <row r="687" customFormat="false" ht="13.8" hidden="false" customHeight="false" outlineLevel="0" collapsed="false">
      <c r="A687" s="4"/>
    </row>
    <row r="688" customFormat="false" ht="13.8" hidden="false" customHeight="false" outlineLevel="0" collapsed="false">
      <c r="A688" s="4"/>
    </row>
    <row r="689" customFormat="false" ht="13.8" hidden="false" customHeight="false" outlineLevel="0" collapsed="false">
      <c r="A689" s="4"/>
    </row>
    <row r="690" customFormat="false" ht="13.8" hidden="false" customHeight="false" outlineLevel="0" collapsed="false">
      <c r="A690" s="4"/>
    </row>
    <row r="691" customFormat="false" ht="13.8" hidden="false" customHeight="false" outlineLevel="0" collapsed="false">
      <c r="A691" s="4"/>
    </row>
    <row r="692" customFormat="false" ht="13.8" hidden="false" customHeight="false" outlineLevel="0" collapsed="false">
      <c r="A692" s="4"/>
    </row>
    <row r="693" customFormat="false" ht="13.8" hidden="false" customHeight="false" outlineLevel="0" collapsed="false">
      <c r="A693" s="4"/>
    </row>
    <row r="694" customFormat="false" ht="13.8" hidden="false" customHeight="false" outlineLevel="0" collapsed="false">
      <c r="A694" s="4"/>
    </row>
    <row r="695" customFormat="false" ht="13.8" hidden="false" customHeight="false" outlineLevel="0" collapsed="false">
      <c r="A695" s="4"/>
    </row>
    <row r="696" customFormat="false" ht="13.8" hidden="false" customHeight="false" outlineLevel="0" collapsed="false">
      <c r="A696" s="4"/>
    </row>
    <row r="697" customFormat="false" ht="13.8" hidden="false" customHeight="false" outlineLevel="0" collapsed="false">
      <c r="A697" s="4"/>
    </row>
    <row r="698" customFormat="false" ht="13.8" hidden="false" customHeight="false" outlineLevel="0" collapsed="false">
      <c r="A698" s="4"/>
    </row>
    <row r="699" customFormat="false" ht="13.8" hidden="false" customHeight="false" outlineLevel="0" collapsed="false">
      <c r="A699" s="4"/>
    </row>
    <row r="700" customFormat="false" ht="13.8" hidden="false" customHeight="false" outlineLevel="0" collapsed="false">
      <c r="A700" s="4"/>
    </row>
    <row r="701" customFormat="false" ht="13.8" hidden="false" customHeight="false" outlineLevel="0" collapsed="false">
      <c r="A701" s="4"/>
    </row>
    <row r="702" customFormat="false" ht="13.8" hidden="false" customHeight="false" outlineLevel="0" collapsed="false">
      <c r="A702" s="4"/>
    </row>
    <row r="703" customFormat="false" ht="13.8" hidden="false" customHeight="false" outlineLevel="0" collapsed="false">
      <c r="A703" s="4"/>
    </row>
    <row r="704" customFormat="false" ht="13.8" hidden="false" customHeight="false" outlineLevel="0" collapsed="false">
      <c r="A704" s="4"/>
    </row>
    <row r="705" customFormat="false" ht="13.8" hidden="false" customHeight="false" outlineLevel="0" collapsed="false">
      <c r="A705" s="4"/>
    </row>
    <row r="706" customFormat="false" ht="13.8" hidden="false" customHeight="false" outlineLevel="0" collapsed="false">
      <c r="A706" s="4"/>
    </row>
    <row r="707" customFormat="false" ht="13.8" hidden="false" customHeight="false" outlineLevel="0" collapsed="false">
      <c r="A707" s="4"/>
    </row>
    <row r="708" customFormat="false" ht="13.8" hidden="false" customHeight="false" outlineLevel="0" collapsed="false">
      <c r="A708" s="4"/>
    </row>
    <row r="709" customFormat="false" ht="13.8" hidden="false" customHeight="false" outlineLevel="0" collapsed="false">
      <c r="A709" s="4"/>
    </row>
    <row r="710" customFormat="false" ht="13.8" hidden="false" customHeight="false" outlineLevel="0" collapsed="false">
      <c r="A710" s="4"/>
    </row>
    <row r="711" customFormat="false" ht="13.8" hidden="false" customHeight="false" outlineLevel="0" collapsed="false">
      <c r="A711" s="4"/>
    </row>
    <row r="712" customFormat="false" ht="13.8" hidden="false" customHeight="false" outlineLevel="0" collapsed="false">
      <c r="A712" s="4"/>
    </row>
    <row r="713" customFormat="false" ht="13.8" hidden="false" customHeight="false" outlineLevel="0" collapsed="false">
      <c r="A713" s="4"/>
    </row>
    <row r="714" customFormat="false" ht="13.8" hidden="false" customHeight="false" outlineLevel="0" collapsed="false">
      <c r="A714" s="4"/>
    </row>
    <row r="715" customFormat="false" ht="13.8" hidden="false" customHeight="false" outlineLevel="0" collapsed="false">
      <c r="A715" s="4"/>
    </row>
    <row r="716" customFormat="false" ht="13.8" hidden="false" customHeight="false" outlineLevel="0" collapsed="false">
      <c r="A716" s="4"/>
    </row>
    <row r="717" customFormat="false" ht="13.8" hidden="false" customHeight="false" outlineLevel="0" collapsed="false">
      <c r="A717" s="4"/>
    </row>
    <row r="718" customFormat="false" ht="13.8" hidden="false" customHeight="false" outlineLevel="0" collapsed="false">
      <c r="A718" s="4"/>
    </row>
    <row r="719" customFormat="false" ht="13.8" hidden="false" customHeight="false" outlineLevel="0" collapsed="false">
      <c r="A719" s="4"/>
    </row>
    <row r="720" customFormat="false" ht="13.8" hidden="false" customHeight="false" outlineLevel="0" collapsed="false">
      <c r="A720" s="4"/>
    </row>
    <row r="721" customFormat="false" ht="13.8" hidden="false" customHeight="false" outlineLevel="0" collapsed="false">
      <c r="A721" s="4"/>
    </row>
    <row r="722" customFormat="false" ht="13.8" hidden="false" customHeight="false" outlineLevel="0" collapsed="false">
      <c r="A722" s="4"/>
    </row>
    <row r="723" customFormat="false" ht="13.8" hidden="false" customHeight="false" outlineLevel="0" collapsed="false">
      <c r="A723" s="4"/>
    </row>
    <row r="724" customFormat="false" ht="13.8" hidden="false" customHeight="false" outlineLevel="0" collapsed="false">
      <c r="A724" s="4"/>
    </row>
    <row r="725" customFormat="false" ht="13.8" hidden="false" customHeight="false" outlineLevel="0" collapsed="false">
      <c r="A725" s="4"/>
    </row>
    <row r="726" customFormat="false" ht="13.8" hidden="false" customHeight="false" outlineLevel="0" collapsed="false">
      <c r="A726" s="4"/>
    </row>
    <row r="727" customFormat="false" ht="13.8" hidden="false" customHeight="false" outlineLevel="0" collapsed="false">
      <c r="A727" s="4"/>
    </row>
    <row r="728" customFormat="false" ht="13.8" hidden="false" customHeight="false" outlineLevel="0" collapsed="false">
      <c r="A728" s="4"/>
    </row>
    <row r="729" customFormat="false" ht="13.8" hidden="false" customHeight="false" outlineLevel="0" collapsed="false">
      <c r="A729" s="4"/>
    </row>
    <row r="730" customFormat="false" ht="13.8" hidden="false" customHeight="false" outlineLevel="0" collapsed="false">
      <c r="A730" s="4"/>
    </row>
    <row r="731" customFormat="false" ht="13.8" hidden="false" customHeight="false" outlineLevel="0" collapsed="false">
      <c r="A731" s="4"/>
    </row>
    <row r="732" customFormat="false" ht="13.8" hidden="false" customHeight="false" outlineLevel="0" collapsed="false">
      <c r="A732" s="4"/>
    </row>
    <row r="733" customFormat="false" ht="13.8" hidden="false" customHeight="false" outlineLevel="0" collapsed="false">
      <c r="A733" s="4"/>
    </row>
    <row r="734" customFormat="false" ht="13.8" hidden="false" customHeight="false" outlineLevel="0" collapsed="false">
      <c r="A734" s="4"/>
    </row>
    <row r="735" customFormat="false" ht="13.8" hidden="false" customHeight="false" outlineLevel="0" collapsed="false">
      <c r="A735" s="4"/>
    </row>
    <row r="736" customFormat="false" ht="13.8" hidden="false" customHeight="false" outlineLevel="0" collapsed="false">
      <c r="A736" s="4"/>
    </row>
    <row r="737" customFormat="false" ht="13.8" hidden="false" customHeight="false" outlineLevel="0" collapsed="false">
      <c r="A737" s="4"/>
    </row>
    <row r="738" customFormat="false" ht="13.8" hidden="false" customHeight="false" outlineLevel="0" collapsed="false">
      <c r="A738" s="4"/>
    </row>
    <row r="739" customFormat="false" ht="13.8" hidden="false" customHeight="false" outlineLevel="0" collapsed="false">
      <c r="A739" s="4"/>
    </row>
    <row r="740" customFormat="false" ht="13.8" hidden="false" customHeight="false" outlineLevel="0" collapsed="false">
      <c r="A740" s="4"/>
    </row>
    <row r="741" customFormat="false" ht="13.8" hidden="false" customHeight="false" outlineLevel="0" collapsed="false">
      <c r="A741" s="4"/>
    </row>
    <row r="742" customFormat="false" ht="13.8" hidden="false" customHeight="false" outlineLevel="0" collapsed="false">
      <c r="A742" s="4"/>
    </row>
    <row r="743" customFormat="false" ht="13.8" hidden="false" customHeight="false" outlineLevel="0" collapsed="false">
      <c r="A743" s="4"/>
    </row>
    <row r="744" customFormat="false" ht="13.8" hidden="false" customHeight="false" outlineLevel="0" collapsed="false">
      <c r="A744" s="4"/>
    </row>
    <row r="745" customFormat="false" ht="13.8" hidden="false" customHeight="false" outlineLevel="0" collapsed="false">
      <c r="A745" s="4"/>
    </row>
    <row r="746" customFormat="false" ht="13.8" hidden="false" customHeight="false" outlineLevel="0" collapsed="false">
      <c r="A746" s="4"/>
    </row>
    <row r="747" customFormat="false" ht="13.8" hidden="false" customHeight="false" outlineLevel="0" collapsed="false">
      <c r="A747" s="4"/>
    </row>
    <row r="748" customFormat="false" ht="13.8" hidden="false" customHeight="false" outlineLevel="0" collapsed="false">
      <c r="A748" s="4"/>
    </row>
    <row r="749" customFormat="false" ht="13.8" hidden="false" customHeight="false" outlineLevel="0" collapsed="false">
      <c r="A749" s="4"/>
    </row>
    <row r="750" customFormat="false" ht="13.8" hidden="false" customHeight="false" outlineLevel="0" collapsed="false">
      <c r="A750" s="4"/>
    </row>
    <row r="751" customFormat="false" ht="13.8" hidden="false" customHeight="false" outlineLevel="0" collapsed="false">
      <c r="A751" s="4"/>
    </row>
    <row r="752" customFormat="false" ht="13.8" hidden="false" customHeight="false" outlineLevel="0" collapsed="false">
      <c r="A752" s="4"/>
    </row>
    <row r="753" customFormat="false" ht="13.8" hidden="false" customHeight="false" outlineLevel="0" collapsed="false">
      <c r="A753" s="4"/>
    </row>
    <row r="754" customFormat="false" ht="13.8" hidden="false" customHeight="false" outlineLevel="0" collapsed="false">
      <c r="A754" s="4"/>
    </row>
    <row r="755" customFormat="false" ht="13.8" hidden="false" customHeight="false" outlineLevel="0" collapsed="false">
      <c r="A755" s="4"/>
    </row>
    <row r="756" customFormat="false" ht="13.8" hidden="false" customHeight="false" outlineLevel="0" collapsed="false">
      <c r="A756" s="4"/>
    </row>
    <row r="757" customFormat="false" ht="13.8" hidden="false" customHeight="false" outlineLevel="0" collapsed="false">
      <c r="A757" s="4"/>
    </row>
    <row r="758" customFormat="false" ht="13.8" hidden="false" customHeight="false" outlineLevel="0" collapsed="false">
      <c r="A758" s="4"/>
    </row>
    <row r="759" customFormat="false" ht="13.8" hidden="false" customHeight="false" outlineLevel="0" collapsed="false">
      <c r="A759" s="4"/>
    </row>
    <row r="760" customFormat="false" ht="13.8" hidden="false" customHeight="false" outlineLevel="0" collapsed="false">
      <c r="A760" s="4"/>
    </row>
    <row r="761" customFormat="false" ht="13.8" hidden="false" customHeight="false" outlineLevel="0" collapsed="false">
      <c r="A761" s="4"/>
    </row>
    <row r="762" customFormat="false" ht="13.8" hidden="false" customHeight="false" outlineLevel="0" collapsed="false">
      <c r="A762" s="4"/>
    </row>
    <row r="763" customFormat="false" ht="13.8" hidden="false" customHeight="false" outlineLevel="0" collapsed="false">
      <c r="A763" s="4"/>
    </row>
    <row r="764" customFormat="false" ht="13.8" hidden="false" customHeight="false" outlineLevel="0" collapsed="false">
      <c r="A764" s="4"/>
    </row>
    <row r="765" customFormat="false" ht="13.8" hidden="false" customHeight="false" outlineLevel="0" collapsed="false">
      <c r="A765" s="4"/>
    </row>
    <row r="766" customFormat="false" ht="13.8" hidden="false" customHeight="false" outlineLevel="0" collapsed="false">
      <c r="A766" s="4"/>
    </row>
    <row r="767" customFormat="false" ht="13.8" hidden="false" customHeight="false" outlineLevel="0" collapsed="false">
      <c r="A767" s="4"/>
    </row>
    <row r="768" customFormat="false" ht="13.8" hidden="false" customHeight="false" outlineLevel="0" collapsed="false">
      <c r="A768" s="4"/>
    </row>
    <row r="769" customFormat="false" ht="13.8" hidden="false" customHeight="false" outlineLevel="0" collapsed="false">
      <c r="A769" s="4"/>
    </row>
    <row r="770" customFormat="false" ht="13.8" hidden="false" customHeight="false" outlineLevel="0" collapsed="false">
      <c r="A770" s="4"/>
    </row>
    <row r="771" customFormat="false" ht="13.8" hidden="false" customHeight="false" outlineLevel="0" collapsed="false">
      <c r="A771" s="4"/>
    </row>
    <row r="772" customFormat="false" ht="13.8" hidden="false" customHeight="false" outlineLevel="0" collapsed="false">
      <c r="A772" s="4"/>
    </row>
    <row r="773" customFormat="false" ht="13.8" hidden="false" customHeight="false" outlineLevel="0" collapsed="false">
      <c r="A773" s="4"/>
    </row>
    <row r="774" customFormat="false" ht="13.8" hidden="false" customHeight="false" outlineLevel="0" collapsed="false">
      <c r="A774" s="4"/>
    </row>
    <row r="775" customFormat="false" ht="13.8" hidden="false" customHeight="false" outlineLevel="0" collapsed="false">
      <c r="A775" s="4"/>
    </row>
    <row r="776" customFormat="false" ht="13.8" hidden="false" customHeight="false" outlineLevel="0" collapsed="false">
      <c r="A776" s="4"/>
    </row>
    <row r="777" customFormat="false" ht="13.8" hidden="false" customHeight="false" outlineLevel="0" collapsed="false">
      <c r="A777" s="4"/>
    </row>
    <row r="778" customFormat="false" ht="13.8" hidden="false" customHeight="false" outlineLevel="0" collapsed="false">
      <c r="A778" s="4"/>
    </row>
    <row r="779" customFormat="false" ht="13.8" hidden="false" customHeight="false" outlineLevel="0" collapsed="false">
      <c r="A779" s="4"/>
    </row>
    <row r="780" customFormat="false" ht="13.8" hidden="false" customHeight="false" outlineLevel="0" collapsed="false">
      <c r="A780" s="4"/>
    </row>
    <row r="781" customFormat="false" ht="13.8" hidden="false" customHeight="false" outlineLevel="0" collapsed="false">
      <c r="A781" s="4"/>
    </row>
    <row r="782" customFormat="false" ht="13.8" hidden="false" customHeight="false" outlineLevel="0" collapsed="false">
      <c r="A782" s="4"/>
    </row>
    <row r="783" customFormat="false" ht="13.8" hidden="false" customHeight="false" outlineLevel="0" collapsed="false">
      <c r="A783" s="4"/>
    </row>
    <row r="784" customFormat="false" ht="13.8" hidden="false" customHeight="false" outlineLevel="0" collapsed="false">
      <c r="A784" s="4"/>
    </row>
    <row r="785" customFormat="false" ht="13.8" hidden="false" customHeight="false" outlineLevel="0" collapsed="false">
      <c r="A785" s="4"/>
    </row>
    <row r="786" customFormat="false" ht="13.8" hidden="false" customHeight="false" outlineLevel="0" collapsed="false">
      <c r="A786" s="4"/>
    </row>
    <row r="787" customFormat="false" ht="13.8" hidden="false" customHeight="false" outlineLevel="0" collapsed="false">
      <c r="A787" s="4"/>
    </row>
    <row r="788" customFormat="false" ht="13.8" hidden="false" customHeight="false" outlineLevel="0" collapsed="false">
      <c r="A788" s="4"/>
    </row>
    <row r="789" customFormat="false" ht="13.8" hidden="false" customHeight="false" outlineLevel="0" collapsed="false">
      <c r="A789" s="4"/>
    </row>
    <row r="790" customFormat="false" ht="13.8" hidden="false" customHeight="false" outlineLevel="0" collapsed="false">
      <c r="A790" s="4"/>
    </row>
    <row r="791" customFormat="false" ht="13.8" hidden="false" customHeight="false" outlineLevel="0" collapsed="false">
      <c r="A791" s="4"/>
    </row>
    <row r="792" customFormat="false" ht="13.8" hidden="false" customHeight="false" outlineLevel="0" collapsed="false">
      <c r="A792" s="4"/>
    </row>
    <row r="793" customFormat="false" ht="13.8" hidden="false" customHeight="false" outlineLevel="0" collapsed="false">
      <c r="A793" s="4"/>
    </row>
    <row r="794" customFormat="false" ht="13.8" hidden="false" customHeight="false" outlineLevel="0" collapsed="false">
      <c r="A794" s="4"/>
    </row>
    <row r="795" customFormat="false" ht="13.8" hidden="false" customHeight="false" outlineLevel="0" collapsed="false">
      <c r="A795" s="4"/>
    </row>
    <row r="796" customFormat="false" ht="13.8" hidden="false" customHeight="false" outlineLevel="0" collapsed="false">
      <c r="A796" s="4"/>
    </row>
    <row r="797" customFormat="false" ht="13.8" hidden="false" customHeight="false" outlineLevel="0" collapsed="false">
      <c r="A797" s="4"/>
    </row>
    <row r="798" customFormat="false" ht="13.8" hidden="false" customHeight="false" outlineLevel="0" collapsed="false">
      <c r="A798" s="4"/>
    </row>
    <row r="799" customFormat="false" ht="13.8" hidden="false" customHeight="false" outlineLevel="0" collapsed="false">
      <c r="A799" s="4"/>
    </row>
    <row r="800" customFormat="false" ht="13.8" hidden="false" customHeight="false" outlineLevel="0" collapsed="false">
      <c r="A800" s="4"/>
    </row>
    <row r="801" customFormat="false" ht="13.8" hidden="false" customHeight="false" outlineLevel="0" collapsed="false">
      <c r="A801" s="4"/>
    </row>
    <row r="802" customFormat="false" ht="13.8" hidden="false" customHeight="false" outlineLevel="0" collapsed="false">
      <c r="A802" s="4"/>
    </row>
    <row r="803" customFormat="false" ht="13.8" hidden="false" customHeight="false" outlineLevel="0" collapsed="false">
      <c r="A803" s="4"/>
    </row>
    <row r="804" customFormat="false" ht="13.8" hidden="false" customHeight="false" outlineLevel="0" collapsed="false">
      <c r="A804" s="4"/>
    </row>
    <row r="805" customFormat="false" ht="13.8" hidden="false" customHeight="false" outlineLevel="0" collapsed="false">
      <c r="A805" s="4"/>
    </row>
    <row r="806" customFormat="false" ht="13.8" hidden="false" customHeight="false" outlineLevel="0" collapsed="false">
      <c r="A806" s="4"/>
    </row>
    <row r="807" customFormat="false" ht="13.8" hidden="false" customHeight="false" outlineLevel="0" collapsed="false">
      <c r="A807" s="4"/>
    </row>
    <row r="808" customFormat="false" ht="13.8" hidden="false" customHeight="false" outlineLevel="0" collapsed="false">
      <c r="A808" s="4"/>
    </row>
    <row r="809" customFormat="false" ht="13.8" hidden="false" customHeight="false" outlineLevel="0" collapsed="false">
      <c r="A809" s="4"/>
    </row>
    <row r="810" customFormat="false" ht="13.8" hidden="false" customHeight="false" outlineLevel="0" collapsed="false">
      <c r="A810" s="4"/>
    </row>
    <row r="811" customFormat="false" ht="13.8" hidden="false" customHeight="false" outlineLevel="0" collapsed="false">
      <c r="A811" s="4"/>
    </row>
    <row r="812" customFormat="false" ht="13.8" hidden="false" customHeight="false" outlineLevel="0" collapsed="false">
      <c r="A812" s="4"/>
    </row>
    <row r="813" customFormat="false" ht="13.8" hidden="false" customHeight="false" outlineLevel="0" collapsed="false">
      <c r="A813" s="4"/>
    </row>
    <row r="814" customFormat="false" ht="13.8" hidden="false" customHeight="false" outlineLevel="0" collapsed="false">
      <c r="A814" s="4"/>
    </row>
    <row r="815" customFormat="false" ht="13.8" hidden="false" customHeight="false" outlineLevel="0" collapsed="false">
      <c r="A815" s="4"/>
    </row>
    <row r="816" customFormat="false" ht="13.8" hidden="false" customHeight="false" outlineLevel="0" collapsed="false">
      <c r="A816" s="4"/>
    </row>
    <row r="817" customFormat="false" ht="13.8" hidden="false" customHeight="false" outlineLevel="0" collapsed="false">
      <c r="A817" s="4"/>
    </row>
    <row r="818" customFormat="false" ht="13.8" hidden="false" customHeight="false" outlineLevel="0" collapsed="false">
      <c r="A818" s="4"/>
    </row>
    <row r="819" customFormat="false" ht="13.8" hidden="false" customHeight="false" outlineLevel="0" collapsed="false">
      <c r="A819" s="4"/>
    </row>
    <row r="820" customFormat="false" ht="13.8" hidden="false" customHeight="false" outlineLevel="0" collapsed="false">
      <c r="A820" s="4"/>
    </row>
    <row r="821" customFormat="false" ht="13.8" hidden="false" customHeight="false" outlineLevel="0" collapsed="false">
      <c r="A821" s="4"/>
    </row>
    <row r="822" customFormat="false" ht="13.8" hidden="false" customHeight="false" outlineLevel="0" collapsed="false">
      <c r="A822" s="4"/>
    </row>
    <row r="823" customFormat="false" ht="13.8" hidden="false" customHeight="false" outlineLevel="0" collapsed="false">
      <c r="A823" s="4"/>
    </row>
    <row r="824" customFormat="false" ht="13.8" hidden="false" customHeight="false" outlineLevel="0" collapsed="false">
      <c r="A824" s="4"/>
    </row>
    <row r="825" customFormat="false" ht="13.8" hidden="false" customHeight="false" outlineLevel="0" collapsed="false">
      <c r="A825" s="4"/>
    </row>
    <row r="826" customFormat="false" ht="13.8" hidden="false" customHeight="false" outlineLevel="0" collapsed="false">
      <c r="A826" s="4"/>
    </row>
    <row r="827" customFormat="false" ht="13.8" hidden="false" customHeight="false" outlineLevel="0" collapsed="false">
      <c r="A827" s="4"/>
    </row>
    <row r="828" customFormat="false" ht="13.8" hidden="false" customHeight="false" outlineLevel="0" collapsed="false">
      <c r="A828" s="4"/>
    </row>
    <row r="829" customFormat="false" ht="13.8" hidden="false" customHeight="false" outlineLevel="0" collapsed="false">
      <c r="A829" s="4"/>
    </row>
    <row r="830" customFormat="false" ht="13.8" hidden="false" customHeight="false" outlineLevel="0" collapsed="false">
      <c r="A830" s="4"/>
    </row>
    <row r="831" customFormat="false" ht="13.8" hidden="false" customHeight="false" outlineLevel="0" collapsed="false">
      <c r="A831" s="4"/>
    </row>
    <row r="832" customFormat="false" ht="13.8" hidden="false" customHeight="false" outlineLevel="0" collapsed="false">
      <c r="A832" s="4"/>
    </row>
    <row r="833" customFormat="false" ht="13.8" hidden="false" customHeight="false" outlineLevel="0" collapsed="false">
      <c r="A833" s="4"/>
    </row>
    <row r="834" customFormat="false" ht="13.8" hidden="false" customHeight="false" outlineLevel="0" collapsed="false">
      <c r="A834" s="4"/>
    </row>
    <row r="835" customFormat="false" ht="13.8" hidden="false" customHeight="false" outlineLevel="0" collapsed="false">
      <c r="A835" s="4"/>
    </row>
    <row r="836" customFormat="false" ht="13.8" hidden="false" customHeight="false" outlineLevel="0" collapsed="false">
      <c r="A836" s="4"/>
    </row>
    <row r="837" customFormat="false" ht="13.8" hidden="false" customHeight="false" outlineLevel="0" collapsed="false">
      <c r="A837" s="4"/>
    </row>
    <row r="838" customFormat="false" ht="13.8" hidden="false" customHeight="false" outlineLevel="0" collapsed="false">
      <c r="A838" s="4"/>
    </row>
    <row r="839" customFormat="false" ht="13.8" hidden="false" customHeight="false" outlineLevel="0" collapsed="false">
      <c r="A839" s="4"/>
    </row>
    <row r="840" customFormat="false" ht="13.8" hidden="false" customHeight="false" outlineLevel="0" collapsed="false">
      <c r="A840" s="4"/>
    </row>
    <row r="841" customFormat="false" ht="13.8" hidden="false" customHeight="false" outlineLevel="0" collapsed="false">
      <c r="A841" s="4"/>
    </row>
    <row r="842" customFormat="false" ht="13.8" hidden="false" customHeight="false" outlineLevel="0" collapsed="false">
      <c r="A842" s="4"/>
    </row>
    <row r="843" customFormat="false" ht="13.8" hidden="false" customHeight="false" outlineLevel="0" collapsed="false">
      <c r="A843" s="4"/>
    </row>
    <row r="844" customFormat="false" ht="13.8" hidden="false" customHeight="false" outlineLevel="0" collapsed="false">
      <c r="A844" s="4"/>
    </row>
    <row r="845" customFormat="false" ht="13.8" hidden="false" customHeight="false" outlineLevel="0" collapsed="false">
      <c r="A845" s="4"/>
    </row>
    <row r="846" customFormat="false" ht="13.8" hidden="false" customHeight="false" outlineLevel="0" collapsed="false">
      <c r="A846" s="4"/>
    </row>
    <row r="847" customFormat="false" ht="13.8" hidden="false" customHeight="false" outlineLevel="0" collapsed="false">
      <c r="A847" s="4"/>
    </row>
    <row r="848" customFormat="false" ht="13.8" hidden="false" customHeight="false" outlineLevel="0" collapsed="false">
      <c r="A848" s="4"/>
    </row>
    <row r="849" customFormat="false" ht="13.8" hidden="false" customHeight="false" outlineLevel="0" collapsed="false">
      <c r="A849" s="4"/>
    </row>
    <row r="850" customFormat="false" ht="13.8" hidden="false" customHeight="false" outlineLevel="0" collapsed="false">
      <c r="A850" s="4"/>
    </row>
    <row r="851" customFormat="false" ht="13.8" hidden="false" customHeight="false" outlineLevel="0" collapsed="false">
      <c r="A851" s="4"/>
    </row>
    <row r="852" customFormat="false" ht="13.8" hidden="false" customHeight="false" outlineLevel="0" collapsed="false">
      <c r="A852" s="4"/>
    </row>
    <row r="853" customFormat="false" ht="13.8" hidden="false" customHeight="false" outlineLevel="0" collapsed="false">
      <c r="A853" s="4"/>
    </row>
    <row r="854" customFormat="false" ht="13.8" hidden="false" customHeight="false" outlineLevel="0" collapsed="false">
      <c r="A854" s="4"/>
    </row>
    <row r="855" customFormat="false" ht="13.8" hidden="false" customHeight="false" outlineLevel="0" collapsed="false">
      <c r="A855" s="4"/>
    </row>
    <row r="856" customFormat="false" ht="13.8" hidden="false" customHeight="false" outlineLevel="0" collapsed="false">
      <c r="A856" s="4"/>
    </row>
    <row r="857" customFormat="false" ht="13.8" hidden="false" customHeight="false" outlineLevel="0" collapsed="false">
      <c r="A857" s="4"/>
    </row>
    <row r="858" customFormat="false" ht="13.8" hidden="false" customHeight="false" outlineLevel="0" collapsed="false">
      <c r="A858" s="4"/>
    </row>
    <row r="859" customFormat="false" ht="13.8" hidden="false" customHeight="false" outlineLevel="0" collapsed="false">
      <c r="A859" s="4"/>
    </row>
    <row r="860" customFormat="false" ht="13.8" hidden="false" customHeight="false" outlineLevel="0" collapsed="false">
      <c r="A860" s="4"/>
    </row>
    <row r="861" customFormat="false" ht="13.8" hidden="false" customHeight="false" outlineLevel="0" collapsed="false">
      <c r="A861" s="4"/>
    </row>
    <row r="862" customFormat="false" ht="13.8" hidden="false" customHeight="false" outlineLevel="0" collapsed="false">
      <c r="A862" s="4"/>
    </row>
    <row r="863" customFormat="false" ht="13.8" hidden="false" customHeight="false" outlineLevel="0" collapsed="false">
      <c r="A863" s="4"/>
    </row>
    <row r="864" customFormat="false" ht="13.8" hidden="false" customHeight="false" outlineLevel="0" collapsed="false">
      <c r="A864" s="4"/>
    </row>
    <row r="865" customFormat="false" ht="13.8" hidden="false" customHeight="false" outlineLevel="0" collapsed="false">
      <c r="A865" s="4"/>
    </row>
    <row r="866" customFormat="false" ht="13.8" hidden="false" customHeight="false" outlineLevel="0" collapsed="false">
      <c r="A866" s="4"/>
    </row>
    <row r="867" customFormat="false" ht="13.8" hidden="false" customHeight="false" outlineLevel="0" collapsed="false">
      <c r="A867" s="4"/>
    </row>
    <row r="868" customFormat="false" ht="13.8" hidden="false" customHeight="false" outlineLevel="0" collapsed="false">
      <c r="A868" s="4"/>
    </row>
    <row r="869" customFormat="false" ht="13.8" hidden="false" customHeight="false" outlineLevel="0" collapsed="false">
      <c r="A869" s="4"/>
    </row>
    <row r="870" customFormat="false" ht="13.8" hidden="false" customHeight="false" outlineLevel="0" collapsed="false">
      <c r="A870" s="4"/>
    </row>
    <row r="871" customFormat="false" ht="13.8" hidden="false" customHeight="false" outlineLevel="0" collapsed="false">
      <c r="A871" s="4"/>
    </row>
    <row r="872" customFormat="false" ht="13.8" hidden="false" customHeight="false" outlineLevel="0" collapsed="false">
      <c r="A872" s="4"/>
    </row>
    <row r="873" customFormat="false" ht="13.8" hidden="false" customHeight="false" outlineLevel="0" collapsed="false">
      <c r="A873" s="4"/>
    </row>
    <row r="874" customFormat="false" ht="13.8" hidden="false" customHeight="false" outlineLevel="0" collapsed="false">
      <c r="A874" s="4"/>
    </row>
    <row r="875" customFormat="false" ht="13.8" hidden="false" customHeight="false" outlineLevel="0" collapsed="false">
      <c r="A875" s="4"/>
    </row>
    <row r="876" customFormat="false" ht="13.8" hidden="false" customHeight="false" outlineLevel="0" collapsed="false">
      <c r="A876" s="4"/>
    </row>
    <row r="877" customFormat="false" ht="13.8" hidden="false" customHeight="false" outlineLevel="0" collapsed="false">
      <c r="A877" s="4"/>
    </row>
    <row r="878" customFormat="false" ht="13.8" hidden="false" customHeight="false" outlineLevel="0" collapsed="false">
      <c r="A878" s="4"/>
    </row>
    <row r="879" customFormat="false" ht="13.8" hidden="false" customHeight="false" outlineLevel="0" collapsed="false">
      <c r="A879" s="4"/>
    </row>
    <row r="880" customFormat="false" ht="13.8" hidden="false" customHeight="false" outlineLevel="0" collapsed="false">
      <c r="A880" s="4"/>
    </row>
    <row r="881" customFormat="false" ht="13.8" hidden="false" customHeight="false" outlineLevel="0" collapsed="false">
      <c r="A881" s="4"/>
    </row>
    <row r="882" customFormat="false" ht="13.8" hidden="false" customHeight="false" outlineLevel="0" collapsed="false">
      <c r="A882" s="4"/>
    </row>
    <row r="883" customFormat="false" ht="13.8" hidden="false" customHeight="false" outlineLevel="0" collapsed="false">
      <c r="A883" s="4"/>
    </row>
    <row r="884" customFormat="false" ht="13.8" hidden="false" customHeight="false" outlineLevel="0" collapsed="false">
      <c r="A884" s="4"/>
    </row>
    <row r="885" customFormat="false" ht="13.8" hidden="false" customHeight="false" outlineLevel="0" collapsed="false">
      <c r="A885" s="4"/>
    </row>
    <row r="886" customFormat="false" ht="13.8" hidden="false" customHeight="false" outlineLevel="0" collapsed="false">
      <c r="A886" s="4"/>
    </row>
    <row r="887" customFormat="false" ht="13.8" hidden="false" customHeight="false" outlineLevel="0" collapsed="false">
      <c r="A887" s="4"/>
    </row>
    <row r="888" customFormat="false" ht="13.8" hidden="false" customHeight="false" outlineLevel="0" collapsed="false">
      <c r="A888" s="4"/>
    </row>
    <row r="889" customFormat="false" ht="13.8" hidden="false" customHeight="false" outlineLevel="0" collapsed="false">
      <c r="A889" s="4"/>
    </row>
    <row r="890" customFormat="false" ht="13.8" hidden="false" customHeight="false" outlineLevel="0" collapsed="false">
      <c r="A890" s="4"/>
    </row>
    <row r="891" customFormat="false" ht="13.8" hidden="false" customHeight="false" outlineLevel="0" collapsed="false">
      <c r="A891" s="4"/>
    </row>
    <row r="892" customFormat="false" ht="13.8" hidden="false" customHeight="false" outlineLevel="0" collapsed="false">
      <c r="A892" s="4"/>
    </row>
    <row r="893" customFormat="false" ht="13.8" hidden="false" customHeight="false" outlineLevel="0" collapsed="false">
      <c r="A893" s="4"/>
    </row>
    <row r="894" customFormat="false" ht="13.8" hidden="false" customHeight="false" outlineLevel="0" collapsed="false">
      <c r="A894" s="4"/>
    </row>
    <row r="895" customFormat="false" ht="13.8" hidden="false" customHeight="false" outlineLevel="0" collapsed="false">
      <c r="A895" s="4"/>
    </row>
    <row r="896" customFormat="false" ht="13.8" hidden="false" customHeight="false" outlineLevel="0" collapsed="false">
      <c r="A896" s="4"/>
    </row>
    <row r="897" customFormat="false" ht="13.8" hidden="false" customHeight="false" outlineLevel="0" collapsed="false">
      <c r="A897" s="4"/>
    </row>
    <row r="898" customFormat="false" ht="13.8" hidden="false" customHeight="false" outlineLevel="0" collapsed="false">
      <c r="A898" s="4"/>
    </row>
    <row r="899" customFormat="false" ht="13.8" hidden="false" customHeight="false" outlineLevel="0" collapsed="false">
      <c r="A899" s="4"/>
    </row>
    <row r="900" customFormat="false" ht="13.8" hidden="false" customHeight="false" outlineLevel="0" collapsed="false">
      <c r="A900" s="4"/>
    </row>
    <row r="901" customFormat="false" ht="13.8" hidden="false" customHeight="false" outlineLevel="0" collapsed="false">
      <c r="A901" s="4"/>
    </row>
    <row r="902" customFormat="false" ht="13.8" hidden="false" customHeight="false" outlineLevel="0" collapsed="false">
      <c r="A902" s="4"/>
    </row>
    <row r="903" customFormat="false" ht="13.8" hidden="false" customHeight="false" outlineLevel="0" collapsed="false">
      <c r="A903" s="4"/>
    </row>
    <row r="904" customFormat="false" ht="13.8" hidden="false" customHeight="false" outlineLevel="0" collapsed="false">
      <c r="A904" s="4"/>
    </row>
    <row r="905" customFormat="false" ht="13.8" hidden="false" customHeight="false" outlineLevel="0" collapsed="false">
      <c r="A905" s="4"/>
    </row>
    <row r="906" customFormat="false" ht="13.8" hidden="false" customHeight="false" outlineLevel="0" collapsed="false">
      <c r="A906" s="4"/>
    </row>
    <row r="907" customFormat="false" ht="13.8" hidden="false" customHeight="false" outlineLevel="0" collapsed="false">
      <c r="A907" s="4"/>
    </row>
    <row r="908" customFormat="false" ht="13.8" hidden="false" customHeight="false" outlineLevel="0" collapsed="false">
      <c r="A908" s="4"/>
    </row>
    <row r="909" customFormat="false" ht="13.8" hidden="false" customHeight="false" outlineLevel="0" collapsed="false">
      <c r="A909" s="4"/>
    </row>
    <row r="910" customFormat="false" ht="13.8" hidden="false" customHeight="false" outlineLevel="0" collapsed="false">
      <c r="A910" s="4"/>
    </row>
    <row r="911" customFormat="false" ht="13.8" hidden="false" customHeight="false" outlineLevel="0" collapsed="false">
      <c r="A911" s="4"/>
    </row>
    <row r="912" customFormat="false" ht="13.8" hidden="false" customHeight="false" outlineLevel="0" collapsed="false">
      <c r="A912" s="4"/>
    </row>
    <row r="913" customFormat="false" ht="13.8" hidden="false" customHeight="false" outlineLevel="0" collapsed="false">
      <c r="A913" s="4"/>
    </row>
    <row r="914" customFormat="false" ht="13.8" hidden="false" customHeight="false" outlineLevel="0" collapsed="false">
      <c r="A914" s="4"/>
    </row>
    <row r="915" customFormat="false" ht="13.8" hidden="false" customHeight="false" outlineLevel="0" collapsed="false">
      <c r="A915" s="4"/>
    </row>
    <row r="916" customFormat="false" ht="13.8" hidden="false" customHeight="false" outlineLevel="0" collapsed="false">
      <c r="A916" s="4"/>
    </row>
    <row r="917" customFormat="false" ht="13.8" hidden="false" customHeight="false" outlineLevel="0" collapsed="false">
      <c r="A917" s="4"/>
    </row>
    <row r="918" customFormat="false" ht="13.8" hidden="false" customHeight="false" outlineLevel="0" collapsed="false">
      <c r="A918" s="4"/>
    </row>
    <row r="919" customFormat="false" ht="13.8" hidden="false" customHeight="false" outlineLevel="0" collapsed="false">
      <c r="A919" s="4"/>
    </row>
    <row r="920" customFormat="false" ht="13.8" hidden="false" customHeight="false" outlineLevel="0" collapsed="false">
      <c r="A920" s="4"/>
    </row>
    <row r="921" customFormat="false" ht="13.8" hidden="false" customHeight="false" outlineLevel="0" collapsed="false">
      <c r="A921" s="4"/>
    </row>
    <row r="922" customFormat="false" ht="13.8" hidden="false" customHeight="false" outlineLevel="0" collapsed="false">
      <c r="A922" s="4"/>
    </row>
    <row r="923" customFormat="false" ht="13.8" hidden="false" customHeight="false" outlineLevel="0" collapsed="false">
      <c r="A923" s="4"/>
    </row>
    <row r="924" customFormat="false" ht="13.8" hidden="false" customHeight="false" outlineLevel="0" collapsed="false">
      <c r="A924" s="4"/>
    </row>
    <row r="925" customFormat="false" ht="13.8" hidden="false" customHeight="false" outlineLevel="0" collapsed="false">
      <c r="A925" s="4"/>
    </row>
    <row r="926" customFormat="false" ht="13.8" hidden="false" customHeight="false" outlineLevel="0" collapsed="false">
      <c r="A926" s="4"/>
    </row>
    <row r="927" customFormat="false" ht="13.8" hidden="false" customHeight="false" outlineLevel="0" collapsed="false">
      <c r="A927" s="4"/>
    </row>
    <row r="928" customFormat="false" ht="13.8" hidden="false" customHeight="false" outlineLevel="0" collapsed="false">
      <c r="A928" s="4"/>
    </row>
    <row r="929" customFormat="false" ht="13.8" hidden="false" customHeight="false" outlineLevel="0" collapsed="false">
      <c r="A929" s="4"/>
    </row>
    <row r="930" customFormat="false" ht="13.8" hidden="false" customHeight="false" outlineLevel="0" collapsed="false">
      <c r="A930" s="4"/>
    </row>
    <row r="931" customFormat="false" ht="13.8" hidden="false" customHeight="false" outlineLevel="0" collapsed="false">
      <c r="A931" s="4"/>
    </row>
    <row r="932" customFormat="false" ht="13.8" hidden="false" customHeight="false" outlineLevel="0" collapsed="false">
      <c r="A932" s="4"/>
    </row>
    <row r="933" customFormat="false" ht="13.8" hidden="false" customHeight="false" outlineLevel="0" collapsed="false">
      <c r="A933" s="4"/>
    </row>
    <row r="934" customFormat="false" ht="13.8" hidden="false" customHeight="false" outlineLevel="0" collapsed="false">
      <c r="A934" s="4"/>
    </row>
    <row r="935" customFormat="false" ht="13.8" hidden="false" customHeight="false" outlineLevel="0" collapsed="false">
      <c r="A935" s="4"/>
    </row>
    <row r="936" customFormat="false" ht="13.8" hidden="false" customHeight="false" outlineLevel="0" collapsed="false">
      <c r="A936" s="4"/>
    </row>
    <row r="937" customFormat="false" ht="13.8" hidden="false" customHeight="false" outlineLevel="0" collapsed="false">
      <c r="A937" s="4"/>
    </row>
    <row r="938" customFormat="false" ht="13.8" hidden="false" customHeight="false" outlineLevel="0" collapsed="false">
      <c r="A938" s="4"/>
    </row>
    <row r="939" customFormat="false" ht="13.8" hidden="false" customHeight="false" outlineLevel="0" collapsed="false">
      <c r="A939" s="4"/>
    </row>
    <row r="940" customFormat="false" ht="13.8" hidden="false" customHeight="false" outlineLevel="0" collapsed="false">
      <c r="A940" s="4"/>
    </row>
    <row r="941" customFormat="false" ht="13.8" hidden="false" customHeight="false" outlineLevel="0" collapsed="false">
      <c r="A941" s="4"/>
    </row>
    <row r="942" customFormat="false" ht="13.8" hidden="false" customHeight="false" outlineLevel="0" collapsed="false">
      <c r="A942" s="4"/>
    </row>
    <row r="943" customFormat="false" ht="13.8" hidden="false" customHeight="false" outlineLevel="0" collapsed="false">
      <c r="A943" s="4"/>
    </row>
    <row r="944" customFormat="false" ht="13.8" hidden="false" customHeight="false" outlineLevel="0" collapsed="false">
      <c r="A944" s="4"/>
    </row>
    <row r="945" customFormat="false" ht="13.8" hidden="false" customHeight="false" outlineLevel="0" collapsed="false">
      <c r="A945" s="4"/>
    </row>
    <row r="946" customFormat="false" ht="13.8" hidden="false" customHeight="false" outlineLevel="0" collapsed="false">
      <c r="A946" s="4"/>
    </row>
    <row r="947" customFormat="false" ht="13.8" hidden="false" customHeight="false" outlineLevel="0" collapsed="false">
      <c r="A947" s="4"/>
    </row>
    <row r="948" customFormat="false" ht="13.8" hidden="false" customHeight="false" outlineLevel="0" collapsed="false">
      <c r="A948" s="4"/>
    </row>
    <row r="949" customFormat="false" ht="13.8" hidden="false" customHeight="false" outlineLevel="0" collapsed="false">
      <c r="A949" s="4"/>
    </row>
    <row r="950" customFormat="false" ht="13.8" hidden="false" customHeight="false" outlineLevel="0" collapsed="false">
      <c r="A950" s="4"/>
    </row>
    <row r="951" customFormat="false" ht="13.8" hidden="false" customHeight="false" outlineLevel="0" collapsed="false">
      <c r="A951" s="4"/>
    </row>
    <row r="952" customFormat="false" ht="13.8" hidden="false" customHeight="false" outlineLevel="0" collapsed="false">
      <c r="A952" s="4"/>
    </row>
    <row r="953" customFormat="false" ht="13.8" hidden="false" customHeight="false" outlineLevel="0" collapsed="false">
      <c r="A953" s="4"/>
    </row>
    <row r="954" customFormat="false" ht="13.8" hidden="false" customHeight="false" outlineLevel="0" collapsed="false">
      <c r="A954" s="4"/>
    </row>
    <row r="955" customFormat="false" ht="13.8" hidden="false" customHeight="false" outlineLevel="0" collapsed="false">
      <c r="A955" s="4"/>
    </row>
    <row r="956" customFormat="false" ht="13.8" hidden="false" customHeight="false" outlineLevel="0" collapsed="false">
      <c r="A956" s="4"/>
    </row>
    <row r="957" customFormat="false" ht="13.8" hidden="false" customHeight="false" outlineLevel="0" collapsed="false">
      <c r="A957" s="4"/>
    </row>
    <row r="958" customFormat="false" ht="13.8" hidden="false" customHeight="false" outlineLevel="0" collapsed="false">
      <c r="A958" s="4"/>
    </row>
    <row r="959" customFormat="false" ht="13.8" hidden="false" customHeight="false" outlineLevel="0" collapsed="false">
      <c r="A959" s="4"/>
    </row>
    <row r="960" customFormat="false" ht="13.8" hidden="false" customHeight="false" outlineLevel="0" collapsed="false">
      <c r="A960" s="4"/>
    </row>
    <row r="961" customFormat="false" ht="13.8" hidden="false" customHeight="false" outlineLevel="0" collapsed="false">
      <c r="A961" s="4"/>
    </row>
    <row r="962" customFormat="false" ht="13.8" hidden="false" customHeight="false" outlineLevel="0" collapsed="false">
      <c r="A962" s="4"/>
    </row>
    <row r="963" customFormat="false" ht="13.8" hidden="false" customHeight="false" outlineLevel="0" collapsed="false">
      <c r="A963" s="4"/>
    </row>
    <row r="964" customFormat="false" ht="13.8" hidden="false" customHeight="false" outlineLevel="0" collapsed="false">
      <c r="A964" s="4"/>
    </row>
    <row r="965" customFormat="false" ht="13.8" hidden="false" customHeight="false" outlineLevel="0" collapsed="false">
      <c r="A965" s="4"/>
    </row>
    <row r="966" customFormat="false" ht="13.8" hidden="false" customHeight="false" outlineLevel="0" collapsed="false">
      <c r="A966" s="4"/>
    </row>
    <row r="967" customFormat="false" ht="13.8" hidden="false" customHeight="false" outlineLevel="0" collapsed="false">
      <c r="A967" s="4"/>
    </row>
    <row r="968" customFormat="false" ht="13.8" hidden="false" customHeight="false" outlineLevel="0" collapsed="false">
      <c r="A968" s="4"/>
    </row>
    <row r="969" customFormat="false" ht="13.8" hidden="false" customHeight="false" outlineLevel="0" collapsed="false">
      <c r="A969" s="4"/>
    </row>
    <row r="970" customFormat="false" ht="13.8" hidden="false" customHeight="false" outlineLevel="0" collapsed="false">
      <c r="A970" s="4"/>
    </row>
    <row r="971" customFormat="false" ht="13.8" hidden="false" customHeight="false" outlineLevel="0" collapsed="false">
      <c r="A971" s="4"/>
    </row>
    <row r="972" customFormat="false" ht="13.8" hidden="false" customHeight="false" outlineLevel="0" collapsed="false">
      <c r="A972" s="4"/>
    </row>
    <row r="973" customFormat="false" ht="13.8" hidden="false" customHeight="false" outlineLevel="0" collapsed="false">
      <c r="A973" s="4"/>
    </row>
    <row r="974" customFormat="false" ht="13.8" hidden="false" customHeight="false" outlineLevel="0" collapsed="false">
      <c r="A974" s="4"/>
    </row>
    <row r="975" customFormat="false" ht="13.8" hidden="false" customHeight="false" outlineLevel="0" collapsed="false">
      <c r="A975" s="4"/>
    </row>
    <row r="976" customFormat="false" ht="13.8" hidden="false" customHeight="false" outlineLevel="0" collapsed="false">
      <c r="A976" s="4"/>
    </row>
    <row r="977" customFormat="false" ht="13.8" hidden="false" customHeight="false" outlineLevel="0" collapsed="false">
      <c r="A977" s="4"/>
    </row>
    <row r="978" customFormat="false" ht="13.8" hidden="false" customHeight="false" outlineLevel="0" collapsed="false">
      <c r="A978" s="4"/>
    </row>
    <row r="979" customFormat="false" ht="13.8" hidden="false" customHeight="false" outlineLevel="0" collapsed="false">
      <c r="A979" s="4"/>
    </row>
    <row r="980" customFormat="false" ht="13.8" hidden="false" customHeight="false" outlineLevel="0" collapsed="false">
      <c r="A980" s="4"/>
    </row>
    <row r="981" customFormat="false" ht="13.8" hidden="false" customHeight="false" outlineLevel="0" collapsed="false">
      <c r="A981" s="4"/>
    </row>
    <row r="982" customFormat="false" ht="13.8" hidden="false" customHeight="false" outlineLevel="0" collapsed="false">
      <c r="A982" s="4"/>
    </row>
    <row r="983" customFormat="false" ht="13.8" hidden="false" customHeight="false" outlineLevel="0" collapsed="false">
      <c r="A983" s="4"/>
    </row>
    <row r="984" customFormat="false" ht="13.8" hidden="false" customHeight="false" outlineLevel="0" collapsed="false">
      <c r="A984" s="4"/>
    </row>
    <row r="985" customFormat="false" ht="13.8" hidden="false" customHeight="false" outlineLevel="0" collapsed="false">
      <c r="A985" s="4"/>
    </row>
    <row r="986" customFormat="false" ht="13.8" hidden="false" customHeight="false" outlineLevel="0" collapsed="false">
      <c r="A986" s="4"/>
    </row>
    <row r="987" customFormat="false" ht="13.8" hidden="false" customHeight="false" outlineLevel="0" collapsed="false">
      <c r="A987" s="4"/>
    </row>
    <row r="988" customFormat="false" ht="13.8" hidden="false" customHeight="false" outlineLevel="0" collapsed="false">
      <c r="A988" s="4"/>
    </row>
    <row r="989" customFormat="false" ht="13.8" hidden="false" customHeight="false" outlineLevel="0" collapsed="false">
      <c r="A989" s="4"/>
    </row>
    <row r="990" customFormat="false" ht="13.8" hidden="false" customHeight="false" outlineLevel="0" collapsed="false">
      <c r="A990" s="4"/>
    </row>
    <row r="991" customFormat="false" ht="13.8" hidden="false" customHeight="false" outlineLevel="0" collapsed="false">
      <c r="A991" s="4"/>
    </row>
    <row r="992" customFormat="false" ht="13.8" hidden="false" customHeight="false" outlineLevel="0" collapsed="false">
      <c r="A992" s="4"/>
    </row>
    <row r="993" customFormat="false" ht="13.8" hidden="false" customHeight="false" outlineLevel="0" collapsed="false">
      <c r="A993" s="4"/>
    </row>
    <row r="994" customFormat="false" ht="13.8" hidden="false" customHeight="false" outlineLevel="0" collapsed="false">
      <c r="A994" s="4"/>
    </row>
    <row r="995" customFormat="false" ht="13.8" hidden="false" customHeight="false" outlineLevel="0" collapsed="false">
      <c r="A995" s="4"/>
    </row>
    <row r="996" customFormat="false" ht="13.8" hidden="false" customHeight="false" outlineLevel="0" collapsed="false">
      <c r="A996" s="4"/>
    </row>
    <row r="997" customFormat="false" ht="13.8" hidden="false" customHeight="false" outlineLevel="0" collapsed="false">
      <c r="A997" s="4"/>
    </row>
    <row r="998" customFormat="false" ht="13.8" hidden="false" customHeight="false" outlineLevel="0" collapsed="false">
      <c r="A998" s="4"/>
    </row>
    <row r="999" customFormat="false" ht="13.8" hidden="false" customHeight="false" outlineLevel="0" collapsed="false">
      <c r="A999" s="4"/>
    </row>
    <row r="1000" customFormat="false" ht="13.8" hidden="false" customHeight="false" outlineLevel="0" collapsed="false">
      <c r="A1000" s="4"/>
    </row>
    <row r="1001" customFormat="false" ht="13.8" hidden="false" customHeight="false" outlineLevel="0" collapsed="false">
      <c r="A1001" s="4"/>
    </row>
    <row r="1002" customFormat="false" ht="13.8" hidden="false" customHeight="false" outlineLevel="0" collapsed="false">
      <c r="A1002" s="4"/>
    </row>
    <row r="1003" customFormat="false" ht="13.8" hidden="false" customHeight="false" outlineLevel="0" collapsed="false">
      <c r="A1003" s="4"/>
    </row>
    <row r="1004" customFormat="false" ht="13.8" hidden="false" customHeight="false" outlineLevel="0" collapsed="false">
      <c r="A1004" s="4"/>
    </row>
    <row r="1005" customFormat="false" ht="13.8" hidden="false" customHeight="false" outlineLevel="0" collapsed="false">
      <c r="A1005" s="4"/>
    </row>
    <row r="1006" customFormat="false" ht="13.8" hidden="false" customHeight="false" outlineLevel="0" collapsed="false">
      <c r="A1006" s="4"/>
    </row>
    <row r="1007" customFormat="false" ht="13.8" hidden="false" customHeight="false" outlineLevel="0" collapsed="false">
      <c r="A1007" s="4"/>
    </row>
    <row r="1008" customFormat="false" ht="13.8" hidden="false" customHeight="false" outlineLevel="0" collapsed="false">
      <c r="A1008" s="4"/>
    </row>
    <row r="1009" customFormat="false" ht="13.8" hidden="false" customHeight="false" outlineLevel="0" collapsed="false">
      <c r="A1009" s="4"/>
    </row>
    <row r="1010" customFormat="false" ht="13.8" hidden="false" customHeight="false" outlineLevel="0" collapsed="false">
      <c r="A1010" s="4"/>
    </row>
    <row r="1011" customFormat="false" ht="13.8" hidden="false" customHeight="false" outlineLevel="0" collapsed="false">
      <c r="A1011" s="4"/>
    </row>
    <row r="1012" customFormat="false" ht="13.8" hidden="false" customHeight="false" outlineLevel="0" collapsed="false">
      <c r="A1012" s="4"/>
    </row>
    <row r="1013" customFormat="false" ht="13.8" hidden="false" customHeight="false" outlineLevel="0" collapsed="false">
      <c r="A1013" s="4"/>
    </row>
    <row r="1014" customFormat="false" ht="13.8" hidden="false" customHeight="false" outlineLevel="0" collapsed="false">
      <c r="A1014" s="4"/>
    </row>
    <row r="1015" customFormat="false" ht="13.8" hidden="false" customHeight="false" outlineLevel="0" collapsed="false">
      <c r="A1015" s="4"/>
    </row>
    <row r="1016" customFormat="false" ht="13.8" hidden="false" customHeight="false" outlineLevel="0" collapsed="false">
      <c r="A1016" s="4"/>
    </row>
    <row r="1017" customFormat="false" ht="13.8" hidden="false" customHeight="false" outlineLevel="0" collapsed="false">
      <c r="A1017" s="4"/>
    </row>
    <row r="1018" customFormat="false" ht="13.8" hidden="false" customHeight="false" outlineLevel="0" collapsed="false">
      <c r="A1018" s="4"/>
    </row>
    <row r="1019" customFormat="false" ht="13.8" hidden="false" customHeight="false" outlineLevel="0" collapsed="false">
      <c r="A1019" s="4"/>
    </row>
    <row r="1020" customFormat="false" ht="13.8" hidden="false" customHeight="false" outlineLevel="0" collapsed="false">
      <c r="A1020" s="4"/>
    </row>
    <row r="1021" customFormat="false" ht="13.8" hidden="false" customHeight="false" outlineLevel="0" collapsed="false">
      <c r="A1021" s="4"/>
    </row>
    <row r="1022" customFormat="false" ht="13.8" hidden="false" customHeight="false" outlineLevel="0" collapsed="false">
      <c r="A1022" s="4"/>
    </row>
    <row r="1023" customFormat="false" ht="13.8" hidden="false" customHeight="false" outlineLevel="0" collapsed="false">
      <c r="A1023" s="4"/>
    </row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">
    <mergeCell ref="A11:D11"/>
    <mergeCell ref="E11:I11"/>
    <mergeCell ref="J11:L11"/>
    <mergeCell ref="N11:Q11"/>
    <mergeCell ref="A18:D18"/>
    <mergeCell ref="E18:I18"/>
    <mergeCell ref="J18:L18"/>
    <mergeCell ref="N18:Q18"/>
    <mergeCell ref="A21:D21"/>
    <mergeCell ref="A23:D2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2023-03-01T20:03:34Z</dcterms:modified>
  <cp:revision>5</cp:revision>
  <dc:subject/>
  <dc:title/>
</cp:coreProperties>
</file>