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senheim\Box\UDrive_brosenheim\My_Documents\PyCode\MUDBENCS\"/>
    </mc:Choice>
  </mc:AlternateContent>
  <xr:revisionPtr revIDLastSave="0" documentId="8_{5F2A16AF-7D07-4DD8-ABDF-B2AB04A27E17}" xr6:coauthVersionLast="47" xr6:coauthVersionMax="47" xr10:uidLastSave="{00000000-0000-0000-0000-000000000000}"/>
  <bookViews>
    <workbookView xWindow="-28920" yWindow="-690" windowWidth="29040" windowHeight="15840" xr2:uid="{2FAAE085-B789-4EE2-BB7A-0322FD7400E9}"/>
  </bookViews>
  <sheets>
    <sheet name="MUDBENCS Results" sheetId="1" r:id="rId1"/>
    <sheet name="readm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" i="1" l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Z24" i="1"/>
  <c r="Y24" i="1"/>
  <c r="Y25" i="1" s="1"/>
  <c r="X24" i="1"/>
  <c r="W24" i="1"/>
  <c r="W25" i="1" s="1"/>
  <c r="Z23" i="1"/>
  <c r="Z25" i="1" s="1"/>
  <c r="Y23" i="1"/>
  <c r="X23" i="1"/>
  <c r="X25" i="1" s="1"/>
  <c r="W23" i="1"/>
  <c r="L15" i="1"/>
  <c r="L16" i="1" s="1"/>
  <c r="K15" i="1"/>
  <c r="K16" i="1" s="1"/>
  <c r="J15" i="1"/>
  <c r="J16" i="1" s="1"/>
  <c r="I15" i="1"/>
  <c r="I16" i="1" s="1"/>
  <c r="L14" i="1"/>
  <c r="K14" i="1"/>
  <c r="J14" i="1"/>
  <c r="I14" i="1"/>
  <c r="Z13" i="1"/>
  <c r="Z12" i="1"/>
  <c r="Y12" i="1"/>
  <c r="X12" i="1"/>
  <c r="W12" i="1"/>
  <c r="W13" i="1" s="1"/>
  <c r="Z11" i="1"/>
  <c r="Y11" i="1"/>
  <c r="Y13" i="1" s="1"/>
  <c r="X11" i="1"/>
  <c r="X13" i="1" s="1"/>
  <c r="W11" i="1"/>
  <c r="S10" i="1"/>
  <c r="S11" i="1" s="1"/>
  <c r="R10" i="1"/>
  <c r="R11" i="1" s="1"/>
  <c r="Q10" i="1"/>
  <c r="Q11" i="1" s="1"/>
  <c r="P10" i="1"/>
  <c r="P11" i="1" s="1"/>
  <c r="S9" i="1"/>
  <c r="R9" i="1"/>
  <c r="Q9" i="1"/>
  <c r="P9" i="1"/>
</calcChain>
</file>

<file path=xl/sharedStrings.xml><?xml version="1.0" encoding="utf-8"?>
<sst xmlns="http://schemas.openxmlformats.org/spreadsheetml/2006/main" count="170" uniqueCount="80">
  <si>
    <t>SAMPLES</t>
  </si>
  <si>
    <t>QCs</t>
  </si>
  <si>
    <t>RMNS</t>
  </si>
  <si>
    <t>Phosphate</t>
  </si>
  <si>
    <t>N+N</t>
  </si>
  <si>
    <t>Silicate</t>
  </si>
  <si>
    <t>NItrite</t>
  </si>
  <si>
    <t>µmol/L</t>
  </si>
  <si>
    <t>MUDBENCS 1</t>
  </si>
  <si>
    <t>&lt;LOD</t>
  </si>
  <si>
    <t>STD5</t>
  </si>
  <si>
    <t>139-04-D</t>
  </si>
  <si>
    <t>CL-0126</t>
  </si>
  <si>
    <t>MUDBENCS 4</t>
  </si>
  <si>
    <t>MUDBENCS 5</t>
  </si>
  <si>
    <t>MUDBENCS 6</t>
  </si>
  <si>
    <t>MUDBENCS 8</t>
  </si>
  <si>
    <t>AVERAGE</t>
  </si>
  <si>
    <t>MUDBENCS 9</t>
  </si>
  <si>
    <t>STDEV</t>
  </si>
  <si>
    <t>MUDBENCS 10</t>
  </si>
  <si>
    <t>RSD</t>
  </si>
  <si>
    <t>MUDBENCS 11</t>
  </si>
  <si>
    <t>MUDBENCS 12</t>
  </si>
  <si>
    <t>MUDBENCS 15</t>
  </si>
  <si>
    <t>LODs</t>
  </si>
  <si>
    <t>MUDBENCS 16</t>
  </si>
  <si>
    <t>MUDBENCS 17</t>
  </si>
  <si>
    <t>MUDBENCS 18</t>
  </si>
  <si>
    <t>CO-1417</t>
  </si>
  <si>
    <t>MUDBENCS 20</t>
  </si>
  <si>
    <t>MUDBENCS 21</t>
  </si>
  <si>
    <t>139-18-B</t>
  </si>
  <si>
    <t>139-17-MID2</t>
  </si>
  <si>
    <t>139-20-D</t>
  </si>
  <si>
    <t>139-19-S</t>
  </si>
  <si>
    <t>139-01 MARINE SULFATE</t>
  </si>
  <si>
    <t>139-19-D ISO</t>
  </si>
  <si>
    <t>139-05-D</t>
  </si>
  <si>
    <t>139-09-D</t>
  </si>
  <si>
    <t>139-15-D</t>
  </si>
  <si>
    <t>139-05-D ISO</t>
  </si>
  <si>
    <t>139-14-S</t>
  </si>
  <si>
    <t>139-02-DCM</t>
  </si>
  <si>
    <t>139-13-S</t>
  </si>
  <si>
    <t>139-17-MID1</t>
  </si>
  <si>
    <t>139-18-D</t>
  </si>
  <si>
    <t>139-07-D ISO</t>
  </si>
  <si>
    <t>139-01 MARINE</t>
  </si>
  <si>
    <t>139-18-MID1</t>
  </si>
  <si>
    <t>139-16-D</t>
  </si>
  <si>
    <t>139-14-D ISO</t>
  </si>
  <si>
    <t>139-11-D</t>
  </si>
  <si>
    <t>139-17-D</t>
  </si>
  <si>
    <t>139-18-MID2</t>
  </si>
  <si>
    <t>139-17 SW INTERFACE</t>
  </si>
  <si>
    <t>139-21-MID1</t>
  </si>
  <si>
    <t>139-21-MID2</t>
  </si>
  <si>
    <t>139-13 ESTUARY FILM</t>
  </si>
  <si>
    <t>POREWATER SAMPLES - Diluted 1:10</t>
  </si>
  <si>
    <t>STN11</t>
  </si>
  <si>
    <t>STN8 SW INTERFACE</t>
  </si>
  <si>
    <t>STN7 MC06 B</t>
  </si>
  <si>
    <t>STN17 SW INT</t>
  </si>
  <si>
    <t>STN 15</t>
  </si>
  <si>
    <t>STN21</t>
  </si>
  <si>
    <t>STN20 (2S)</t>
  </si>
  <si>
    <t>STN10</t>
  </si>
  <si>
    <t>STN18</t>
  </si>
  <si>
    <t>STN16</t>
  </si>
  <si>
    <t>STN12</t>
  </si>
  <si>
    <t>STN4</t>
  </si>
  <si>
    <t>all the Si conc higher than 40 umol/L have been verified thru dilution 1:4</t>
  </si>
  <si>
    <t>I kept the original value because the difference was less than 1% from the original run</t>
  </si>
  <si>
    <t>the dilution 1:10 of porewater worked very well</t>
  </si>
  <si>
    <t>Silicic Acid</t>
  </si>
  <si>
    <t>LODs: Limits of Detection</t>
  </si>
  <si>
    <t>feel confident about these data</t>
  </si>
  <si>
    <t>LODs are calculated as 3 x the standard deviation of 5 replicate analyses of the lowest standard</t>
  </si>
  <si>
    <t>REFERENCE SAMPLE REPRODUCIBILITY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</si>
</sst>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65195-887C-4057-B971-DCEBB3AB647A}">
  <dimension ref="A1:Z81"/>
  <sheetViews>
    <sheetView tabSelected="1" workbookViewId="0">
      <selection activeCell="G55" sqref="G55"/>
    </sheetView>
  </sheetViews>
  <sheetFormatPr defaultColWidth="8.85546875" defaultRowHeight="15" x14ac:dyDescent="0.25"/>
  <cols>
    <col min="1" max="1" width="21.42578125" bestFit="1" customWidth="1"/>
    <col min="7" max="7" width="10.42578125" bestFit="1" customWidth="1"/>
  </cols>
  <sheetData>
    <row r="1" spans="1:26" x14ac:dyDescent="0.25">
      <c r="A1" s="9" t="s">
        <v>0</v>
      </c>
      <c r="B1" s="9"/>
      <c r="C1" s="9"/>
      <c r="D1" s="9"/>
      <c r="E1" s="9"/>
      <c r="H1" s="9" t="s">
        <v>1</v>
      </c>
      <c r="I1" s="9"/>
      <c r="J1" s="9"/>
      <c r="K1" s="9"/>
      <c r="L1" s="9"/>
      <c r="O1" s="9" t="s">
        <v>79</v>
      </c>
      <c r="P1" s="9"/>
      <c r="Q1" s="9"/>
      <c r="R1" s="9"/>
      <c r="S1" s="9"/>
      <c r="V1" s="9" t="s">
        <v>2</v>
      </c>
      <c r="W1" s="9"/>
      <c r="X1" s="9"/>
      <c r="Y1" s="9"/>
      <c r="Z1" s="9"/>
    </row>
    <row r="2" spans="1:26" x14ac:dyDescent="0.25">
      <c r="B2" s="1" t="s">
        <v>3</v>
      </c>
      <c r="C2" s="1" t="s">
        <v>4</v>
      </c>
      <c r="D2" s="1" t="s">
        <v>75</v>
      </c>
      <c r="E2" s="1" t="s">
        <v>6</v>
      </c>
      <c r="I2" s="1" t="s">
        <v>3</v>
      </c>
      <c r="J2" s="1" t="s">
        <v>4</v>
      </c>
      <c r="K2" s="1" t="s">
        <v>75</v>
      </c>
      <c r="L2" s="1" t="s">
        <v>6</v>
      </c>
      <c r="O2" s="2"/>
      <c r="P2" s="1" t="s">
        <v>3</v>
      </c>
      <c r="Q2" s="1" t="s">
        <v>4</v>
      </c>
      <c r="R2" s="1" t="s">
        <v>75</v>
      </c>
      <c r="S2" s="1" t="s">
        <v>6</v>
      </c>
      <c r="W2" s="1" t="s">
        <v>3</v>
      </c>
      <c r="X2" s="1" t="s">
        <v>4</v>
      </c>
      <c r="Y2" s="1" t="s">
        <v>75</v>
      </c>
      <c r="Z2" s="1" t="s">
        <v>6</v>
      </c>
    </row>
    <row r="3" spans="1:26" x14ac:dyDescent="0.25">
      <c r="B3" s="1" t="s">
        <v>7</v>
      </c>
      <c r="C3" s="1" t="s">
        <v>7</v>
      </c>
      <c r="D3" s="1" t="s">
        <v>7</v>
      </c>
      <c r="E3" s="1" t="s">
        <v>7</v>
      </c>
      <c r="I3" s="1" t="s">
        <v>7</v>
      </c>
      <c r="J3" s="1" t="s">
        <v>7</v>
      </c>
      <c r="K3" s="1" t="s">
        <v>7</v>
      </c>
      <c r="L3" s="1" t="s">
        <v>7</v>
      </c>
      <c r="O3" s="2"/>
      <c r="P3" s="1" t="s">
        <v>7</v>
      </c>
      <c r="Q3" s="1" t="s">
        <v>7</v>
      </c>
      <c r="R3" s="1" t="s">
        <v>7</v>
      </c>
      <c r="S3" s="1" t="s">
        <v>7</v>
      </c>
      <c r="W3" s="1" t="s">
        <v>7</v>
      </c>
      <c r="X3" s="1" t="s">
        <v>7</v>
      </c>
      <c r="Y3" s="1" t="s">
        <v>7</v>
      </c>
      <c r="Z3" s="1" t="s">
        <v>7</v>
      </c>
    </row>
    <row r="4" spans="1:26" x14ac:dyDescent="0.25">
      <c r="B4" s="3"/>
      <c r="C4" s="3"/>
      <c r="D4" s="3"/>
      <c r="E4" s="3"/>
    </row>
    <row r="5" spans="1:26" x14ac:dyDescent="0.25">
      <c r="A5" s="2" t="s">
        <v>8</v>
      </c>
      <c r="B5" s="4">
        <v>5.5E-2</v>
      </c>
      <c r="C5" s="4" t="s">
        <v>9</v>
      </c>
      <c r="D5" s="4">
        <v>0.52100000000000002</v>
      </c>
      <c r="E5" s="4" t="s">
        <v>9</v>
      </c>
      <c r="H5" s="2" t="s">
        <v>10</v>
      </c>
      <c r="I5" s="4">
        <v>0.49099999999999999</v>
      </c>
      <c r="J5" s="4">
        <v>5.585</v>
      </c>
      <c r="K5" s="4">
        <v>4.923</v>
      </c>
      <c r="L5" s="4">
        <v>0.21</v>
      </c>
      <c r="O5" s="2" t="s">
        <v>11</v>
      </c>
      <c r="P5" s="4">
        <v>1.46</v>
      </c>
      <c r="Q5" s="4">
        <v>13.484</v>
      </c>
      <c r="R5" s="4">
        <v>135.44</v>
      </c>
      <c r="S5" s="4">
        <v>0.12</v>
      </c>
      <c r="V5" s="2" t="s">
        <v>12</v>
      </c>
      <c r="W5" s="4">
        <v>4.9000000000000002E-2</v>
      </c>
      <c r="X5" s="4">
        <v>1.931</v>
      </c>
      <c r="Y5" s="4">
        <v>14.125999999999999</v>
      </c>
      <c r="Z5" s="4">
        <v>0.55800000000000005</v>
      </c>
    </row>
    <row r="6" spans="1:26" x14ac:dyDescent="0.25">
      <c r="A6" s="2" t="s">
        <v>13</v>
      </c>
      <c r="B6" s="4">
        <v>0.57399999999999995</v>
      </c>
      <c r="C6" s="4">
        <v>16.678999999999998</v>
      </c>
      <c r="D6" s="4">
        <v>131.93199999999999</v>
      </c>
      <c r="E6" s="4" t="s">
        <v>9</v>
      </c>
      <c r="H6" s="2" t="s">
        <v>10</v>
      </c>
      <c r="I6" s="4">
        <v>0.48299999999999998</v>
      </c>
      <c r="J6" s="4">
        <v>5.7089999999999996</v>
      </c>
      <c r="K6" s="4">
        <v>4.923</v>
      </c>
      <c r="L6" s="4">
        <v>0.221</v>
      </c>
      <c r="P6" s="4">
        <v>1.3720000000000001</v>
      </c>
      <c r="Q6" s="4">
        <v>13.576000000000001</v>
      </c>
      <c r="R6" s="4">
        <v>136.94399999999999</v>
      </c>
      <c r="S6" s="4">
        <v>0.124</v>
      </c>
      <c r="V6" s="2" t="s">
        <v>12</v>
      </c>
      <c r="W6" s="4">
        <v>4.3999999999999997E-2</v>
      </c>
      <c r="X6" s="4">
        <v>1.944</v>
      </c>
      <c r="Y6" s="4">
        <v>14.244999999999999</v>
      </c>
      <c r="Z6" s="4">
        <v>0.51200000000000001</v>
      </c>
    </row>
    <row r="7" spans="1:26" x14ac:dyDescent="0.25">
      <c r="A7" s="2" t="s">
        <v>14</v>
      </c>
      <c r="B7" s="4">
        <v>0.39400000000000002</v>
      </c>
      <c r="C7" s="4">
        <v>19.544</v>
      </c>
      <c r="D7" s="4">
        <v>118.176</v>
      </c>
      <c r="E7" s="4">
        <v>0.17799999999999999</v>
      </c>
      <c r="H7" s="2" t="s">
        <v>10</v>
      </c>
      <c r="I7" s="4">
        <v>0.51700000000000002</v>
      </c>
      <c r="J7" s="4">
        <v>5.6859999999999999</v>
      </c>
      <c r="K7" s="4">
        <v>4.915</v>
      </c>
      <c r="L7" s="4">
        <v>0.20499999999999999</v>
      </c>
      <c r="P7" s="4">
        <v>1.4359999999999999</v>
      </c>
      <c r="Q7" s="4">
        <v>13.476000000000001</v>
      </c>
      <c r="R7" s="4">
        <v>139.25200000000001</v>
      </c>
      <c r="S7" s="4">
        <v>0.112</v>
      </c>
      <c r="V7" s="2" t="s">
        <v>12</v>
      </c>
      <c r="W7" s="4">
        <v>5.2999999999999999E-2</v>
      </c>
      <c r="X7" s="4">
        <v>1.9490000000000001</v>
      </c>
      <c r="Y7" s="4">
        <v>14.814</v>
      </c>
      <c r="Z7" s="4">
        <v>0.55700000000000005</v>
      </c>
    </row>
    <row r="8" spans="1:26" x14ac:dyDescent="0.25">
      <c r="A8" s="2" t="s">
        <v>15</v>
      </c>
      <c r="B8" s="4">
        <v>0.54800000000000004</v>
      </c>
      <c r="C8" s="4">
        <v>18.905999999999999</v>
      </c>
      <c r="D8" s="4">
        <v>131.14400000000001</v>
      </c>
      <c r="E8" s="4" t="s">
        <v>9</v>
      </c>
      <c r="H8" s="2" t="s">
        <v>10</v>
      </c>
      <c r="I8" s="4">
        <v>0.50900000000000001</v>
      </c>
      <c r="J8" s="4">
        <v>5.84</v>
      </c>
      <c r="K8" s="4">
        <v>4.8239999999999998</v>
      </c>
      <c r="L8" s="4">
        <v>0.20799999999999999</v>
      </c>
      <c r="V8" s="2" t="s">
        <v>12</v>
      </c>
      <c r="W8" s="4">
        <v>4.5999999999999999E-2</v>
      </c>
      <c r="X8" s="4">
        <v>2.0720000000000001</v>
      </c>
      <c r="Y8" s="4">
        <v>13.94</v>
      </c>
      <c r="Z8" s="4">
        <v>0.48899999999999999</v>
      </c>
    </row>
    <row r="9" spans="1:26" x14ac:dyDescent="0.25">
      <c r="A9" s="2" t="s">
        <v>16</v>
      </c>
      <c r="B9" s="4">
        <v>0.55700000000000005</v>
      </c>
      <c r="C9" s="4">
        <v>9.7629999999999999</v>
      </c>
      <c r="D9" s="4">
        <v>42.99</v>
      </c>
      <c r="E9" s="4" t="s">
        <v>9</v>
      </c>
      <c r="H9" s="2" t="s">
        <v>10</v>
      </c>
      <c r="I9" s="4">
        <v>0.50900000000000001</v>
      </c>
      <c r="J9" s="4">
        <v>5.9</v>
      </c>
      <c r="K9" s="4">
        <v>5.0839999999999996</v>
      </c>
      <c r="L9" s="4">
        <v>0.19600000000000001</v>
      </c>
      <c r="O9" s="2" t="s">
        <v>17</v>
      </c>
      <c r="P9" s="4">
        <f>AVERAGE(P5:P7)</f>
        <v>1.4226666666666665</v>
      </c>
      <c r="Q9" s="4">
        <f t="shared" ref="Q9:S9" si="0">AVERAGE(Q5:Q7)</f>
        <v>13.512</v>
      </c>
      <c r="R9" s="4">
        <f t="shared" si="0"/>
        <v>137.21200000000002</v>
      </c>
      <c r="S9" s="4">
        <f t="shared" si="0"/>
        <v>0.11866666666666666</v>
      </c>
      <c r="V9" s="2" t="s">
        <v>12</v>
      </c>
      <c r="W9" s="4">
        <v>5.1999999999999998E-2</v>
      </c>
      <c r="X9" s="4">
        <v>1.9930000000000001</v>
      </c>
      <c r="Y9" s="4">
        <v>15.896000000000001</v>
      </c>
      <c r="Z9" s="4">
        <v>0.48299999999999998</v>
      </c>
    </row>
    <row r="10" spans="1:26" x14ac:dyDescent="0.25">
      <c r="A10" s="2" t="s">
        <v>18</v>
      </c>
      <c r="B10" s="4">
        <v>0.56000000000000005</v>
      </c>
      <c r="C10" s="4">
        <v>2.7029999999999998</v>
      </c>
      <c r="D10" s="4">
        <v>39.302</v>
      </c>
      <c r="E10" s="4">
        <v>0.12</v>
      </c>
      <c r="H10" s="2" t="s">
        <v>10</v>
      </c>
      <c r="I10" s="4">
        <v>0.5</v>
      </c>
      <c r="J10" s="4">
        <v>5.7859999999999996</v>
      </c>
      <c r="K10" s="4">
        <v>5.0389999999999997</v>
      </c>
      <c r="L10" s="4">
        <v>0.20599999999999999</v>
      </c>
      <c r="O10" s="2" t="s">
        <v>19</v>
      </c>
      <c r="P10" s="4">
        <f>_xlfn.STDEV.S(P5:P7)</f>
        <v>4.5489925624618531E-2</v>
      </c>
      <c r="Q10" s="4">
        <f t="shared" ref="Q10:S10" si="1">_xlfn.STDEV.S(Q5:Q7)</f>
        <v>5.5569775957799238E-2</v>
      </c>
      <c r="R10" s="4">
        <f t="shared" si="1"/>
        <v>1.9200791650346156</v>
      </c>
      <c r="S10" s="4">
        <f t="shared" si="1"/>
        <v>6.1101009266077847E-3</v>
      </c>
      <c r="V10" s="2"/>
      <c r="X10" s="4"/>
      <c r="Y10" s="4"/>
      <c r="Z10" s="4"/>
    </row>
    <row r="11" spans="1:26" x14ac:dyDescent="0.25">
      <c r="A11" s="2" t="s">
        <v>20</v>
      </c>
      <c r="B11" s="4">
        <v>0.255</v>
      </c>
      <c r="C11" s="4" t="s">
        <v>9</v>
      </c>
      <c r="D11" s="4">
        <v>12.016999999999999</v>
      </c>
      <c r="E11" s="4" t="s">
        <v>9</v>
      </c>
      <c r="H11" s="2" t="s">
        <v>10</v>
      </c>
      <c r="I11" s="4">
        <v>0.49199999999999999</v>
      </c>
      <c r="J11" s="4">
        <v>5.766</v>
      </c>
      <c r="K11" s="4">
        <v>5.0670000000000002</v>
      </c>
      <c r="L11" s="4">
        <v>0.20699999999999999</v>
      </c>
      <c r="O11" s="2" t="s">
        <v>21</v>
      </c>
      <c r="P11" s="4">
        <f>P10/P9*100</f>
        <v>3.1975111732393535</v>
      </c>
      <c r="Q11" s="4">
        <f t="shared" ref="Q11:S11" si="2">Q10/Q9*100</f>
        <v>0.41126240347690379</v>
      </c>
      <c r="R11" s="4">
        <f t="shared" si="2"/>
        <v>1.3993522177612858</v>
      </c>
      <c r="S11" s="4">
        <f t="shared" si="2"/>
        <v>5.1489614550065603</v>
      </c>
      <c r="V11" s="2" t="s">
        <v>17</v>
      </c>
      <c r="W11" s="4">
        <f>AVERAGE(W5:W9)</f>
        <v>4.8799999999999996E-2</v>
      </c>
      <c r="X11" s="4">
        <f t="shared" ref="X11:Z11" si="3">AVERAGE(X5:X9)</f>
        <v>1.9777999999999998</v>
      </c>
      <c r="Y11" s="4">
        <f t="shared" si="3"/>
        <v>14.604200000000001</v>
      </c>
      <c r="Z11" s="4">
        <f t="shared" si="3"/>
        <v>0.51980000000000004</v>
      </c>
    </row>
    <row r="12" spans="1:26" x14ac:dyDescent="0.25">
      <c r="A12" s="2" t="s">
        <v>22</v>
      </c>
      <c r="B12" s="4">
        <v>0.247</v>
      </c>
      <c r="C12" s="4" t="s">
        <v>9</v>
      </c>
      <c r="D12" s="4">
        <v>25.189</v>
      </c>
      <c r="E12" s="4" t="s">
        <v>9</v>
      </c>
      <c r="H12" s="2" t="s">
        <v>10</v>
      </c>
      <c r="I12" s="4">
        <v>0.49199999999999999</v>
      </c>
      <c r="J12" s="4">
        <v>5.7290000000000001</v>
      </c>
      <c r="K12" s="4">
        <v>5.0490000000000004</v>
      </c>
      <c r="L12" s="4">
        <v>0.21</v>
      </c>
      <c r="V12" s="2" t="s">
        <v>19</v>
      </c>
      <c r="W12" s="4">
        <f>_xlfn.STDEV.S(W5:W9)</f>
        <v>3.8340579025361631E-3</v>
      </c>
      <c r="X12" s="4">
        <f t="shared" ref="X12:Z12" si="4">_xlfn.STDEV.S(X5:X9)</f>
        <v>5.7590797876049628E-2</v>
      </c>
      <c r="Y12" s="4">
        <f t="shared" si="4"/>
        <v>0.79240532557523924</v>
      </c>
      <c r="Z12" s="4">
        <f t="shared" si="4"/>
        <v>3.6079079810882125E-2</v>
      </c>
    </row>
    <row r="13" spans="1:26" x14ac:dyDescent="0.25">
      <c r="A13" s="2" t="s">
        <v>23</v>
      </c>
      <c r="B13" s="4">
        <v>0.34</v>
      </c>
      <c r="C13" s="4">
        <v>0.90600000000000003</v>
      </c>
      <c r="D13" s="4">
        <v>21.015000000000001</v>
      </c>
      <c r="E13" s="4">
        <v>0.125</v>
      </c>
      <c r="V13" s="2" t="s">
        <v>21</v>
      </c>
      <c r="W13" s="4">
        <f>W12/W11*100</f>
        <v>7.85667602978722</v>
      </c>
      <c r="X13" s="4">
        <f t="shared" ref="X13:Z13" si="5">X12/X11*100</f>
        <v>2.9118615570861381</v>
      </c>
      <c r="Y13" s="4">
        <f t="shared" si="5"/>
        <v>5.4258728692789688</v>
      </c>
      <c r="Z13" s="4">
        <f t="shared" si="5"/>
        <v>6.9409541767760912</v>
      </c>
    </row>
    <row r="14" spans="1:26" x14ac:dyDescent="0.25">
      <c r="A14" s="2" t="s">
        <v>24</v>
      </c>
      <c r="B14" s="4">
        <v>0.25900000000000001</v>
      </c>
      <c r="C14" s="4" t="s">
        <v>9</v>
      </c>
      <c r="D14" s="4">
        <v>5.6429999999999998</v>
      </c>
      <c r="E14" s="4" t="s">
        <v>9</v>
      </c>
      <c r="H14" s="2" t="s">
        <v>17</v>
      </c>
      <c r="I14" s="4">
        <f>AVERAGE(I4:I12)</f>
        <v>0.49912499999999999</v>
      </c>
      <c r="J14" s="4">
        <f>AVERAGE(J4:J12)</f>
        <v>5.7501249999999997</v>
      </c>
      <c r="K14" s="4">
        <f>AVERAGE(K4:K12)</f>
        <v>4.9779999999999998</v>
      </c>
      <c r="L14" s="4">
        <f>AVERAGE(L4:L12)</f>
        <v>0.207875</v>
      </c>
      <c r="O14" s="9" t="s">
        <v>76</v>
      </c>
      <c r="P14" s="9"/>
      <c r="Q14" s="9"/>
      <c r="R14" s="9"/>
      <c r="S14" s="9"/>
    </row>
    <row r="15" spans="1:26" x14ac:dyDescent="0.25">
      <c r="A15" s="2" t="s">
        <v>26</v>
      </c>
      <c r="B15" s="4">
        <v>0.308</v>
      </c>
      <c r="C15" s="4" t="s">
        <v>9</v>
      </c>
      <c r="D15" s="4">
        <v>5.444</v>
      </c>
      <c r="E15" s="4" t="s">
        <v>9</v>
      </c>
      <c r="H15" s="2" t="s">
        <v>19</v>
      </c>
      <c r="I15" s="4">
        <f>_xlfn.STDEV.S(I4:I12)</f>
        <v>1.160587905207653E-2</v>
      </c>
      <c r="J15" s="4">
        <f>_xlfn.STDEV.S(J4:J12)</f>
        <v>9.6802357556887222E-2</v>
      </c>
      <c r="K15" s="4">
        <f>_xlfn.STDEV.S(K4:K12)</f>
        <v>9.3849423470335105E-2</v>
      </c>
      <c r="L15" s="4">
        <f>_xlfn.STDEV.S(L4:L12)</f>
        <v>6.9165949508617095E-3</v>
      </c>
    </row>
    <row r="16" spans="1:26" x14ac:dyDescent="0.25">
      <c r="A16" s="2" t="s">
        <v>27</v>
      </c>
      <c r="B16" s="4">
        <v>0.154</v>
      </c>
      <c r="C16" s="4" t="s">
        <v>9</v>
      </c>
      <c r="D16" s="4">
        <v>4.0999999999999996</v>
      </c>
      <c r="E16" s="4" t="s">
        <v>9</v>
      </c>
      <c r="H16" s="2" t="s">
        <v>21</v>
      </c>
      <c r="I16" s="4">
        <f>I15/I14*100</f>
        <v>2.3252449891463121</v>
      </c>
      <c r="J16" s="4">
        <f t="shared" ref="J16:L16" si="6">J15/J14*100</f>
        <v>1.6834826644096821</v>
      </c>
      <c r="K16" s="4">
        <f t="shared" si="6"/>
        <v>1.8852837177648678</v>
      </c>
      <c r="L16" s="4">
        <f t="shared" si="6"/>
        <v>3.3272856047440578</v>
      </c>
      <c r="P16" s="1" t="s">
        <v>3</v>
      </c>
      <c r="Q16" s="1" t="s">
        <v>4</v>
      </c>
      <c r="R16" s="1" t="s">
        <v>5</v>
      </c>
      <c r="S16" s="1" t="s">
        <v>6</v>
      </c>
    </row>
    <row r="17" spans="1:26" x14ac:dyDescent="0.25">
      <c r="A17" s="2" t="s">
        <v>28</v>
      </c>
      <c r="B17" s="4">
        <v>0.224</v>
      </c>
      <c r="C17" s="4">
        <v>0.58699999999999997</v>
      </c>
      <c r="D17" s="4">
        <v>3.91</v>
      </c>
      <c r="E17" s="4">
        <v>0.23300000000000001</v>
      </c>
      <c r="P17" s="1" t="s">
        <v>7</v>
      </c>
      <c r="Q17" s="1" t="s">
        <v>7</v>
      </c>
      <c r="R17" s="1" t="s">
        <v>7</v>
      </c>
      <c r="S17" s="1" t="s">
        <v>7</v>
      </c>
      <c r="V17" s="2" t="s">
        <v>29</v>
      </c>
      <c r="W17" s="4">
        <v>0.71</v>
      </c>
      <c r="X17" s="4">
        <v>8.35</v>
      </c>
      <c r="Y17" s="4">
        <v>36.668999999999997</v>
      </c>
      <c r="Z17" s="4">
        <v>0.41899999999999998</v>
      </c>
    </row>
    <row r="18" spans="1:26" x14ac:dyDescent="0.25">
      <c r="A18" s="2" t="s">
        <v>30</v>
      </c>
      <c r="B18" s="4">
        <v>0.374</v>
      </c>
      <c r="C18" s="4">
        <v>0.69799999999999995</v>
      </c>
      <c r="D18" s="4">
        <v>10.243</v>
      </c>
      <c r="E18" s="4">
        <v>0.23899999999999999</v>
      </c>
      <c r="V18" s="2" t="s">
        <v>29</v>
      </c>
      <c r="W18" s="4">
        <v>0.748</v>
      </c>
      <c r="X18" s="4">
        <v>8.7509999999999994</v>
      </c>
      <c r="Y18" s="4">
        <v>37.953000000000003</v>
      </c>
      <c r="Z18" s="4">
        <v>0.45500000000000002</v>
      </c>
    </row>
    <row r="19" spans="1:26" x14ac:dyDescent="0.25">
      <c r="A19" s="2" t="s">
        <v>31</v>
      </c>
      <c r="B19" s="4">
        <v>0.253</v>
      </c>
      <c r="C19" s="4" t="s">
        <v>9</v>
      </c>
      <c r="D19" s="4">
        <v>14.648</v>
      </c>
      <c r="E19" s="4" t="s">
        <v>9</v>
      </c>
      <c r="O19" t="s">
        <v>25</v>
      </c>
      <c r="P19" s="5">
        <v>8.1055536516637765E-3</v>
      </c>
      <c r="Q19" s="5">
        <v>1.6099689437998499E-2</v>
      </c>
      <c r="R19" s="5">
        <v>3.0988707620680178E-2</v>
      </c>
      <c r="S19" s="5">
        <v>2.8110496260293924E-2</v>
      </c>
      <c r="V19" s="2" t="s">
        <v>29</v>
      </c>
      <c r="W19" s="4">
        <v>0.69</v>
      </c>
      <c r="X19" s="4">
        <v>8.3379999999999992</v>
      </c>
      <c r="Y19" s="4">
        <v>35.804000000000002</v>
      </c>
      <c r="Z19" s="4">
        <v>0.39400000000000002</v>
      </c>
    </row>
    <row r="20" spans="1:26" x14ac:dyDescent="0.25">
      <c r="A20" s="2" t="s">
        <v>32</v>
      </c>
      <c r="B20" s="4">
        <v>0.255</v>
      </c>
      <c r="C20" s="4">
        <v>0.86099999999999999</v>
      </c>
      <c r="D20" s="4">
        <v>5.0960000000000001</v>
      </c>
      <c r="E20" s="4">
        <v>0.32400000000000001</v>
      </c>
      <c r="V20" s="2" t="s">
        <v>29</v>
      </c>
      <c r="W20" s="4">
        <v>0.77300000000000002</v>
      </c>
      <c r="X20" s="4">
        <v>8.2829999999999995</v>
      </c>
      <c r="Y20" s="4">
        <v>36.183999999999997</v>
      </c>
      <c r="Z20" s="4">
        <v>0.375</v>
      </c>
    </row>
    <row r="21" spans="1:26" x14ac:dyDescent="0.25">
      <c r="A21" s="2" t="s">
        <v>33</v>
      </c>
      <c r="B21" s="4">
        <v>0.219</v>
      </c>
      <c r="C21" s="4">
        <v>1.6120000000000001</v>
      </c>
      <c r="D21" s="4">
        <v>4.2279999999999998</v>
      </c>
      <c r="E21" s="4">
        <v>0.48599999999999999</v>
      </c>
      <c r="V21" s="2" t="s">
        <v>29</v>
      </c>
      <c r="W21" s="4">
        <v>0.83299999999999996</v>
      </c>
      <c r="X21" s="4">
        <v>8.2680000000000007</v>
      </c>
      <c r="Y21" s="4">
        <v>35.854999999999997</v>
      </c>
      <c r="Z21" s="4">
        <v>0.378</v>
      </c>
    </row>
    <row r="22" spans="1:26" x14ac:dyDescent="0.25">
      <c r="A22" s="2" t="s">
        <v>34</v>
      </c>
      <c r="B22" s="4">
        <v>0.30599999999999999</v>
      </c>
      <c r="C22" s="4">
        <v>0.49199999999999999</v>
      </c>
      <c r="D22" s="4">
        <v>9.89</v>
      </c>
      <c r="E22" s="4">
        <v>0.122</v>
      </c>
    </row>
    <row r="23" spans="1:26" x14ac:dyDescent="0.25">
      <c r="A23" s="2" t="s">
        <v>35</v>
      </c>
      <c r="B23" s="4">
        <v>0.13900000000000001</v>
      </c>
      <c r="C23" s="4">
        <v>10.840999999999999</v>
      </c>
      <c r="D23" s="4">
        <v>65.843999999999994</v>
      </c>
      <c r="E23" s="4">
        <v>0.47799999999999998</v>
      </c>
      <c r="V23" s="2" t="s">
        <v>17</v>
      </c>
      <c r="W23" s="4">
        <f>AVERAGE(W17:W21)</f>
        <v>0.75079999999999991</v>
      </c>
      <c r="X23" s="4">
        <f t="shared" ref="X23:Z23" si="7">AVERAGE(X17:X21)</f>
        <v>8.3979999999999997</v>
      </c>
      <c r="Y23" s="4">
        <f t="shared" si="7"/>
        <v>36.493000000000002</v>
      </c>
      <c r="Z23" s="4">
        <f t="shared" si="7"/>
        <v>0.4042</v>
      </c>
    </row>
    <row r="24" spans="1:26" x14ac:dyDescent="0.25">
      <c r="A24" s="2" t="s">
        <v>36</v>
      </c>
      <c r="B24" s="4">
        <v>0.11700000000000001</v>
      </c>
      <c r="C24" s="4">
        <v>0.16800000000000001</v>
      </c>
      <c r="D24" s="4">
        <v>0.77500000000000002</v>
      </c>
      <c r="E24" s="4" t="s">
        <v>9</v>
      </c>
      <c r="V24" s="2" t="s">
        <v>19</v>
      </c>
      <c r="W24" s="4">
        <f>_xlfn.STDEV.S(W17:W21)</f>
        <v>5.6166716122629079E-2</v>
      </c>
      <c r="X24" s="4">
        <f t="shared" ref="X24:Z24" si="8">_xlfn.STDEV.S(X17:X21)</f>
        <v>0.20039835328664735</v>
      </c>
      <c r="Y24" s="4">
        <f t="shared" si="8"/>
        <v>0.88597714417472562</v>
      </c>
      <c r="Z24" s="4">
        <f t="shared" si="8"/>
        <v>3.3327166096144452E-2</v>
      </c>
    </row>
    <row r="25" spans="1:26" x14ac:dyDescent="0.25">
      <c r="A25" s="2" t="s">
        <v>37</v>
      </c>
      <c r="B25" s="4">
        <v>0.155</v>
      </c>
      <c r="C25" s="4">
        <v>11.455</v>
      </c>
      <c r="D25" s="4">
        <v>59.893999999999998</v>
      </c>
      <c r="E25" s="4">
        <v>0.58199999999999996</v>
      </c>
      <c r="V25" s="2" t="s">
        <v>21</v>
      </c>
      <c r="W25" s="4">
        <f>W24/W23*100</f>
        <v>7.4809158394551254</v>
      </c>
      <c r="X25" s="4">
        <f t="shared" ref="X25:Z25" si="9">X24/X23*100</f>
        <v>2.3862628398028978</v>
      </c>
      <c r="Y25" s="4">
        <f t="shared" si="9"/>
        <v>2.4278002471014322</v>
      </c>
      <c r="Z25" s="4">
        <f t="shared" si="9"/>
        <v>8.245216748180221</v>
      </c>
    </row>
    <row r="26" spans="1:26" x14ac:dyDescent="0.25">
      <c r="A26" s="2" t="s">
        <v>38</v>
      </c>
      <c r="B26" s="4">
        <v>0.45800000000000002</v>
      </c>
      <c r="C26" s="4">
        <v>21.867000000000001</v>
      </c>
      <c r="D26" s="4">
        <v>123.53700000000001</v>
      </c>
      <c r="E26" s="4">
        <v>0.27500000000000002</v>
      </c>
    </row>
    <row r="27" spans="1:26" x14ac:dyDescent="0.25">
      <c r="A27" s="2" t="s">
        <v>39</v>
      </c>
      <c r="B27" s="4">
        <v>0.60099999999999998</v>
      </c>
      <c r="C27" s="4">
        <v>10.106999999999999</v>
      </c>
      <c r="D27" s="4">
        <v>19.379000000000001</v>
      </c>
      <c r="E27" s="4">
        <v>4.5999999999999999E-2</v>
      </c>
    </row>
    <row r="28" spans="1:26" x14ac:dyDescent="0.25">
      <c r="A28" s="2" t="s">
        <v>40</v>
      </c>
      <c r="B28" s="4">
        <v>0.44</v>
      </c>
      <c r="C28" s="4">
        <v>1.742</v>
      </c>
      <c r="D28" s="4">
        <v>8.2590000000000003</v>
      </c>
      <c r="E28" s="4">
        <v>0.40699999999999997</v>
      </c>
    </row>
    <row r="29" spans="1:26" x14ac:dyDescent="0.25">
      <c r="A29" s="2" t="s">
        <v>41</v>
      </c>
      <c r="B29" s="4">
        <v>0.50600000000000001</v>
      </c>
      <c r="C29" s="4">
        <v>9.5869999999999997</v>
      </c>
      <c r="D29" s="4">
        <v>43.149000000000001</v>
      </c>
      <c r="E29" s="4" t="s">
        <v>9</v>
      </c>
    </row>
    <row r="30" spans="1:26" x14ac:dyDescent="0.25">
      <c r="A30" s="2" t="s">
        <v>42</v>
      </c>
      <c r="B30" s="4">
        <v>0.121</v>
      </c>
      <c r="C30" s="4">
        <v>5.4009999999999998</v>
      </c>
      <c r="D30" s="4">
        <v>6.8289999999999997</v>
      </c>
      <c r="E30" s="4">
        <v>0.215</v>
      </c>
    </row>
    <row r="31" spans="1:26" x14ac:dyDescent="0.25">
      <c r="A31" s="2" t="s">
        <v>43</v>
      </c>
      <c r="B31" s="4">
        <v>0.11600000000000001</v>
      </c>
      <c r="C31" s="4">
        <v>0.48499999999999999</v>
      </c>
      <c r="D31" s="4">
        <v>0.67500000000000004</v>
      </c>
      <c r="E31" s="4" t="s">
        <v>9</v>
      </c>
    </row>
    <row r="32" spans="1:26" x14ac:dyDescent="0.25">
      <c r="A32" s="2" t="s">
        <v>44</v>
      </c>
      <c r="B32" s="4">
        <v>0.27900000000000003</v>
      </c>
      <c r="C32" s="4">
        <v>7.6189999999999998</v>
      </c>
      <c r="D32" s="4">
        <v>26.852</v>
      </c>
      <c r="E32" s="4">
        <v>0.60899999999999999</v>
      </c>
    </row>
    <row r="33" spans="1:5" x14ac:dyDescent="0.25">
      <c r="A33" s="2" t="s">
        <v>11</v>
      </c>
      <c r="B33" s="4">
        <v>0.57599999999999996</v>
      </c>
      <c r="C33" s="4">
        <v>16.225000000000001</v>
      </c>
      <c r="D33" s="4">
        <v>125.604</v>
      </c>
      <c r="E33" s="4">
        <v>7.0000000000000007E-2</v>
      </c>
    </row>
    <row r="34" spans="1:5" x14ac:dyDescent="0.25">
      <c r="A34" s="2" t="s">
        <v>45</v>
      </c>
      <c r="B34" s="4">
        <v>0.24399999999999999</v>
      </c>
      <c r="C34" s="4">
        <v>0.754</v>
      </c>
      <c r="D34" s="4">
        <v>3.3490000000000002</v>
      </c>
      <c r="E34" s="4">
        <v>0.115</v>
      </c>
    </row>
    <row r="35" spans="1:5" x14ac:dyDescent="0.25">
      <c r="A35" s="2" t="s">
        <v>46</v>
      </c>
      <c r="B35" s="4">
        <v>0.41499999999999998</v>
      </c>
      <c r="C35" s="4">
        <v>3.0539999999999998</v>
      </c>
      <c r="D35" s="4">
        <v>10.302</v>
      </c>
      <c r="E35" s="4">
        <v>1.075</v>
      </c>
    </row>
    <row r="36" spans="1:5" x14ac:dyDescent="0.25">
      <c r="A36" s="2" t="s">
        <v>42</v>
      </c>
      <c r="B36" s="4">
        <v>0.12</v>
      </c>
      <c r="C36" s="4">
        <v>5.3259999999999996</v>
      </c>
      <c r="D36" s="4">
        <v>3.512</v>
      </c>
      <c r="E36" s="4">
        <v>0.19</v>
      </c>
    </row>
    <row r="37" spans="1:5" x14ac:dyDescent="0.25">
      <c r="A37" s="2" t="s">
        <v>42</v>
      </c>
      <c r="B37" s="4">
        <v>0.63600000000000001</v>
      </c>
      <c r="C37" s="4">
        <v>15.170999999999999</v>
      </c>
      <c r="D37" s="4">
        <v>118.873</v>
      </c>
      <c r="E37" s="4">
        <v>8.1000000000000003E-2</v>
      </c>
    </row>
    <row r="38" spans="1:5" x14ac:dyDescent="0.25">
      <c r="A38" s="2" t="s">
        <v>47</v>
      </c>
      <c r="B38" s="4">
        <v>0.217</v>
      </c>
      <c r="C38" s="4">
        <v>0.47699999999999998</v>
      </c>
      <c r="D38" s="4">
        <v>7.7</v>
      </c>
      <c r="E38" s="4">
        <v>0.20499999999999999</v>
      </c>
    </row>
    <row r="39" spans="1:5" x14ac:dyDescent="0.25">
      <c r="A39" s="2" t="s">
        <v>48</v>
      </c>
      <c r="B39" s="4">
        <v>0.128</v>
      </c>
      <c r="C39" s="4">
        <v>0.13500000000000001</v>
      </c>
      <c r="D39" s="4">
        <v>0.82199999999999995</v>
      </c>
      <c r="E39" s="4" t="s">
        <v>9</v>
      </c>
    </row>
    <row r="40" spans="1:5" x14ac:dyDescent="0.25">
      <c r="A40" s="2" t="s">
        <v>49</v>
      </c>
      <c r="B40" s="4">
        <v>0.26400000000000001</v>
      </c>
      <c r="C40" s="4">
        <v>0.79300000000000004</v>
      </c>
      <c r="D40" s="4">
        <v>5.1630000000000003</v>
      </c>
      <c r="E40" s="4">
        <v>0.312</v>
      </c>
    </row>
    <row r="41" spans="1:5" x14ac:dyDescent="0.25">
      <c r="A41" s="2" t="s">
        <v>50</v>
      </c>
      <c r="B41" s="4">
        <v>0.251</v>
      </c>
      <c r="C41" s="4">
        <v>1.1759999999999999</v>
      </c>
      <c r="D41" s="4">
        <v>4.694</v>
      </c>
      <c r="E41" s="4">
        <v>0.61699999999999999</v>
      </c>
    </row>
    <row r="42" spans="1:5" x14ac:dyDescent="0.25">
      <c r="A42" s="2" t="s">
        <v>51</v>
      </c>
      <c r="B42" s="4">
        <v>0.13500000000000001</v>
      </c>
      <c r="C42" s="4">
        <v>4.601</v>
      </c>
      <c r="D42" s="4">
        <v>3.5539999999999998</v>
      </c>
      <c r="E42" s="4">
        <v>0.16900000000000001</v>
      </c>
    </row>
    <row r="43" spans="1:5" x14ac:dyDescent="0.25">
      <c r="A43" s="2" t="s">
        <v>52</v>
      </c>
      <c r="B43" s="4">
        <v>0.26900000000000002</v>
      </c>
      <c r="C43" s="4">
        <v>3.1030000000000002</v>
      </c>
      <c r="D43" s="4">
        <v>3.944</v>
      </c>
      <c r="E43" s="4">
        <v>1.361</v>
      </c>
    </row>
    <row r="44" spans="1:5" x14ac:dyDescent="0.25">
      <c r="A44" s="2" t="s">
        <v>53</v>
      </c>
      <c r="B44" s="4">
        <v>0.20100000000000001</v>
      </c>
      <c r="C44" s="4">
        <v>1.7250000000000001</v>
      </c>
      <c r="D44" s="4">
        <v>4.5140000000000002</v>
      </c>
      <c r="E44" s="4">
        <v>0.59799999999999998</v>
      </c>
    </row>
    <row r="45" spans="1:5" x14ac:dyDescent="0.25">
      <c r="A45" s="2" t="s">
        <v>54</v>
      </c>
      <c r="B45" s="4">
        <v>0.27800000000000002</v>
      </c>
      <c r="C45" s="4">
        <v>0.78800000000000003</v>
      </c>
      <c r="D45" s="4">
        <v>5.0860000000000003</v>
      </c>
      <c r="E45" s="4">
        <v>0.33700000000000002</v>
      </c>
    </row>
    <row r="46" spans="1:5" x14ac:dyDescent="0.25">
      <c r="A46" s="2" t="s">
        <v>55</v>
      </c>
      <c r="B46" s="4">
        <v>0.30199999999999999</v>
      </c>
      <c r="C46" s="4">
        <v>1.8420000000000001</v>
      </c>
      <c r="D46" s="4">
        <v>8.8460000000000001</v>
      </c>
      <c r="E46" s="4">
        <v>0.58299999999999996</v>
      </c>
    </row>
    <row r="47" spans="1:5" x14ac:dyDescent="0.25">
      <c r="A47" s="2" t="s">
        <v>56</v>
      </c>
      <c r="B47" s="4">
        <v>0.255</v>
      </c>
      <c r="C47" s="4">
        <v>0.313</v>
      </c>
      <c r="D47" s="4">
        <v>8.3010000000000002</v>
      </c>
      <c r="E47" s="4">
        <v>0.10199999999999999</v>
      </c>
    </row>
    <row r="48" spans="1:5" x14ac:dyDescent="0.25">
      <c r="A48" s="2" t="s">
        <v>57</v>
      </c>
      <c r="B48" s="4">
        <v>0.33900000000000002</v>
      </c>
      <c r="C48" s="4">
        <v>1.135</v>
      </c>
      <c r="D48" s="4">
        <v>8.9030000000000005</v>
      </c>
      <c r="E48" s="4">
        <v>0.10100000000000001</v>
      </c>
    </row>
    <row r="49" spans="1:10" x14ac:dyDescent="0.25">
      <c r="A49" s="2" t="s">
        <v>52</v>
      </c>
      <c r="B49" s="4">
        <v>0.28100000000000003</v>
      </c>
      <c r="C49" s="4">
        <v>1</v>
      </c>
      <c r="D49" s="4">
        <v>2.3980000000000001</v>
      </c>
      <c r="E49" s="4">
        <v>0.17899999999999999</v>
      </c>
    </row>
    <row r="50" spans="1:10" x14ac:dyDescent="0.25">
      <c r="A50" s="2" t="s">
        <v>58</v>
      </c>
      <c r="B50" s="4">
        <v>0.25900000000000001</v>
      </c>
      <c r="C50" s="4">
        <v>4.407</v>
      </c>
      <c r="D50" s="4">
        <v>96.914000000000001</v>
      </c>
      <c r="E50" s="4">
        <v>0.16900000000000001</v>
      </c>
    </row>
    <row r="51" spans="1:10" x14ac:dyDescent="0.25">
      <c r="A51" s="2"/>
    </row>
    <row r="52" spans="1:10" x14ac:dyDescent="0.25">
      <c r="A52" s="8" t="s">
        <v>59</v>
      </c>
      <c r="B52" s="8"/>
      <c r="C52" s="8"/>
      <c r="D52" s="8"/>
      <c r="E52" s="8"/>
      <c r="F52" s="8"/>
    </row>
    <row r="53" spans="1:10" x14ac:dyDescent="0.25">
      <c r="G53" s="1" t="s">
        <v>3</v>
      </c>
      <c r="H53" s="1" t="s">
        <v>4</v>
      </c>
      <c r="I53" s="1" t="s">
        <v>5</v>
      </c>
      <c r="J53" s="1" t="s">
        <v>6</v>
      </c>
    </row>
    <row r="54" spans="1:10" x14ac:dyDescent="0.25">
      <c r="G54" s="1" t="s">
        <v>7</v>
      </c>
      <c r="H54" s="1" t="s">
        <v>7</v>
      </c>
      <c r="I54" s="1" t="s">
        <v>7</v>
      </c>
      <c r="J54" s="1" t="s">
        <v>7</v>
      </c>
    </row>
    <row r="55" spans="1:10" x14ac:dyDescent="0.25">
      <c r="A55" s="2" t="s">
        <v>60</v>
      </c>
      <c r="B55" s="4">
        <v>0.16900000000000001</v>
      </c>
      <c r="C55" s="4">
        <v>0.72599999999999998</v>
      </c>
      <c r="D55" s="4">
        <v>3.8130000000000002</v>
      </c>
      <c r="E55" s="4">
        <v>0.20200000000000001</v>
      </c>
      <c r="G55" s="4">
        <f>B55*10</f>
        <v>1.6900000000000002</v>
      </c>
      <c r="H55" s="4">
        <f t="shared" ref="H55:J66" si="10">C55*10</f>
        <v>7.26</v>
      </c>
      <c r="I55" s="4">
        <f t="shared" si="10"/>
        <v>38.130000000000003</v>
      </c>
      <c r="J55" s="4">
        <f t="shared" si="10"/>
        <v>2.02</v>
      </c>
    </row>
    <row r="56" spans="1:10" x14ac:dyDescent="0.25">
      <c r="A56" s="2" t="s">
        <v>61</v>
      </c>
      <c r="B56" s="4">
        <v>0.17599999999999999</v>
      </c>
      <c r="C56" s="4">
        <v>1.0189999999999999</v>
      </c>
      <c r="D56" s="4">
        <v>2.161</v>
      </c>
      <c r="E56" s="4">
        <v>1.7000000000000001E-2</v>
      </c>
      <c r="G56" s="4">
        <f t="shared" ref="G56:G66" si="11">B56*10</f>
        <v>1.7599999999999998</v>
      </c>
      <c r="H56" s="4">
        <f t="shared" si="10"/>
        <v>10.19</v>
      </c>
      <c r="I56" s="4">
        <f t="shared" si="10"/>
        <v>21.61</v>
      </c>
      <c r="J56" s="4">
        <f t="shared" si="10"/>
        <v>0.17</v>
      </c>
    </row>
    <row r="57" spans="1:10" x14ac:dyDescent="0.25">
      <c r="A57" s="2" t="s">
        <v>62</v>
      </c>
      <c r="B57" s="4">
        <v>0.186</v>
      </c>
      <c r="C57" s="4">
        <v>1.4830000000000001</v>
      </c>
      <c r="D57" s="4">
        <v>14.282999999999999</v>
      </c>
      <c r="E57" s="4">
        <v>3.7999999999999999E-2</v>
      </c>
      <c r="G57" s="4">
        <f t="shared" si="11"/>
        <v>1.8599999999999999</v>
      </c>
      <c r="H57" s="4">
        <f t="shared" si="10"/>
        <v>14.830000000000002</v>
      </c>
      <c r="I57" s="4">
        <f t="shared" si="10"/>
        <v>142.82999999999998</v>
      </c>
      <c r="J57" s="4">
        <f t="shared" si="10"/>
        <v>0.38</v>
      </c>
    </row>
    <row r="58" spans="1:10" x14ac:dyDescent="0.25">
      <c r="A58" s="2" t="s">
        <v>63</v>
      </c>
      <c r="B58" s="4">
        <v>0.24099999999999999</v>
      </c>
      <c r="C58" s="4">
        <v>1.3879999999999999</v>
      </c>
      <c r="D58" s="4">
        <v>10.545</v>
      </c>
      <c r="E58" s="4">
        <v>0.17599999999999999</v>
      </c>
      <c r="G58" s="4">
        <f t="shared" si="11"/>
        <v>2.41</v>
      </c>
      <c r="H58" s="4">
        <f t="shared" si="10"/>
        <v>13.879999999999999</v>
      </c>
      <c r="I58" s="4">
        <f t="shared" si="10"/>
        <v>105.45</v>
      </c>
      <c r="J58" s="4">
        <f t="shared" si="10"/>
        <v>1.7599999999999998</v>
      </c>
    </row>
    <row r="59" spans="1:10" x14ac:dyDescent="0.25">
      <c r="A59" s="2" t="s">
        <v>64</v>
      </c>
      <c r="B59" s="4">
        <v>0.25700000000000001</v>
      </c>
      <c r="C59" s="4">
        <v>0.629</v>
      </c>
      <c r="D59" s="4">
        <v>4.915</v>
      </c>
      <c r="E59" s="4">
        <v>5.8999999999999997E-2</v>
      </c>
      <c r="G59" s="4">
        <f t="shared" si="11"/>
        <v>2.5700000000000003</v>
      </c>
      <c r="H59" s="4">
        <f t="shared" si="10"/>
        <v>6.29</v>
      </c>
      <c r="I59" s="4">
        <f t="shared" si="10"/>
        <v>49.15</v>
      </c>
      <c r="J59" s="4">
        <f t="shared" si="10"/>
        <v>0.59</v>
      </c>
    </row>
    <row r="60" spans="1:10" x14ac:dyDescent="0.25">
      <c r="A60" s="2" t="s">
        <v>65</v>
      </c>
      <c r="B60" s="4">
        <v>0.16300000000000001</v>
      </c>
      <c r="C60" s="4">
        <v>0.69499999999999995</v>
      </c>
      <c r="D60" s="4">
        <v>2.6</v>
      </c>
      <c r="E60" s="4">
        <v>0.112</v>
      </c>
      <c r="G60" s="4">
        <f t="shared" si="11"/>
        <v>1.6300000000000001</v>
      </c>
      <c r="H60" s="4">
        <f t="shared" si="10"/>
        <v>6.9499999999999993</v>
      </c>
      <c r="I60" s="4">
        <f t="shared" si="10"/>
        <v>26</v>
      </c>
      <c r="J60" s="4">
        <f t="shared" si="10"/>
        <v>1.1200000000000001</v>
      </c>
    </row>
    <row r="61" spans="1:10" x14ac:dyDescent="0.25">
      <c r="A61" s="2" t="s">
        <v>66</v>
      </c>
      <c r="B61" s="4">
        <v>0.14599999999999999</v>
      </c>
      <c r="C61" s="4">
        <v>1.1850000000000001</v>
      </c>
      <c r="D61" s="4">
        <v>2.8479999999999999</v>
      </c>
      <c r="E61" s="4">
        <v>0.182</v>
      </c>
      <c r="G61" s="4">
        <f t="shared" si="11"/>
        <v>1.46</v>
      </c>
      <c r="H61" s="4">
        <f t="shared" si="10"/>
        <v>11.850000000000001</v>
      </c>
      <c r="I61" s="4">
        <f t="shared" si="10"/>
        <v>28.479999999999997</v>
      </c>
      <c r="J61" s="4">
        <f t="shared" si="10"/>
        <v>1.8199999999999998</v>
      </c>
    </row>
    <row r="62" spans="1:10" x14ac:dyDescent="0.25">
      <c r="A62" s="2" t="s">
        <v>67</v>
      </c>
      <c r="B62" s="4">
        <v>0.23899999999999999</v>
      </c>
      <c r="C62" s="4">
        <v>0.39700000000000002</v>
      </c>
      <c r="D62" s="4">
        <v>4.5069999999999997</v>
      </c>
      <c r="E62" s="4">
        <v>0.115</v>
      </c>
      <c r="G62" s="4">
        <f t="shared" si="11"/>
        <v>2.3899999999999997</v>
      </c>
      <c r="H62" s="4">
        <f t="shared" si="10"/>
        <v>3.97</v>
      </c>
      <c r="I62" s="4">
        <f t="shared" si="10"/>
        <v>45.069999999999993</v>
      </c>
      <c r="J62" s="4">
        <f t="shared" si="10"/>
        <v>1.1500000000000001</v>
      </c>
    </row>
    <row r="63" spans="1:10" x14ac:dyDescent="0.25">
      <c r="A63" s="2" t="s">
        <v>68</v>
      </c>
      <c r="B63" s="4">
        <v>0.24399999999999999</v>
      </c>
      <c r="C63" s="4">
        <v>0.77600000000000002</v>
      </c>
      <c r="D63" s="4">
        <v>4.3479999999999999</v>
      </c>
      <c r="E63" s="4">
        <v>9.2999999999999999E-2</v>
      </c>
      <c r="G63" s="4">
        <f t="shared" si="11"/>
        <v>2.44</v>
      </c>
      <c r="H63" s="4">
        <f t="shared" si="10"/>
        <v>7.76</v>
      </c>
      <c r="I63" s="4">
        <f t="shared" si="10"/>
        <v>43.48</v>
      </c>
      <c r="J63" s="4">
        <f t="shared" si="10"/>
        <v>0.92999999999999994</v>
      </c>
    </row>
    <row r="64" spans="1:10" x14ac:dyDescent="0.25">
      <c r="A64" s="2" t="s">
        <v>69</v>
      </c>
      <c r="B64" s="4">
        <v>0.222</v>
      </c>
      <c r="C64" s="4">
        <v>0.79600000000000004</v>
      </c>
      <c r="D64" s="4">
        <v>2.8540000000000001</v>
      </c>
      <c r="E64" s="4">
        <v>0.125</v>
      </c>
      <c r="G64" s="4">
        <f t="shared" si="11"/>
        <v>2.2200000000000002</v>
      </c>
      <c r="H64" s="4">
        <f t="shared" si="10"/>
        <v>7.9600000000000009</v>
      </c>
      <c r="I64" s="4">
        <f t="shared" si="10"/>
        <v>28.54</v>
      </c>
      <c r="J64" s="4">
        <f t="shared" si="10"/>
        <v>1.25</v>
      </c>
    </row>
    <row r="65" spans="1:10" x14ac:dyDescent="0.25">
      <c r="A65" s="2" t="s">
        <v>70</v>
      </c>
      <c r="B65" s="4">
        <v>0.19</v>
      </c>
      <c r="C65" s="4">
        <v>2.899</v>
      </c>
      <c r="D65" s="4">
        <v>2.2509999999999999</v>
      </c>
      <c r="E65" s="4">
        <v>7.5999999999999998E-2</v>
      </c>
      <c r="G65" s="4">
        <f t="shared" si="11"/>
        <v>1.9</v>
      </c>
      <c r="H65" s="4">
        <f t="shared" si="10"/>
        <v>28.990000000000002</v>
      </c>
      <c r="I65" s="4">
        <f t="shared" si="10"/>
        <v>22.509999999999998</v>
      </c>
      <c r="J65" s="4">
        <f t="shared" si="10"/>
        <v>0.76</v>
      </c>
    </row>
    <row r="66" spans="1:10" x14ac:dyDescent="0.25">
      <c r="A66" s="2" t="s">
        <v>71</v>
      </c>
      <c r="B66" s="4">
        <v>0.189</v>
      </c>
      <c r="C66" s="4">
        <v>1.409</v>
      </c>
      <c r="D66" s="4">
        <v>9.9920000000000009</v>
      </c>
      <c r="E66" s="4">
        <v>4.2999999999999997E-2</v>
      </c>
      <c r="G66" s="4">
        <f t="shared" si="11"/>
        <v>1.8900000000000001</v>
      </c>
      <c r="H66" s="4">
        <f t="shared" si="10"/>
        <v>14.09</v>
      </c>
      <c r="I66" s="4">
        <f t="shared" si="10"/>
        <v>99.920000000000016</v>
      </c>
      <c r="J66" s="4">
        <f t="shared" si="10"/>
        <v>0.42999999999999994</v>
      </c>
    </row>
    <row r="70" spans="1:10" x14ac:dyDescent="0.25">
      <c r="A70" s="2"/>
      <c r="G70" s="4"/>
      <c r="H70" s="4"/>
      <c r="I70" s="4"/>
      <c r="J70" s="4"/>
    </row>
    <row r="71" spans="1:10" x14ac:dyDescent="0.25">
      <c r="A71" s="2"/>
      <c r="G71" s="4"/>
      <c r="H71" s="4"/>
      <c r="I71" s="4"/>
      <c r="J71" s="4"/>
    </row>
    <row r="72" spans="1:10" x14ac:dyDescent="0.25">
      <c r="A72" s="2"/>
      <c r="G72" s="4"/>
      <c r="H72" s="4"/>
      <c r="I72" s="4"/>
      <c r="J72" s="4"/>
    </row>
    <row r="73" spans="1:10" x14ac:dyDescent="0.25">
      <c r="A73" s="2"/>
      <c r="G73" s="4"/>
      <c r="H73" s="4"/>
      <c r="I73" s="4"/>
      <c r="J73" s="4"/>
    </row>
    <row r="74" spans="1:10" x14ac:dyDescent="0.25">
      <c r="A74" s="2"/>
      <c r="G74" s="4"/>
      <c r="H74" s="4"/>
      <c r="I74" s="4"/>
      <c r="J74" s="4"/>
    </row>
    <row r="75" spans="1:10" x14ac:dyDescent="0.25">
      <c r="A75" s="2"/>
      <c r="G75" s="4"/>
      <c r="H75" s="4"/>
      <c r="I75" s="4"/>
      <c r="J75" s="4"/>
    </row>
    <row r="76" spans="1:10" x14ac:dyDescent="0.25">
      <c r="A76" s="2"/>
      <c r="G76" s="4"/>
      <c r="H76" s="4"/>
      <c r="I76" s="4"/>
      <c r="J76" s="4"/>
    </row>
    <row r="77" spans="1:10" x14ac:dyDescent="0.25">
      <c r="A77" s="2"/>
      <c r="G77" s="4"/>
      <c r="H77" s="4"/>
      <c r="I77" s="4"/>
      <c r="J77" s="4"/>
    </row>
    <row r="78" spans="1:10" x14ac:dyDescent="0.25">
      <c r="A78" s="2"/>
      <c r="G78" s="4"/>
      <c r="H78" s="4"/>
      <c r="I78" s="4"/>
      <c r="J78" s="4"/>
    </row>
    <row r="79" spans="1:10" x14ac:dyDescent="0.25">
      <c r="A79" s="2"/>
      <c r="G79" s="4"/>
      <c r="H79" s="4"/>
      <c r="I79" s="4"/>
      <c r="J79" s="4"/>
    </row>
    <row r="80" spans="1:10" x14ac:dyDescent="0.25">
      <c r="A80" s="2"/>
      <c r="G80" s="4"/>
      <c r="H80" s="4"/>
      <c r="I80" s="4"/>
      <c r="J80" s="4"/>
    </row>
    <row r="81" spans="1:10" x14ac:dyDescent="0.25">
      <c r="A81" s="2"/>
      <c r="G81" s="4"/>
      <c r="H81" s="4"/>
      <c r="I81" s="4"/>
      <c r="J81" s="4"/>
    </row>
  </sheetData>
  <mergeCells count="6">
    <mergeCell ref="A52:F52"/>
    <mergeCell ref="A1:E1"/>
    <mergeCell ref="H1:L1"/>
    <mergeCell ref="O1:S1"/>
    <mergeCell ref="V1:Z1"/>
    <mergeCell ref="O14:S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05EB-2AF0-4CAC-88D4-22EA0B6AFC68}">
  <dimension ref="A1:F16"/>
  <sheetViews>
    <sheetView workbookViewId="0">
      <selection activeCell="A8" sqref="A8"/>
    </sheetView>
  </sheetViews>
  <sheetFormatPr defaultColWidth="8.85546875" defaultRowHeight="15" x14ac:dyDescent="0.25"/>
  <sheetData>
    <row r="1" spans="1:6" x14ac:dyDescent="0.25">
      <c r="A1" t="s">
        <v>72</v>
      </c>
    </row>
    <row r="2" spans="1:6" x14ac:dyDescent="0.25">
      <c r="A2" t="s">
        <v>73</v>
      </c>
    </row>
    <row r="4" spans="1:6" x14ac:dyDescent="0.25">
      <c r="A4" t="s">
        <v>74</v>
      </c>
    </row>
    <row r="5" spans="1:6" x14ac:dyDescent="0.25">
      <c r="A5" t="s">
        <v>77</v>
      </c>
    </row>
    <row r="7" spans="1:6" x14ac:dyDescent="0.25">
      <c r="A7" t="s">
        <v>78</v>
      </c>
    </row>
    <row r="9" spans="1:6" x14ac:dyDescent="0.25">
      <c r="A9" s="6"/>
      <c r="B9" s="6"/>
      <c r="C9" s="6"/>
      <c r="D9" s="6"/>
      <c r="E9" s="6"/>
      <c r="F9" s="6"/>
    </row>
    <row r="10" spans="1:6" x14ac:dyDescent="0.25">
      <c r="A10" s="6"/>
      <c r="B10" s="7"/>
      <c r="C10" s="7"/>
      <c r="D10" s="7"/>
      <c r="E10" s="7"/>
      <c r="F10" s="6"/>
    </row>
    <row r="11" spans="1:6" x14ac:dyDescent="0.25">
      <c r="A11" s="6"/>
      <c r="B11" s="7"/>
      <c r="C11" s="7"/>
      <c r="D11" s="7"/>
      <c r="E11" s="7"/>
      <c r="F11" s="6"/>
    </row>
    <row r="12" spans="1:6" x14ac:dyDescent="0.25">
      <c r="A12" s="6"/>
      <c r="B12" s="6"/>
      <c r="C12" s="6"/>
      <c r="D12" s="6"/>
      <c r="E12" s="6"/>
      <c r="F12" s="6"/>
    </row>
    <row r="13" spans="1:6" x14ac:dyDescent="0.25">
      <c r="A13" s="6"/>
      <c r="B13" s="6"/>
      <c r="C13" s="6"/>
      <c r="D13" s="6"/>
      <c r="E13" s="6"/>
      <c r="F13" s="6"/>
    </row>
    <row r="14" spans="1:6" x14ac:dyDescent="0.25">
      <c r="A14" s="6"/>
      <c r="B14" s="6"/>
      <c r="C14" s="6"/>
      <c r="D14" s="6"/>
      <c r="E14" s="6"/>
      <c r="F14" s="6"/>
    </row>
    <row r="15" spans="1:6" x14ac:dyDescent="0.25">
      <c r="A15" s="6"/>
      <c r="B15" s="6"/>
      <c r="C15" s="6"/>
      <c r="D15" s="6"/>
      <c r="E15" s="6"/>
      <c r="F15" s="6"/>
    </row>
    <row r="16" spans="1:6" x14ac:dyDescent="0.25">
      <c r="A16" s="6"/>
      <c r="B16" s="6"/>
      <c r="C16" s="6"/>
      <c r="D16" s="6"/>
      <c r="E16" s="6"/>
      <c r="F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MUDBENCS Results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Caprara</dc:creator>
  <cp:lastModifiedBy>Brad Rosenheim</cp:lastModifiedBy>
  <dcterms:created xsi:type="dcterms:W3CDTF">2023-09-26T18:16:00Z</dcterms:created>
  <dcterms:modified xsi:type="dcterms:W3CDTF">2024-01-26T14:13:24Z</dcterms:modified>
</cp:coreProperties>
</file>