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k.man.ac.uk\home$\Desktop\TA\2020-21 TA\Foundation of Finance 1 -2020\C6\"/>
    </mc:Choice>
  </mc:AlternateContent>
  <bookViews>
    <workbookView xWindow="0" yWindow="0" windowWidth="21570" windowHeight="7890"/>
  </bookViews>
  <sheets>
    <sheet name="Prices and Dividends data" sheetId="1" r:id="rId1"/>
    <sheet name="S&amp;P500" sheetId="2" r:id="rId2"/>
    <sheet name="T-Bill" sheetId="3" r:id="rId3"/>
  </sheets>
  <calcPr calcId="162913"/>
</workbook>
</file>

<file path=xl/calcChain.xml><?xml version="1.0" encoding="utf-8"?>
<calcChain xmlns="http://schemas.openxmlformats.org/spreadsheetml/2006/main">
  <c r="R66" i="1" l="1"/>
  <c r="R70" i="1" s="1"/>
  <c r="S66" i="1"/>
  <c r="R7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73" i="1" l="1"/>
  <c r="R65" i="1" l="1"/>
  <c r="R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X2" i="1"/>
  <c r="W2" i="1"/>
  <c r="T2" i="1"/>
  <c r="V2" i="1"/>
  <c r="U2" i="1"/>
  <c r="S2" i="1"/>
  <c r="S70" i="1" l="1"/>
  <c r="U66" i="1"/>
  <c r="U70" i="1" s="1"/>
  <c r="W66" i="1"/>
  <c r="W70" i="1" s="1"/>
  <c r="V66" i="1"/>
  <c r="V70" i="1" s="1"/>
  <c r="T66" i="1"/>
  <c r="T70" i="1" s="1"/>
  <c r="X65" i="1"/>
  <c r="X69" i="1" s="1"/>
  <c r="U65" i="1"/>
  <c r="U69" i="1" s="1"/>
  <c r="W65" i="1"/>
  <c r="W69" i="1" s="1"/>
  <c r="V65" i="1"/>
  <c r="V69" i="1" s="1"/>
  <c r="T65" i="1"/>
  <c r="T69" i="1" s="1"/>
  <c r="Y65" i="1"/>
  <c r="Y69" i="1" s="1"/>
  <c r="S65" i="1"/>
  <c r="S69" i="1" s="1"/>
  <c r="X66" i="1"/>
  <c r="X70" i="1" s="1"/>
  <c r="R69" i="1"/>
  <c r="Y66" i="1"/>
  <c r="Y70" i="1" s="1"/>
</calcChain>
</file>

<file path=xl/sharedStrings.xml><?xml version="1.0" encoding="utf-8"?>
<sst xmlns="http://schemas.openxmlformats.org/spreadsheetml/2006/main" count="49" uniqueCount="37">
  <si>
    <t>Date</t>
  </si>
  <si>
    <t>C_price</t>
  </si>
  <si>
    <t>C_dividends</t>
  </si>
  <si>
    <t>COST_price</t>
  </si>
  <si>
    <t>COST_dividends</t>
  </si>
  <si>
    <t>DE_price</t>
  </si>
  <si>
    <t>DE_dividends</t>
  </si>
  <si>
    <t>HSY_price</t>
  </si>
  <si>
    <t>HSY_dividends</t>
  </si>
  <si>
    <t>SIRI_price</t>
  </si>
  <si>
    <t>SIRI_dividends</t>
  </si>
  <si>
    <t>WMT_price</t>
  </si>
  <si>
    <t>WMT_dividends</t>
  </si>
  <si>
    <t>XOM_price</t>
  </si>
  <si>
    <t>XOM_dividends</t>
  </si>
  <si>
    <t>S&amp;P 500</t>
  </si>
  <si>
    <t>VZ_price</t>
  </si>
  <si>
    <t>VZ_dividends</t>
  </si>
  <si>
    <t>T-Bill</t>
  </si>
  <si>
    <t>R1</t>
  </si>
  <si>
    <t>R2</t>
  </si>
  <si>
    <t>R3</t>
  </si>
  <si>
    <t>R4</t>
  </si>
  <si>
    <t>R5</t>
  </si>
  <si>
    <t>R6</t>
  </si>
  <si>
    <t>R7</t>
  </si>
  <si>
    <t>R8</t>
  </si>
  <si>
    <t>average</t>
  </si>
  <si>
    <t>standard deviation of sample</t>
  </si>
  <si>
    <t>average of portfolio</t>
  </si>
  <si>
    <t>standard deviation of portfolio</t>
  </si>
  <si>
    <t>?</t>
  </si>
  <si>
    <t>??</t>
  </si>
  <si>
    <t>portfolio</t>
  </si>
  <si>
    <t>average of average</t>
  </si>
  <si>
    <t>average of standard deviationsa</t>
  </si>
  <si>
    <t>deviation of returns Citigroup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</si>
</sst>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93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3" borderId="0" xfId="0" applyFont="1" applyFill="1" applyAlignment="1">
      <alignment horizontal="left"/>
    </xf>
    <xf numFmtId="14" fontId="0" fillId="3" borderId="0" xfId="0" applyNumberFormat="1" applyFill="1"/>
    <xf numFmtId="2" fontId="1" fillId="4" borderId="0" xfId="0" applyNumberFormat="1" applyFont="1" applyFill="1"/>
    <xf numFmtId="0" fontId="1" fillId="4" borderId="0" xfId="0" applyFont="1" applyFill="1"/>
    <xf numFmtId="0" fontId="0" fillId="4" borderId="0" xfId="0" applyFill="1"/>
    <xf numFmtId="2" fontId="1" fillId="5" borderId="0" xfId="0" applyNumberFormat="1" applyFont="1" applyFill="1"/>
    <xf numFmtId="0" fontId="1" fillId="5" borderId="0" xfId="0" applyFont="1" applyFill="1"/>
    <xf numFmtId="0" fontId="0" fillId="5" borderId="0" xfId="0" applyFill="1"/>
    <xf numFmtId="2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2" fontId="1" fillId="6" borderId="0" xfId="0" applyNumberFormat="1" applyFont="1" applyFill="1"/>
    <xf numFmtId="0" fontId="1" fillId="6" borderId="0" xfId="0" applyFont="1" applyFill="1"/>
    <xf numFmtId="0" fontId="0" fillId="6" borderId="0" xfId="0" applyFill="1"/>
    <xf numFmtId="2" fontId="1" fillId="7" borderId="0" xfId="0" applyNumberFormat="1" applyFont="1" applyFill="1"/>
    <xf numFmtId="0" fontId="1" fillId="7" borderId="0" xfId="0" applyFont="1" applyFill="1"/>
    <xf numFmtId="0" fontId="0" fillId="7" borderId="0" xfId="0" applyFill="1"/>
    <xf numFmtId="2" fontId="1" fillId="8" borderId="0" xfId="0" applyNumberFormat="1" applyFont="1" applyFill="1"/>
    <xf numFmtId="0" fontId="1" fillId="8" borderId="0" xfId="0" applyFont="1" applyFill="1"/>
    <xf numFmtId="0" fontId="0" fillId="8" borderId="0" xfId="0" applyFill="1"/>
    <xf numFmtId="2" fontId="1" fillId="9" borderId="0" xfId="0" applyNumberFormat="1" applyFont="1" applyFill="1"/>
    <xf numFmtId="0" fontId="0" fillId="9" borderId="0" xfId="0" applyFill="1"/>
    <xf numFmtId="2" fontId="1" fillId="10" borderId="0" xfId="0" applyNumberFormat="1" applyFont="1" applyFill="1"/>
    <xf numFmtId="0" fontId="1" fillId="10" borderId="0" xfId="0" applyFont="1" applyFill="1"/>
    <xf numFmtId="0" fontId="0" fillId="10" borderId="0" xfId="0" applyFill="1"/>
    <xf numFmtId="2" fontId="1" fillId="11" borderId="0" xfId="0" applyNumberFormat="1" applyFont="1" applyFill="1"/>
    <xf numFmtId="0" fontId="1" fillId="11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393FF"/>
      <color rgb="FFB84F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abSelected="1" zoomScale="90" zoomScaleNormal="90" workbookViewId="0">
      <selection activeCell="Z11" sqref="Z11"/>
    </sheetView>
  </sheetViews>
  <sheetFormatPr defaultRowHeight="15" x14ac:dyDescent="0.25"/>
  <cols>
    <col min="1" max="1" width="12.5703125" customWidth="1"/>
  </cols>
  <sheetData>
    <row r="1" spans="1:30" x14ac:dyDescent="0.25">
      <c r="A1" s="6" t="s">
        <v>0</v>
      </c>
      <c r="B1" s="8" t="s">
        <v>1</v>
      </c>
      <c r="C1" s="9" t="s">
        <v>2</v>
      </c>
      <c r="D1" s="11" t="s">
        <v>3</v>
      </c>
      <c r="E1" s="12" t="s">
        <v>4</v>
      </c>
      <c r="F1" s="14" t="s">
        <v>5</v>
      </c>
      <c r="G1" s="15" t="s">
        <v>6</v>
      </c>
      <c r="H1" s="17" t="s">
        <v>7</v>
      </c>
      <c r="I1" s="18" t="s">
        <v>8</v>
      </c>
      <c r="J1" s="20" t="s">
        <v>9</v>
      </c>
      <c r="K1" s="21" t="s">
        <v>10</v>
      </c>
      <c r="L1" s="23" t="s">
        <v>16</v>
      </c>
      <c r="M1" s="24" t="s">
        <v>17</v>
      </c>
      <c r="N1" s="28" t="s">
        <v>11</v>
      </c>
      <c r="O1" s="29" t="s">
        <v>12</v>
      </c>
      <c r="P1" s="31" t="s">
        <v>13</v>
      </c>
      <c r="Q1" s="32" t="s">
        <v>14</v>
      </c>
      <c r="R1" s="26" t="s">
        <v>19</v>
      </c>
      <c r="S1" s="12" t="s">
        <v>20</v>
      </c>
      <c r="T1" s="14" t="s">
        <v>21</v>
      </c>
      <c r="U1" s="18" t="s">
        <v>22</v>
      </c>
      <c r="V1" s="20" t="s">
        <v>23</v>
      </c>
      <c r="W1" s="24" t="s">
        <v>24</v>
      </c>
      <c r="X1" s="28" t="s">
        <v>25</v>
      </c>
      <c r="Y1" s="32" t="s">
        <v>26</v>
      </c>
      <c r="AB1" s="36" t="s">
        <v>33</v>
      </c>
      <c r="AD1" t="s">
        <v>36</v>
      </c>
    </row>
    <row r="2" spans="1:30" x14ac:dyDescent="0.25">
      <c r="A2" s="7">
        <v>43647</v>
      </c>
      <c r="B2" s="10">
        <v>71.160004000000001</v>
      </c>
      <c r="C2" s="10"/>
      <c r="D2" s="13">
        <v>275.63000499999998</v>
      </c>
      <c r="E2" s="13"/>
      <c r="F2" s="16">
        <v>165.64999399999999</v>
      </c>
      <c r="G2" s="16">
        <v>0.76</v>
      </c>
      <c r="H2" s="19">
        <v>151.740005</v>
      </c>
      <c r="I2" s="19"/>
      <c r="J2" s="22">
        <v>6.26</v>
      </c>
      <c r="K2" s="22"/>
      <c r="L2" s="25">
        <v>55.27</v>
      </c>
      <c r="M2" s="25">
        <v>0.60299999999999998</v>
      </c>
      <c r="N2" s="30">
        <v>110.379997</v>
      </c>
      <c r="O2" s="30"/>
      <c r="P2" s="33">
        <v>74.360000999999997</v>
      </c>
      <c r="Q2" s="33"/>
      <c r="R2" s="27">
        <f>(B2+C2)/B3-1</f>
        <v>1.6136013367642477E-2</v>
      </c>
      <c r="S2" s="13">
        <f>(D2+E2)/D3-1</f>
        <v>4.3025787367524826E-2</v>
      </c>
      <c r="T2" s="16">
        <f>(F2+G2)/F3-1</f>
        <v>4.2241685500621351E-3</v>
      </c>
      <c r="U2" s="19">
        <f>(H2+I2)/H3-1</f>
        <v>0.13213464248403062</v>
      </c>
      <c r="V2" s="22">
        <f>(J2+K2)/J3-1</f>
        <v>0.12186379928315416</v>
      </c>
      <c r="W2" s="25">
        <f>(L2+M2)/L3-1</f>
        <v>-2.2002467670182546E-2</v>
      </c>
      <c r="X2" s="30">
        <f>(N2+O2)/N3-1</f>
        <v>-9.9557427813512511E-4</v>
      </c>
      <c r="Y2" s="33">
        <f>(P2+Q2)/P3-1</f>
        <v>-2.9622812069273641E-2</v>
      </c>
      <c r="AB2" s="36"/>
    </row>
    <row r="3" spans="1:30" x14ac:dyDescent="0.25">
      <c r="A3" s="7">
        <v>43617</v>
      </c>
      <c r="B3" s="10">
        <v>70.029999000000004</v>
      </c>
      <c r="C3" s="10"/>
      <c r="D3" s="13">
        <v>264.26001000000002</v>
      </c>
      <c r="E3" s="13"/>
      <c r="F3" s="16">
        <v>165.71000699999999</v>
      </c>
      <c r="G3" s="16"/>
      <c r="H3" s="19">
        <v>134.029999</v>
      </c>
      <c r="I3" s="19">
        <v>0.72199999999999998</v>
      </c>
      <c r="J3" s="22">
        <v>5.58</v>
      </c>
      <c r="K3" s="22"/>
      <c r="L3" s="25">
        <v>57.130001</v>
      </c>
      <c r="M3" s="25"/>
      <c r="N3" s="30">
        <v>110.489998</v>
      </c>
      <c r="O3" s="30"/>
      <c r="P3" s="33">
        <v>76.629997000000003</v>
      </c>
      <c r="Q3" s="33"/>
      <c r="R3" s="27">
        <f t="shared" ref="R3:R62" si="0">(B3+C3)/B4-1</f>
        <v>0.12678997178471541</v>
      </c>
      <c r="S3" s="13">
        <f t="shared" ref="S3:S62" si="1">(D3+E3)/D4-1</f>
        <v>0.10301363967765553</v>
      </c>
      <c r="T3" s="16">
        <f t="shared" ref="T3:T62" si="2">(F3+G3)/F4-1</f>
        <v>0.18220738649079515</v>
      </c>
      <c r="U3" s="19">
        <f t="shared" ref="U3:U62" si="3">(H3+I3)/H4-1</f>
        <v>2.115786489765803E-2</v>
      </c>
      <c r="V3" s="22">
        <f t="shared" ref="V3:V62" si="4">(J3+K3)/J4-1</f>
        <v>5.0847457627118731E-2</v>
      </c>
      <c r="W3" s="25">
        <f t="shared" ref="W3:W62" si="5">(L3+M3)/L4-1</f>
        <v>5.1150011081877222E-2</v>
      </c>
      <c r="X3" s="30">
        <f t="shared" ref="X3:X62" si="6">(N3+O3)/N4-1</f>
        <v>8.9215258493389848E-2</v>
      </c>
      <c r="Y3" s="33">
        <f t="shared" ref="Y3:Y62" si="7">(P3+Q3)/P4-1</f>
        <v>8.2803451298719022E-2</v>
      </c>
      <c r="AB3" s="36"/>
    </row>
    <row r="4" spans="1:30" x14ac:dyDescent="0.25">
      <c r="A4" s="7">
        <v>43586</v>
      </c>
      <c r="B4" s="10">
        <v>62.150002000000001</v>
      </c>
      <c r="C4" s="10">
        <v>0.45</v>
      </c>
      <c r="D4" s="13">
        <v>239.58000200000001</v>
      </c>
      <c r="E4" s="13">
        <v>0.65</v>
      </c>
      <c r="F4" s="16">
        <v>140.16999799999999</v>
      </c>
      <c r="G4" s="16"/>
      <c r="H4" s="19">
        <v>131.96000699999999</v>
      </c>
      <c r="I4" s="19"/>
      <c r="J4" s="22">
        <v>5.31</v>
      </c>
      <c r="K4" s="22">
        <v>1.2E-2</v>
      </c>
      <c r="L4" s="25">
        <v>54.349997999999999</v>
      </c>
      <c r="M4" s="25"/>
      <c r="N4" s="30">
        <v>101.44000200000001</v>
      </c>
      <c r="O4" s="30">
        <v>0.53</v>
      </c>
      <c r="P4" s="33">
        <v>70.769997000000004</v>
      </c>
      <c r="Q4" s="33">
        <v>0.87</v>
      </c>
      <c r="R4" s="27">
        <f t="shared" si="0"/>
        <v>-0.11456853385722199</v>
      </c>
      <c r="S4" s="13">
        <f t="shared" si="1"/>
        <v>-2.1585944778992117E-2</v>
      </c>
      <c r="T4" s="16">
        <f t="shared" si="2"/>
        <v>-0.15371615185304144</v>
      </c>
      <c r="U4" s="19">
        <f t="shared" si="3"/>
        <v>5.6948411004379862E-2</v>
      </c>
      <c r="V4" s="22">
        <f t="shared" si="4"/>
        <v>-8.3993115318416578E-2</v>
      </c>
      <c r="W4" s="25">
        <f t="shared" si="5"/>
        <v>-4.9659049653069554E-2</v>
      </c>
      <c r="X4" s="30">
        <f t="shared" si="6"/>
        <v>-8.4596852765337349E-3</v>
      </c>
      <c r="Y4" s="33">
        <f t="shared" si="7"/>
        <v>-0.1076233446390551</v>
      </c>
      <c r="AB4" s="36"/>
    </row>
    <row r="5" spans="1:30" x14ac:dyDescent="0.25">
      <c r="A5" s="7">
        <v>43556</v>
      </c>
      <c r="B5" s="10">
        <v>70.699996999999996</v>
      </c>
      <c r="C5" s="10"/>
      <c r="D5" s="13">
        <v>245.529999</v>
      </c>
      <c r="E5" s="13"/>
      <c r="F5" s="16">
        <v>165.63000500000001</v>
      </c>
      <c r="G5" s="16">
        <v>0.76</v>
      </c>
      <c r="H5" s="19">
        <v>124.849998</v>
      </c>
      <c r="I5" s="19"/>
      <c r="J5" s="22">
        <v>5.81</v>
      </c>
      <c r="K5" s="22"/>
      <c r="L5" s="25">
        <v>57.189999</v>
      </c>
      <c r="M5" s="25">
        <v>0.60299999999999998</v>
      </c>
      <c r="N5" s="30">
        <v>102.839996</v>
      </c>
      <c r="O5" s="30"/>
      <c r="P5" s="33">
        <v>80.279999000000004</v>
      </c>
      <c r="Q5" s="33"/>
      <c r="R5" s="27">
        <f t="shared" si="0"/>
        <v>0.13629051532802117</v>
      </c>
      <c r="S5" s="13">
        <f t="shared" si="1"/>
        <v>1.4000165251508045E-2</v>
      </c>
      <c r="T5" s="16">
        <f t="shared" si="2"/>
        <v>4.0978535810273664E-2</v>
      </c>
      <c r="U5" s="19">
        <f t="shared" si="3"/>
        <v>8.7259390625108679E-2</v>
      </c>
      <c r="V5" s="22">
        <f t="shared" si="4"/>
        <v>2.4691358024691246E-2</v>
      </c>
      <c r="W5" s="25">
        <f t="shared" si="5"/>
        <v>-2.2611229111935915E-2</v>
      </c>
      <c r="X5" s="30">
        <f t="shared" si="6"/>
        <v>5.4444756018094509E-2</v>
      </c>
      <c r="Y5" s="33">
        <f t="shared" si="7"/>
        <v>-6.4356928303579419E-3</v>
      </c>
      <c r="AB5" s="36"/>
    </row>
    <row r="6" spans="1:30" x14ac:dyDescent="0.25">
      <c r="A6" s="7">
        <v>43525</v>
      </c>
      <c r="B6" s="10">
        <v>62.220001000000003</v>
      </c>
      <c r="C6" s="10"/>
      <c r="D6" s="13">
        <v>242.13999899999999</v>
      </c>
      <c r="E6" s="13"/>
      <c r="F6" s="16">
        <v>159.83999600000001</v>
      </c>
      <c r="G6" s="16"/>
      <c r="H6" s="19">
        <v>114.83000199999999</v>
      </c>
      <c r="I6" s="19">
        <v>0.72199999999999998</v>
      </c>
      <c r="J6" s="22">
        <v>5.67</v>
      </c>
      <c r="K6" s="22"/>
      <c r="L6" s="25">
        <v>59.130001</v>
      </c>
      <c r="M6" s="25"/>
      <c r="N6" s="30">
        <v>97.529999000000004</v>
      </c>
      <c r="O6" s="30">
        <v>0.53</v>
      </c>
      <c r="P6" s="33">
        <v>80.800003000000004</v>
      </c>
      <c r="Q6" s="33"/>
      <c r="R6" s="27">
        <f t="shared" si="0"/>
        <v>-2.7508580806501981E-2</v>
      </c>
      <c r="S6" s="13">
        <f t="shared" si="1"/>
        <v>0.1069762890423267</v>
      </c>
      <c r="T6" s="16">
        <f t="shared" si="2"/>
        <v>-2.5603494143041083E-2</v>
      </c>
      <c r="U6" s="19">
        <f t="shared" si="3"/>
        <v>4.4018810986627965E-2</v>
      </c>
      <c r="V6" s="22">
        <f t="shared" si="4"/>
        <v>-4.3844856661045539E-2</v>
      </c>
      <c r="W6" s="25">
        <f t="shared" si="5"/>
        <v>3.8826477119693559E-2</v>
      </c>
      <c r="X6" s="30">
        <f t="shared" si="6"/>
        <v>-9.3948784603470337E-3</v>
      </c>
      <c r="Y6" s="33">
        <f t="shared" si="7"/>
        <v>2.2396609166096537E-2</v>
      </c>
      <c r="AB6" s="36"/>
    </row>
    <row r="7" spans="1:30" x14ac:dyDescent="0.25">
      <c r="A7" s="7">
        <v>43497</v>
      </c>
      <c r="B7" s="10">
        <v>63.98</v>
      </c>
      <c r="C7" s="10">
        <v>0.45</v>
      </c>
      <c r="D7" s="13">
        <v>218.740005</v>
      </c>
      <c r="E7" s="13">
        <v>0.56999999999999995</v>
      </c>
      <c r="F7" s="16">
        <v>164.03999300000001</v>
      </c>
      <c r="G7" s="16"/>
      <c r="H7" s="19">
        <v>110.68</v>
      </c>
      <c r="I7" s="19"/>
      <c r="J7" s="22">
        <v>5.93</v>
      </c>
      <c r="K7" s="22">
        <v>1.2E-2</v>
      </c>
      <c r="L7" s="25">
        <v>56.919998</v>
      </c>
      <c r="M7" s="25"/>
      <c r="N7" s="30">
        <v>98.989998</v>
      </c>
      <c r="O7" s="30"/>
      <c r="P7" s="33">
        <v>79.029999000000004</v>
      </c>
      <c r="Q7" s="33">
        <v>0.82</v>
      </c>
      <c r="R7" s="27">
        <f t="shared" si="0"/>
        <v>-4.653893959880584E-4</v>
      </c>
      <c r="S7" s="13">
        <f t="shared" si="1"/>
        <v>2.180496617888994E-2</v>
      </c>
      <c r="T7" s="16">
        <f t="shared" si="2"/>
        <v>2.4385975609764188E-4</v>
      </c>
      <c r="U7" s="19">
        <f t="shared" si="3"/>
        <v>4.316684341502075E-2</v>
      </c>
      <c r="V7" s="22">
        <f t="shared" si="4"/>
        <v>1.9210977701543674E-2</v>
      </c>
      <c r="W7" s="25">
        <f t="shared" si="5"/>
        <v>3.3781274359221403E-2</v>
      </c>
      <c r="X7" s="30">
        <f t="shared" si="6"/>
        <v>3.2975017573306564E-2</v>
      </c>
      <c r="Y7" s="33">
        <f t="shared" si="7"/>
        <v>8.9656114760590988E-2</v>
      </c>
      <c r="AB7" s="36"/>
    </row>
    <row r="8" spans="1:30" x14ac:dyDescent="0.25">
      <c r="A8" s="7">
        <v>43466</v>
      </c>
      <c r="B8" s="10">
        <v>64.459998999999996</v>
      </c>
      <c r="C8" s="10"/>
      <c r="D8" s="13">
        <v>214.63000500000001</v>
      </c>
      <c r="E8" s="13"/>
      <c r="F8" s="16">
        <v>164</v>
      </c>
      <c r="G8" s="16">
        <v>0.76</v>
      </c>
      <c r="H8" s="19">
        <v>106.099998</v>
      </c>
      <c r="I8" s="19"/>
      <c r="J8" s="22">
        <v>5.83</v>
      </c>
      <c r="K8" s="22"/>
      <c r="L8" s="25">
        <v>55.060001</v>
      </c>
      <c r="M8" s="25">
        <v>0.60299999999999998</v>
      </c>
      <c r="N8" s="30">
        <v>95.830001999999993</v>
      </c>
      <c r="O8" s="30"/>
      <c r="P8" s="33">
        <v>73.279999000000004</v>
      </c>
      <c r="Q8" s="33"/>
      <c r="R8" s="27">
        <f t="shared" si="0"/>
        <v>0.23818666465258032</v>
      </c>
      <c r="S8" s="13">
        <f t="shared" si="1"/>
        <v>5.3605604166515164E-2</v>
      </c>
      <c r="T8" s="16">
        <f t="shared" si="2"/>
        <v>0.10451164583376871</v>
      </c>
      <c r="U8" s="19">
        <f t="shared" si="3"/>
        <v>-1.0076525471170106E-2</v>
      </c>
      <c r="V8" s="22">
        <f t="shared" si="4"/>
        <v>2.1015761821365997E-2</v>
      </c>
      <c r="W8" s="25">
        <f t="shared" si="5"/>
        <v>-9.9075060493151179E-3</v>
      </c>
      <c r="X8" s="30">
        <f t="shared" si="6"/>
        <v>2.8770799167561867E-2</v>
      </c>
      <c r="Y8" s="33">
        <f t="shared" si="7"/>
        <v>7.464432982418745E-2</v>
      </c>
      <c r="AB8" s="36"/>
    </row>
    <row r="9" spans="1:30" x14ac:dyDescent="0.25">
      <c r="A9" s="7">
        <v>43435</v>
      </c>
      <c r="B9" s="10">
        <v>52.060001</v>
      </c>
      <c r="C9" s="10"/>
      <c r="D9" s="13">
        <v>203.71000699999999</v>
      </c>
      <c r="E9" s="13"/>
      <c r="F9" s="16">
        <v>149.16999799999999</v>
      </c>
      <c r="G9" s="16"/>
      <c r="H9" s="19">
        <v>107.18</v>
      </c>
      <c r="I9" s="19">
        <v>0.72199999999999998</v>
      </c>
      <c r="J9" s="22">
        <v>5.71</v>
      </c>
      <c r="K9" s="22"/>
      <c r="L9" s="25">
        <v>56.220001000000003</v>
      </c>
      <c r="M9" s="25"/>
      <c r="N9" s="30">
        <v>93.150002000000001</v>
      </c>
      <c r="O9" s="30">
        <v>0.52</v>
      </c>
      <c r="P9" s="33">
        <v>68.190002000000007</v>
      </c>
      <c r="Q9" s="33"/>
      <c r="R9" s="27">
        <f t="shared" si="0"/>
        <v>-0.19648093538384115</v>
      </c>
      <c r="S9" s="13">
        <f t="shared" si="1"/>
        <v>-0.1192061229643987</v>
      </c>
      <c r="T9" s="16">
        <f t="shared" si="2"/>
        <v>-3.6867296072207734E-2</v>
      </c>
      <c r="U9" s="19">
        <f t="shared" si="3"/>
        <v>-3.6750045150044652E-3</v>
      </c>
      <c r="V9" s="22">
        <f t="shared" si="4"/>
        <v>-8.3467094703049804E-2</v>
      </c>
      <c r="W9" s="25">
        <f t="shared" si="5"/>
        <v>-6.7661659496876525E-2</v>
      </c>
      <c r="X9" s="30">
        <f t="shared" si="6"/>
        <v>-4.0757807664970724E-2</v>
      </c>
      <c r="Y9" s="33">
        <f t="shared" si="7"/>
        <v>-0.14226412578616343</v>
      </c>
      <c r="AB9" s="36"/>
    </row>
    <row r="10" spans="1:30" x14ac:dyDescent="0.25">
      <c r="A10" s="7">
        <v>43405</v>
      </c>
      <c r="B10" s="10">
        <v>64.790001000000004</v>
      </c>
      <c r="C10" s="10">
        <v>0.45</v>
      </c>
      <c r="D10" s="13">
        <v>231.279999</v>
      </c>
      <c r="E10" s="13">
        <v>0.56999999999999995</v>
      </c>
      <c r="F10" s="16">
        <v>154.88000500000001</v>
      </c>
      <c r="G10" s="16"/>
      <c r="H10" s="19">
        <v>108.300003</v>
      </c>
      <c r="I10" s="19"/>
      <c r="J10" s="22">
        <v>6.23</v>
      </c>
      <c r="K10" s="22">
        <v>1.2E-2</v>
      </c>
      <c r="L10" s="25">
        <v>60.299999</v>
      </c>
      <c r="M10" s="25"/>
      <c r="N10" s="30">
        <v>97.650002000000001</v>
      </c>
      <c r="O10" s="30"/>
      <c r="P10" s="33">
        <v>79.5</v>
      </c>
      <c r="Q10" s="33">
        <v>0.82</v>
      </c>
      <c r="R10" s="27">
        <f t="shared" si="0"/>
        <v>-3.3608005401892793E-3</v>
      </c>
      <c r="S10" s="13">
        <f t="shared" si="1"/>
        <v>1.4083864451649664E-2</v>
      </c>
      <c r="T10" s="16">
        <f t="shared" si="2"/>
        <v>0.14353221140678962</v>
      </c>
      <c r="U10" s="19">
        <f t="shared" si="3"/>
        <v>1.073262695786048E-2</v>
      </c>
      <c r="V10" s="22">
        <f t="shared" si="4"/>
        <v>3.6877076411960141E-2</v>
      </c>
      <c r="W10" s="25">
        <f t="shared" si="5"/>
        <v>5.6226992468032755E-2</v>
      </c>
      <c r="X10" s="30">
        <f t="shared" si="6"/>
        <v>-2.6226535961572983E-2</v>
      </c>
      <c r="Y10" s="33">
        <f t="shared" si="7"/>
        <v>8.0321285140561027E-3</v>
      </c>
      <c r="AB10" s="36"/>
    </row>
    <row r="11" spans="1:30" x14ac:dyDescent="0.25">
      <c r="A11" s="7">
        <v>43374</v>
      </c>
      <c r="B11" s="10">
        <v>65.459998999999996</v>
      </c>
      <c r="C11" s="10"/>
      <c r="D11" s="13">
        <v>228.63000500000001</v>
      </c>
      <c r="E11" s="13"/>
      <c r="F11" s="16">
        <v>135.44000199999999</v>
      </c>
      <c r="G11" s="16">
        <v>0.69</v>
      </c>
      <c r="H11" s="19">
        <v>107.150002</v>
      </c>
      <c r="I11" s="19"/>
      <c r="J11" s="22">
        <v>6.02</v>
      </c>
      <c r="K11" s="22"/>
      <c r="L11" s="25">
        <v>57.09</v>
      </c>
      <c r="M11" s="25">
        <v>0.60299999999999998</v>
      </c>
      <c r="N11" s="30">
        <v>100.279999</v>
      </c>
      <c r="O11" s="30"/>
      <c r="P11" s="33">
        <v>79.680000000000007</v>
      </c>
      <c r="Q11" s="33"/>
      <c r="R11" s="27">
        <f t="shared" si="0"/>
        <v>-8.7538321369900252E-2</v>
      </c>
      <c r="S11" s="13">
        <f t="shared" si="1"/>
        <v>-2.6609331858622909E-2</v>
      </c>
      <c r="T11" s="16">
        <f t="shared" si="2"/>
        <v>-9.4458855924182128E-2</v>
      </c>
      <c r="U11" s="19">
        <f t="shared" si="3"/>
        <v>5.0490215686274542E-2</v>
      </c>
      <c r="V11" s="22">
        <f t="shared" si="4"/>
        <v>-4.7468354430379889E-2</v>
      </c>
      <c r="W11" s="25">
        <f t="shared" si="5"/>
        <v>8.0595637396434494E-2</v>
      </c>
      <c r="X11" s="30">
        <f t="shared" si="6"/>
        <v>6.7830845795725958E-2</v>
      </c>
      <c r="Y11" s="33">
        <f t="shared" si="7"/>
        <v>-6.2808717812587012E-2</v>
      </c>
      <c r="AB11" s="36"/>
    </row>
    <row r="12" spans="1:30" x14ac:dyDescent="0.25">
      <c r="A12" s="7">
        <v>43344</v>
      </c>
      <c r="B12" s="10">
        <v>71.739998</v>
      </c>
      <c r="C12" s="10"/>
      <c r="D12" s="13">
        <v>234.88000500000001</v>
      </c>
      <c r="E12" s="13">
        <v>0.56999999999999995</v>
      </c>
      <c r="F12" s="16">
        <v>150.33000200000001</v>
      </c>
      <c r="G12" s="16"/>
      <c r="H12" s="19">
        <v>102</v>
      </c>
      <c r="I12" s="19">
        <v>0.72199999999999998</v>
      </c>
      <c r="J12" s="22">
        <v>6.32</v>
      </c>
      <c r="K12" s="22"/>
      <c r="L12" s="25">
        <v>53.389999000000003</v>
      </c>
      <c r="M12" s="25"/>
      <c r="N12" s="30">
        <v>93.910004000000001</v>
      </c>
      <c r="O12" s="30"/>
      <c r="P12" s="33">
        <v>85.019997000000004</v>
      </c>
      <c r="Q12" s="33"/>
      <c r="R12" s="27">
        <f t="shared" si="0"/>
        <v>7.0185291133781913E-3</v>
      </c>
      <c r="S12" s="13">
        <f t="shared" si="1"/>
        <v>9.951528976289481E-3</v>
      </c>
      <c r="T12" s="16">
        <f t="shared" si="2"/>
        <v>4.5410284170856352E-2</v>
      </c>
      <c r="U12" s="19">
        <f t="shared" si="3"/>
        <v>2.1906118839219557E-2</v>
      </c>
      <c r="V12" s="22">
        <f t="shared" si="4"/>
        <v>-0.10985915492957743</v>
      </c>
      <c r="W12" s="25">
        <f t="shared" si="5"/>
        <v>-1.8024646275972889E-2</v>
      </c>
      <c r="X12" s="30">
        <f t="shared" si="6"/>
        <v>-2.0342134150405422E-2</v>
      </c>
      <c r="Y12" s="33">
        <f t="shared" si="7"/>
        <v>6.0496434089969631E-2</v>
      </c>
      <c r="AB12" s="36"/>
    </row>
    <row r="13" spans="1:30" x14ac:dyDescent="0.25">
      <c r="A13" s="7">
        <v>43313</v>
      </c>
      <c r="B13" s="10">
        <v>71.239998</v>
      </c>
      <c r="C13" s="10">
        <v>0.45</v>
      </c>
      <c r="D13" s="13">
        <v>233.13000500000001</v>
      </c>
      <c r="E13" s="13"/>
      <c r="F13" s="16">
        <v>143.800003</v>
      </c>
      <c r="G13" s="16"/>
      <c r="H13" s="19">
        <v>100.519997</v>
      </c>
      <c r="I13" s="19"/>
      <c r="J13" s="22">
        <v>7.1</v>
      </c>
      <c r="K13" s="22">
        <v>1.0999999999999999E-2</v>
      </c>
      <c r="L13" s="25">
        <v>54.369999</v>
      </c>
      <c r="M13" s="25"/>
      <c r="N13" s="30">
        <v>95.860000999999997</v>
      </c>
      <c r="O13" s="30">
        <v>0.52</v>
      </c>
      <c r="P13" s="33">
        <v>80.169998000000007</v>
      </c>
      <c r="Q13" s="33">
        <v>0.82</v>
      </c>
      <c r="R13" s="27">
        <f t="shared" si="0"/>
        <v>-2.7820420473229079E-3</v>
      </c>
      <c r="S13" s="13">
        <f t="shared" si="1"/>
        <v>6.5932044892669239E-2</v>
      </c>
      <c r="T13" s="16">
        <f t="shared" si="2"/>
        <v>-6.8374200418671593E-3</v>
      </c>
      <c r="U13" s="19">
        <f t="shared" si="3"/>
        <v>2.3521006247031906E-2</v>
      </c>
      <c r="V13" s="22">
        <f t="shared" si="4"/>
        <v>1.2962962962963065E-2</v>
      </c>
      <c r="W13" s="25">
        <f t="shared" si="5"/>
        <v>5.2865996376181057E-2</v>
      </c>
      <c r="X13" s="30">
        <f t="shared" si="6"/>
        <v>8.0129976012664583E-2</v>
      </c>
      <c r="Y13" s="33">
        <f t="shared" si="7"/>
        <v>-6.3796342441507781E-3</v>
      </c>
      <c r="AB13" s="36"/>
    </row>
    <row r="14" spans="1:30" x14ac:dyDescent="0.25">
      <c r="A14" s="7">
        <v>43282</v>
      </c>
      <c r="B14" s="10">
        <v>71.889999000000003</v>
      </c>
      <c r="C14" s="10"/>
      <c r="D14" s="13">
        <v>218.71000699999999</v>
      </c>
      <c r="E14" s="13"/>
      <c r="F14" s="16">
        <v>144.78999300000001</v>
      </c>
      <c r="G14" s="16">
        <v>0.69</v>
      </c>
      <c r="H14" s="19">
        <v>98.209998999999996</v>
      </c>
      <c r="I14" s="19"/>
      <c r="J14" s="22">
        <v>7.02</v>
      </c>
      <c r="K14" s="22"/>
      <c r="L14" s="25">
        <v>51.639999000000003</v>
      </c>
      <c r="M14" s="25">
        <v>0.59</v>
      </c>
      <c r="N14" s="30">
        <v>89.230002999999996</v>
      </c>
      <c r="O14" s="30"/>
      <c r="P14" s="33">
        <v>81.510002</v>
      </c>
      <c r="Q14" s="33"/>
      <c r="R14" s="27">
        <f t="shared" si="0"/>
        <v>7.4267799589593508E-2</v>
      </c>
      <c r="S14" s="13">
        <f t="shared" si="1"/>
        <v>4.6559532903809542E-2</v>
      </c>
      <c r="T14" s="16">
        <f t="shared" si="2"/>
        <v>4.0629398269755423E-2</v>
      </c>
      <c r="U14" s="19">
        <f t="shared" si="3"/>
        <v>5.5340652382133149E-2</v>
      </c>
      <c r="V14" s="22">
        <f t="shared" si="4"/>
        <v>3.692762186115206E-2</v>
      </c>
      <c r="W14" s="25">
        <f t="shared" si="5"/>
        <v>3.8163346488504502E-2</v>
      </c>
      <c r="X14" s="30">
        <f t="shared" si="6"/>
        <v>4.1798025877454181E-2</v>
      </c>
      <c r="Y14" s="33">
        <f t="shared" si="7"/>
        <v>-1.4746778142870287E-2</v>
      </c>
      <c r="AB14" s="36"/>
    </row>
    <row r="15" spans="1:30" x14ac:dyDescent="0.25">
      <c r="A15" s="7">
        <v>43252</v>
      </c>
      <c r="B15" s="10">
        <v>66.919998000000007</v>
      </c>
      <c r="C15" s="10"/>
      <c r="D15" s="13">
        <v>208.979996</v>
      </c>
      <c r="E15" s="13"/>
      <c r="F15" s="16">
        <v>139.800003</v>
      </c>
      <c r="G15" s="16"/>
      <c r="H15" s="19">
        <v>93.059997999999993</v>
      </c>
      <c r="I15" s="19">
        <v>0.65600000000000003</v>
      </c>
      <c r="J15" s="22">
        <v>6.77</v>
      </c>
      <c r="K15" s="22"/>
      <c r="L15" s="25">
        <v>50.310001</v>
      </c>
      <c r="M15" s="25"/>
      <c r="N15" s="30">
        <v>85.650002000000001</v>
      </c>
      <c r="O15" s="30"/>
      <c r="P15" s="33">
        <v>82.730002999999996</v>
      </c>
      <c r="Q15" s="33"/>
      <c r="R15" s="27">
        <f t="shared" si="0"/>
        <v>3.4487328400440997E-3</v>
      </c>
      <c r="S15" s="13">
        <f t="shared" si="1"/>
        <v>5.4176708681983765E-2</v>
      </c>
      <c r="T15" s="16">
        <f t="shared" si="2"/>
        <v>-6.4945437259896877E-2</v>
      </c>
      <c r="U15" s="19">
        <f t="shared" si="3"/>
        <v>4.0826265650530047E-2</v>
      </c>
      <c r="V15" s="22">
        <f t="shared" si="4"/>
        <v>-4.6478873239436669E-2</v>
      </c>
      <c r="W15" s="25">
        <f t="shared" si="5"/>
        <v>5.538080786158206E-2</v>
      </c>
      <c r="X15" s="30">
        <f t="shared" si="6"/>
        <v>3.767871289461211E-2</v>
      </c>
      <c r="Y15" s="33">
        <f t="shared" si="7"/>
        <v>1.8340780855262917E-2</v>
      </c>
      <c r="AB15" s="36"/>
    </row>
    <row r="16" spans="1:30" x14ac:dyDescent="0.25">
      <c r="A16" s="7">
        <v>43221</v>
      </c>
      <c r="B16" s="10">
        <v>66.690002000000007</v>
      </c>
      <c r="C16" s="10">
        <v>0.32</v>
      </c>
      <c r="D16" s="13">
        <v>198.240005</v>
      </c>
      <c r="E16" s="13">
        <v>0.56999999999999995</v>
      </c>
      <c r="F16" s="16">
        <v>149.509995</v>
      </c>
      <c r="G16" s="16"/>
      <c r="H16" s="19">
        <v>90.040001000000004</v>
      </c>
      <c r="I16" s="19"/>
      <c r="J16" s="22">
        <v>7.1</v>
      </c>
      <c r="K16" s="22">
        <v>1.0999999999999999E-2</v>
      </c>
      <c r="L16" s="25">
        <v>47.669998</v>
      </c>
      <c r="M16" s="25"/>
      <c r="N16" s="30">
        <v>82.540001000000004</v>
      </c>
      <c r="O16" s="30">
        <v>0.52</v>
      </c>
      <c r="P16" s="33">
        <v>81.239998</v>
      </c>
      <c r="Q16" s="33">
        <v>0.82</v>
      </c>
      <c r="R16" s="27">
        <f t="shared" si="0"/>
        <v>-1.8456057644180124E-2</v>
      </c>
      <c r="S16" s="13">
        <f t="shared" si="1"/>
        <v>8.3688423946268742E-3</v>
      </c>
      <c r="T16" s="16">
        <f t="shared" si="2"/>
        <v>0.10478085265970805</v>
      </c>
      <c r="U16" s="19">
        <f t="shared" si="3"/>
        <v>-2.0665661938967572E-2</v>
      </c>
      <c r="V16" s="22">
        <f t="shared" si="4"/>
        <v>0.12338072669826228</v>
      </c>
      <c r="W16" s="25">
        <f t="shared" si="5"/>
        <v>-3.4042554571126815E-2</v>
      </c>
      <c r="X16" s="30">
        <f t="shared" si="6"/>
        <v>-6.1044517986033386E-2</v>
      </c>
      <c r="Y16" s="33">
        <f t="shared" si="7"/>
        <v>5.5434057877813414E-2</v>
      </c>
      <c r="AB16" s="36"/>
    </row>
    <row r="17" spans="1:28" x14ac:dyDescent="0.25">
      <c r="A17" s="7">
        <v>43191</v>
      </c>
      <c r="B17" s="10">
        <v>68.269997000000004</v>
      </c>
      <c r="C17" s="10"/>
      <c r="D17" s="13">
        <v>197.16000399999999</v>
      </c>
      <c r="E17" s="13"/>
      <c r="F17" s="16">
        <v>135.33000200000001</v>
      </c>
      <c r="G17" s="16">
        <v>0.6</v>
      </c>
      <c r="H17" s="19">
        <v>91.940002000000007</v>
      </c>
      <c r="I17" s="19"/>
      <c r="J17" s="22">
        <v>6.33</v>
      </c>
      <c r="K17" s="22"/>
      <c r="L17" s="25">
        <v>49.349997999999999</v>
      </c>
      <c r="M17" s="25">
        <v>0.59</v>
      </c>
      <c r="N17" s="30">
        <v>88.459998999999996</v>
      </c>
      <c r="O17" s="30"/>
      <c r="P17" s="33">
        <v>77.75</v>
      </c>
      <c r="Q17" s="33"/>
      <c r="R17" s="27">
        <f t="shared" si="0"/>
        <v>1.1407362962962964E-2</v>
      </c>
      <c r="S17" s="13">
        <f t="shared" si="1"/>
        <v>4.633026229534476E-2</v>
      </c>
      <c r="T17" s="16">
        <f t="shared" si="2"/>
        <v>-0.12483906854317872</v>
      </c>
      <c r="U17" s="19">
        <f t="shared" si="3"/>
        <v>-7.0937723028877464E-2</v>
      </c>
      <c r="V17" s="22">
        <f t="shared" si="4"/>
        <v>1.4423076923076872E-2</v>
      </c>
      <c r="W17" s="25">
        <f t="shared" si="5"/>
        <v>4.4332873274780527E-2</v>
      </c>
      <c r="X17" s="30">
        <f t="shared" si="6"/>
        <v>-5.7322917193178835E-3</v>
      </c>
      <c r="Y17" s="33">
        <f t="shared" si="7"/>
        <v>4.2085497358457458E-2</v>
      </c>
      <c r="AB17" s="36"/>
    </row>
    <row r="18" spans="1:28" x14ac:dyDescent="0.25">
      <c r="A18" s="7">
        <v>43160</v>
      </c>
      <c r="B18" s="10">
        <v>67.5</v>
      </c>
      <c r="C18" s="10"/>
      <c r="D18" s="13">
        <v>188.429993</v>
      </c>
      <c r="E18" s="13"/>
      <c r="F18" s="16">
        <v>155.320007</v>
      </c>
      <c r="G18" s="16"/>
      <c r="H18" s="19">
        <v>98.959998999999996</v>
      </c>
      <c r="I18" s="19">
        <v>0.65600000000000003</v>
      </c>
      <c r="J18" s="22">
        <v>6.24</v>
      </c>
      <c r="K18" s="22"/>
      <c r="L18" s="25">
        <v>47.82</v>
      </c>
      <c r="M18" s="25"/>
      <c r="N18" s="30">
        <v>88.970000999999996</v>
      </c>
      <c r="O18" s="30">
        <v>0.52</v>
      </c>
      <c r="P18" s="33">
        <v>74.610000999999997</v>
      </c>
      <c r="Q18" s="33"/>
      <c r="R18" s="27">
        <f t="shared" si="0"/>
        <v>-0.1058418096659639</v>
      </c>
      <c r="S18" s="13">
        <f t="shared" si="1"/>
        <v>-1.2938717012217382E-2</v>
      </c>
      <c r="T18" s="16">
        <f t="shared" si="2"/>
        <v>-3.4499833234904909E-2</v>
      </c>
      <c r="U18" s="19">
        <f t="shared" si="3"/>
        <v>1.3800091312841545E-2</v>
      </c>
      <c r="V18" s="22">
        <f t="shared" si="4"/>
        <v>-6.3694267515923553E-3</v>
      </c>
      <c r="W18" s="25">
        <f t="shared" si="5"/>
        <v>1.6757016474360231E-3</v>
      </c>
      <c r="X18" s="30">
        <f t="shared" si="6"/>
        <v>-5.7771468553018401E-3</v>
      </c>
      <c r="Y18" s="33">
        <f t="shared" si="7"/>
        <v>-1.4919422099799906E-2</v>
      </c>
      <c r="AB18" s="36"/>
    </row>
    <row r="19" spans="1:28" x14ac:dyDescent="0.25">
      <c r="A19" s="7">
        <v>43132</v>
      </c>
      <c r="B19" s="10">
        <v>75.489998</v>
      </c>
      <c r="C19" s="10">
        <v>0.32</v>
      </c>
      <c r="D19" s="13">
        <v>190.89999399999999</v>
      </c>
      <c r="E19" s="13"/>
      <c r="F19" s="16">
        <v>160.86999499999999</v>
      </c>
      <c r="G19" s="16"/>
      <c r="H19" s="19">
        <v>98.260002</v>
      </c>
      <c r="I19" s="19"/>
      <c r="J19" s="22">
        <v>6.28</v>
      </c>
      <c r="K19" s="22">
        <v>1.0999999999999999E-2</v>
      </c>
      <c r="L19" s="25">
        <v>47.740001999999997</v>
      </c>
      <c r="M19" s="25"/>
      <c r="N19" s="30">
        <v>90.010002</v>
      </c>
      <c r="O19" s="30"/>
      <c r="P19" s="33">
        <v>75.739998</v>
      </c>
      <c r="Q19" s="33">
        <v>0.77</v>
      </c>
      <c r="R19" s="27">
        <f t="shared" si="0"/>
        <v>-3.4021469137813454E-2</v>
      </c>
      <c r="S19" s="13">
        <f t="shared" si="1"/>
        <v>-2.0372561717364457E-2</v>
      </c>
      <c r="T19" s="16">
        <f t="shared" si="2"/>
        <v>-3.3349375475896892E-2</v>
      </c>
      <c r="U19" s="19">
        <f t="shared" si="3"/>
        <v>-0.10939907351764566</v>
      </c>
      <c r="V19" s="22">
        <f t="shared" si="4"/>
        <v>2.9623567921440275E-2</v>
      </c>
      <c r="W19" s="25">
        <f t="shared" si="5"/>
        <v>-0.11707042722396899</v>
      </c>
      <c r="X19" s="30">
        <f t="shared" si="6"/>
        <v>-0.15562848322004663</v>
      </c>
      <c r="Y19" s="33">
        <f t="shared" si="7"/>
        <v>-0.12359684569541207</v>
      </c>
      <c r="AB19" s="36"/>
    </row>
    <row r="20" spans="1:28" x14ac:dyDescent="0.25">
      <c r="A20" s="7">
        <v>43101</v>
      </c>
      <c r="B20" s="10">
        <v>78.480002999999996</v>
      </c>
      <c r="C20" s="10"/>
      <c r="D20" s="13">
        <v>194.86999499999999</v>
      </c>
      <c r="E20" s="13">
        <v>0.5</v>
      </c>
      <c r="F20" s="16">
        <v>166.41999799999999</v>
      </c>
      <c r="G20" s="16">
        <v>0.6</v>
      </c>
      <c r="H20" s="19">
        <v>110.33000199999999</v>
      </c>
      <c r="I20" s="19"/>
      <c r="J20" s="22">
        <v>6.11</v>
      </c>
      <c r="K20" s="22"/>
      <c r="L20" s="25">
        <v>54.07</v>
      </c>
      <c r="M20" s="25">
        <v>0.59</v>
      </c>
      <c r="N20" s="30">
        <v>106.599998</v>
      </c>
      <c r="O20" s="30"/>
      <c r="P20" s="33">
        <v>87.300003000000004</v>
      </c>
      <c r="Q20" s="33"/>
      <c r="R20" s="27">
        <f t="shared" si="0"/>
        <v>5.469693295541278E-2</v>
      </c>
      <c r="S20" s="13">
        <f t="shared" si="1"/>
        <v>4.9699120183191559E-2</v>
      </c>
      <c r="T20" s="16">
        <f t="shared" si="2"/>
        <v>6.7152279955027705E-2</v>
      </c>
      <c r="U20" s="19">
        <f t="shared" si="3"/>
        <v>-2.8015152356353656E-2</v>
      </c>
      <c r="V20" s="22">
        <f t="shared" si="4"/>
        <v>0.1399253731343284</v>
      </c>
      <c r="W20" s="25">
        <f t="shared" si="5"/>
        <v>3.2684677876440693E-2</v>
      </c>
      <c r="X20" s="30">
        <f t="shared" si="6"/>
        <v>7.9493650632911361E-2</v>
      </c>
      <c r="Y20" s="33">
        <f t="shared" si="7"/>
        <v>4.3759015348625141E-2</v>
      </c>
      <c r="AB20" s="36"/>
    </row>
    <row r="21" spans="1:28" x14ac:dyDescent="0.25">
      <c r="A21" s="7">
        <v>43070</v>
      </c>
      <c r="B21" s="10">
        <v>74.410004000000001</v>
      </c>
      <c r="C21" s="10"/>
      <c r="D21" s="13">
        <v>186.11999499999999</v>
      </c>
      <c r="E21" s="13"/>
      <c r="F21" s="16">
        <v>156.509995</v>
      </c>
      <c r="G21" s="16"/>
      <c r="H21" s="19">
        <v>113.510002</v>
      </c>
      <c r="I21" s="19">
        <v>0.65600000000000003</v>
      </c>
      <c r="J21" s="22">
        <v>5.36</v>
      </c>
      <c r="K21" s="22"/>
      <c r="L21" s="25">
        <v>52.93</v>
      </c>
      <c r="M21" s="25"/>
      <c r="N21" s="30">
        <v>98.75</v>
      </c>
      <c r="O21" s="30">
        <v>0.51</v>
      </c>
      <c r="P21" s="33">
        <v>83.639999000000003</v>
      </c>
      <c r="Q21" s="33"/>
      <c r="R21" s="27">
        <f t="shared" si="0"/>
        <v>-1.443703311258282E-2</v>
      </c>
      <c r="S21" s="13">
        <f t="shared" si="1"/>
        <v>9.1633794075998143E-3</v>
      </c>
      <c r="T21" s="16">
        <f t="shared" si="2"/>
        <v>4.4374709432972725E-2</v>
      </c>
      <c r="U21" s="19">
        <f t="shared" si="3"/>
        <v>2.9171567655278174E-2</v>
      </c>
      <c r="V21" s="22">
        <f t="shared" si="4"/>
        <v>-2.5454545454545396E-2</v>
      </c>
      <c r="W21" s="25">
        <f t="shared" si="5"/>
        <v>4.0086481432235699E-2</v>
      </c>
      <c r="X21" s="30">
        <f t="shared" si="6"/>
        <v>2.0878298234753734E-2</v>
      </c>
      <c r="Y21" s="33">
        <f t="shared" si="7"/>
        <v>4.2021610733322667E-3</v>
      </c>
      <c r="AB21" s="36"/>
    </row>
    <row r="22" spans="1:28" x14ac:dyDescent="0.25">
      <c r="A22" s="7">
        <v>43040</v>
      </c>
      <c r="B22" s="10">
        <v>75.5</v>
      </c>
      <c r="C22" s="10">
        <v>0.32</v>
      </c>
      <c r="D22" s="13">
        <v>184.429993</v>
      </c>
      <c r="E22" s="13">
        <v>0.5</v>
      </c>
      <c r="F22" s="16">
        <v>149.86000100000001</v>
      </c>
      <c r="G22" s="16"/>
      <c r="H22" s="19">
        <v>110.93</v>
      </c>
      <c r="I22" s="19"/>
      <c r="J22" s="22">
        <v>5.5</v>
      </c>
      <c r="K22" s="22">
        <v>1.0999999999999999E-2</v>
      </c>
      <c r="L22" s="25">
        <v>50.889999000000003</v>
      </c>
      <c r="M22" s="25"/>
      <c r="N22" s="30">
        <v>97.230002999999996</v>
      </c>
      <c r="O22" s="30"/>
      <c r="P22" s="33">
        <v>83.290001000000004</v>
      </c>
      <c r="Q22" s="33">
        <v>0.77</v>
      </c>
      <c r="R22" s="27">
        <f t="shared" si="0"/>
        <v>3.1564625850340144E-2</v>
      </c>
      <c r="S22" s="13">
        <f t="shared" si="1"/>
        <v>0.14806301653758358</v>
      </c>
      <c r="T22" s="16">
        <f t="shared" si="2"/>
        <v>0.12778443227782832</v>
      </c>
      <c r="U22" s="19">
        <f t="shared" si="3"/>
        <v>4.4735355057449633E-2</v>
      </c>
      <c r="V22" s="22">
        <f t="shared" si="4"/>
        <v>1.3051470588235192E-2</v>
      </c>
      <c r="W22" s="25">
        <f t="shared" si="5"/>
        <v>6.3087530041519457E-2</v>
      </c>
      <c r="X22" s="30">
        <f t="shared" si="6"/>
        <v>0.11361820212159435</v>
      </c>
      <c r="Y22" s="33">
        <f t="shared" si="7"/>
        <v>8.5183325379323271E-3</v>
      </c>
      <c r="AB22" s="36"/>
    </row>
    <row r="23" spans="1:28" x14ac:dyDescent="0.25">
      <c r="A23" s="7">
        <v>43009</v>
      </c>
      <c r="B23" s="10">
        <v>73.5</v>
      </c>
      <c r="C23" s="10"/>
      <c r="D23" s="13">
        <v>161.08000200000001</v>
      </c>
      <c r="E23" s="13"/>
      <c r="F23" s="16">
        <v>132.88000500000001</v>
      </c>
      <c r="G23" s="16">
        <v>0.6</v>
      </c>
      <c r="H23" s="19">
        <v>106.18</v>
      </c>
      <c r="I23" s="19"/>
      <c r="J23" s="22">
        <v>5.44</v>
      </c>
      <c r="K23" s="22"/>
      <c r="L23" s="25">
        <v>47.869999</v>
      </c>
      <c r="M23" s="25">
        <v>0.59</v>
      </c>
      <c r="N23" s="30">
        <v>87.309997999999993</v>
      </c>
      <c r="O23" s="30"/>
      <c r="P23" s="33">
        <v>83.349997999999999</v>
      </c>
      <c r="Q23" s="33"/>
      <c r="R23" s="27">
        <f t="shared" si="0"/>
        <v>1.0448199352438792E-2</v>
      </c>
      <c r="S23" s="13">
        <f t="shared" si="1"/>
        <v>-1.9538566782944633E-2</v>
      </c>
      <c r="T23" s="16">
        <f t="shared" si="2"/>
        <v>6.2823546869131164E-2</v>
      </c>
      <c r="U23" s="19">
        <f t="shared" si="3"/>
        <v>-2.7388458869441412E-2</v>
      </c>
      <c r="V23" s="22">
        <f t="shared" si="4"/>
        <v>-1.4492753623188248E-2</v>
      </c>
      <c r="W23" s="25">
        <f t="shared" si="5"/>
        <v>-2.0812345087397488E-2</v>
      </c>
      <c r="X23" s="30">
        <f t="shared" si="6"/>
        <v>0.11735345683841114</v>
      </c>
      <c r="Y23" s="33">
        <f t="shared" si="7"/>
        <v>1.6711331420663722E-2</v>
      </c>
      <c r="AB23" s="36"/>
    </row>
    <row r="24" spans="1:28" x14ac:dyDescent="0.25">
      <c r="A24" s="7">
        <v>42979</v>
      </c>
      <c r="B24" s="10">
        <v>72.739998</v>
      </c>
      <c r="C24" s="10"/>
      <c r="D24" s="13">
        <v>164.28999300000001</v>
      </c>
      <c r="E24" s="13"/>
      <c r="F24" s="16">
        <v>125.589996</v>
      </c>
      <c r="G24" s="16"/>
      <c r="H24" s="19">
        <v>109.16999800000001</v>
      </c>
      <c r="I24" s="19">
        <v>0.65600000000000003</v>
      </c>
      <c r="J24" s="22">
        <v>5.52</v>
      </c>
      <c r="K24" s="22"/>
      <c r="L24" s="25">
        <v>49.490001999999997</v>
      </c>
      <c r="M24" s="25"/>
      <c r="N24" s="30">
        <v>78.139999000000003</v>
      </c>
      <c r="O24" s="30"/>
      <c r="P24" s="33">
        <v>81.980002999999996</v>
      </c>
      <c r="Q24" s="33"/>
      <c r="R24" s="27">
        <f t="shared" si="0"/>
        <v>6.9234147717685435E-2</v>
      </c>
      <c r="S24" s="13">
        <f t="shared" si="1"/>
        <v>4.8168864100776476E-2</v>
      </c>
      <c r="T24" s="16">
        <f t="shared" si="2"/>
        <v>8.3326110583973101E-2</v>
      </c>
      <c r="U24" s="19">
        <f t="shared" si="3"/>
        <v>4.6759436651914621E-2</v>
      </c>
      <c r="V24" s="22">
        <f t="shared" si="4"/>
        <v>-1.6042780748663277E-2</v>
      </c>
      <c r="W24" s="25">
        <f t="shared" si="5"/>
        <v>3.1686490896674968E-2</v>
      </c>
      <c r="X24" s="30">
        <f t="shared" si="6"/>
        <v>8.9661841936727882E-4</v>
      </c>
      <c r="Y24" s="33">
        <f t="shared" si="7"/>
        <v>7.4020710755385632E-2</v>
      </c>
      <c r="AB24" s="36"/>
    </row>
    <row r="25" spans="1:28" x14ac:dyDescent="0.25">
      <c r="A25" s="7">
        <v>42948</v>
      </c>
      <c r="B25" s="10">
        <v>68.029999000000004</v>
      </c>
      <c r="C25" s="10">
        <v>0.32</v>
      </c>
      <c r="D25" s="13">
        <v>156.740005</v>
      </c>
      <c r="E25" s="13">
        <v>0.5</v>
      </c>
      <c r="F25" s="16">
        <v>115.93</v>
      </c>
      <c r="G25" s="16"/>
      <c r="H25" s="19">
        <v>104.91999800000001</v>
      </c>
      <c r="I25" s="19"/>
      <c r="J25" s="22">
        <v>5.61</v>
      </c>
      <c r="K25" s="22">
        <v>0.01</v>
      </c>
      <c r="L25" s="25">
        <v>47.970001000000003</v>
      </c>
      <c r="M25" s="25"/>
      <c r="N25" s="30">
        <v>78.069999999999993</v>
      </c>
      <c r="O25" s="30">
        <v>0.51</v>
      </c>
      <c r="P25" s="33">
        <v>76.330001999999993</v>
      </c>
      <c r="Q25" s="33">
        <v>0.77</v>
      </c>
      <c r="R25" s="27">
        <f t="shared" si="0"/>
        <v>-1.4608912254591155E-3</v>
      </c>
      <c r="S25" s="13">
        <f t="shared" si="1"/>
        <v>-8.0120499656820554E-3</v>
      </c>
      <c r="T25" s="16">
        <f t="shared" si="2"/>
        <v>-9.6273769069798565E-2</v>
      </c>
      <c r="U25" s="19">
        <f t="shared" si="3"/>
        <v>-3.7033520786885488E-3</v>
      </c>
      <c r="V25" s="22">
        <f t="shared" si="4"/>
        <v>-4.095563139931746E-2</v>
      </c>
      <c r="W25" s="25">
        <f t="shared" si="5"/>
        <v>-8.8843178146975621E-3</v>
      </c>
      <c r="X25" s="30">
        <f t="shared" si="6"/>
        <v>-1.7627178838034219E-2</v>
      </c>
      <c r="Y25" s="33">
        <f t="shared" si="7"/>
        <v>-3.6731621230239764E-2</v>
      </c>
      <c r="AB25" s="36"/>
    </row>
    <row r="26" spans="1:28" x14ac:dyDescent="0.25">
      <c r="A26" s="7">
        <v>42917</v>
      </c>
      <c r="B26" s="10">
        <v>68.449996999999996</v>
      </c>
      <c r="C26" s="10"/>
      <c r="D26" s="13">
        <v>158.509995</v>
      </c>
      <c r="E26" s="13"/>
      <c r="F26" s="16">
        <v>128.279999</v>
      </c>
      <c r="G26" s="16">
        <v>0.6</v>
      </c>
      <c r="H26" s="19">
        <v>105.30999799999999</v>
      </c>
      <c r="I26" s="19"/>
      <c r="J26" s="22">
        <v>5.86</v>
      </c>
      <c r="K26" s="22"/>
      <c r="L26" s="25">
        <v>48.400002000000001</v>
      </c>
      <c r="M26" s="25">
        <v>0.57799999999999996</v>
      </c>
      <c r="N26" s="30">
        <v>79.989998</v>
      </c>
      <c r="O26" s="30"/>
      <c r="P26" s="33">
        <v>80.040001000000004</v>
      </c>
      <c r="Q26" s="33"/>
      <c r="R26" s="27">
        <f t="shared" si="0"/>
        <v>2.347488143577503E-2</v>
      </c>
      <c r="S26" s="13">
        <f t="shared" si="1"/>
        <v>-8.8788723951235271E-3</v>
      </c>
      <c r="T26" s="16">
        <f t="shared" si="2"/>
        <v>4.2802841420918947E-2</v>
      </c>
      <c r="U26" s="19">
        <f t="shared" si="3"/>
        <v>-1.9186038394727434E-2</v>
      </c>
      <c r="V26" s="22">
        <f t="shared" si="4"/>
        <v>7.1297989031078757E-2</v>
      </c>
      <c r="W26" s="25">
        <f t="shared" si="5"/>
        <v>9.6686117330945009E-2</v>
      </c>
      <c r="X26" s="30">
        <f t="shared" si="6"/>
        <v>5.6950290697674433E-2</v>
      </c>
      <c r="Y26" s="33">
        <f t="shared" si="7"/>
        <v>-8.5470330033308173E-3</v>
      </c>
      <c r="AB26" s="36"/>
    </row>
    <row r="27" spans="1:28" x14ac:dyDescent="0.25">
      <c r="A27" s="7">
        <v>42887</v>
      </c>
      <c r="B27" s="10">
        <v>66.879997000000003</v>
      </c>
      <c r="C27" s="10"/>
      <c r="D27" s="13">
        <v>159.929993</v>
      </c>
      <c r="E27" s="13"/>
      <c r="F27" s="16">
        <v>123.589996</v>
      </c>
      <c r="G27" s="16"/>
      <c r="H27" s="19">
        <v>107.370003</v>
      </c>
      <c r="I27" s="19">
        <v>0.61799999999999999</v>
      </c>
      <c r="J27" s="22">
        <v>5.47</v>
      </c>
      <c r="K27" s="22"/>
      <c r="L27" s="25">
        <v>44.66</v>
      </c>
      <c r="M27" s="25"/>
      <c r="N27" s="30">
        <v>75.680000000000007</v>
      </c>
      <c r="O27" s="30"/>
      <c r="P27" s="33">
        <v>80.730002999999996</v>
      </c>
      <c r="Q27" s="33"/>
      <c r="R27" s="27">
        <f t="shared" si="0"/>
        <v>0.10472408152091051</v>
      </c>
      <c r="S27" s="13">
        <f t="shared" si="1"/>
        <v>-0.11361747378663367</v>
      </c>
      <c r="T27" s="16">
        <f t="shared" si="2"/>
        <v>9.2274784356318751E-3</v>
      </c>
      <c r="U27" s="19">
        <f t="shared" si="3"/>
        <v>-6.3173368521906137E-2</v>
      </c>
      <c r="V27" s="22">
        <f t="shared" si="4"/>
        <v>4.1904761904761889E-2</v>
      </c>
      <c r="W27" s="25">
        <f t="shared" si="5"/>
        <v>-4.2452809658079294E-2</v>
      </c>
      <c r="X27" s="30">
        <f t="shared" si="6"/>
        <v>-3.7150102726465573E-2</v>
      </c>
      <c r="Y27" s="33">
        <f t="shared" si="7"/>
        <v>2.8571801242236461E-3</v>
      </c>
      <c r="AB27" s="36"/>
    </row>
    <row r="28" spans="1:28" x14ac:dyDescent="0.25">
      <c r="A28" s="7">
        <v>42856</v>
      </c>
      <c r="B28" s="10">
        <v>60.540000999999997</v>
      </c>
      <c r="C28" s="10">
        <v>0.16</v>
      </c>
      <c r="D28" s="13">
        <v>180.429993</v>
      </c>
      <c r="E28" s="13">
        <v>7.5</v>
      </c>
      <c r="F28" s="16">
        <v>122.459999</v>
      </c>
      <c r="G28" s="16"/>
      <c r="H28" s="19">
        <v>115.269997</v>
      </c>
      <c r="I28" s="19"/>
      <c r="J28" s="22">
        <v>5.25</v>
      </c>
      <c r="K28" s="22">
        <v>0.01</v>
      </c>
      <c r="L28" s="25">
        <v>46.639999000000003</v>
      </c>
      <c r="M28" s="25"/>
      <c r="N28" s="30">
        <v>78.599997999999999</v>
      </c>
      <c r="O28" s="30">
        <v>0.51</v>
      </c>
      <c r="P28" s="33">
        <v>80.5</v>
      </c>
      <c r="Q28" s="33">
        <v>0.77</v>
      </c>
      <c r="R28" s="27">
        <f t="shared" si="0"/>
        <v>2.6725338747045635E-2</v>
      </c>
      <c r="S28" s="13">
        <f t="shared" si="1"/>
        <v>5.864121656959842E-2</v>
      </c>
      <c r="T28" s="16">
        <f t="shared" si="2"/>
        <v>9.7213492543557933E-2</v>
      </c>
      <c r="U28" s="19">
        <f t="shared" si="3"/>
        <v>6.5341961146265115E-2</v>
      </c>
      <c r="V28" s="22">
        <f t="shared" si="4"/>
        <v>6.2626262626262585E-2</v>
      </c>
      <c r="W28" s="25">
        <f t="shared" si="5"/>
        <v>1.5900653452407099E-2</v>
      </c>
      <c r="X28" s="30">
        <f t="shared" si="6"/>
        <v>5.2274514498536817E-2</v>
      </c>
      <c r="Y28" s="33">
        <f t="shared" si="7"/>
        <v>-4.654035403452994E-3</v>
      </c>
      <c r="AB28" s="36"/>
    </row>
    <row r="29" spans="1:28" x14ac:dyDescent="0.25">
      <c r="A29" s="7">
        <v>42826</v>
      </c>
      <c r="B29" s="10">
        <v>59.119999</v>
      </c>
      <c r="C29" s="10"/>
      <c r="D29" s="13">
        <v>177.520004</v>
      </c>
      <c r="E29" s="13"/>
      <c r="F29" s="16">
        <v>111.610001</v>
      </c>
      <c r="G29" s="16">
        <v>0.6</v>
      </c>
      <c r="H29" s="19">
        <v>108.199997</v>
      </c>
      <c r="I29" s="19"/>
      <c r="J29" s="22">
        <v>4.95</v>
      </c>
      <c r="K29" s="22"/>
      <c r="L29" s="25">
        <v>45.91</v>
      </c>
      <c r="M29" s="25">
        <v>0.57799999999999996</v>
      </c>
      <c r="N29" s="30">
        <v>75.180000000000007</v>
      </c>
      <c r="O29" s="30"/>
      <c r="P29" s="33">
        <v>81.650002000000001</v>
      </c>
      <c r="Q29" s="33"/>
      <c r="R29" s="27">
        <f t="shared" si="0"/>
        <v>-1.1701788699431614E-2</v>
      </c>
      <c r="S29" s="13">
        <f t="shared" si="1"/>
        <v>5.8620083980916116E-2</v>
      </c>
      <c r="T29" s="16">
        <f t="shared" si="2"/>
        <v>3.0773470229896516E-2</v>
      </c>
      <c r="U29" s="19">
        <f t="shared" si="3"/>
        <v>-9.6110114416476655E-3</v>
      </c>
      <c r="V29" s="22">
        <f t="shared" si="4"/>
        <v>-3.8834951456310662E-2</v>
      </c>
      <c r="W29" s="25">
        <f t="shared" si="5"/>
        <v>-4.6399999999999997E-2</v>
      </c>
      <c r="X29" s="30">
        <f t="shared" si="6"/>
        <v>4.3007740205112777E-2</v>
      </c>
      <c r="Y29" s="33">
        <f t="shared" si="7"/>
        <v>-4.3897084650723617E-3</v>
      </c>
      <c r="AB29" s="36"/>
    </row>
    <row r="30" spans="1:28" x14ac:dyDescent="0.25">
      <c r="A30" s="7">
        <v>42795</v>
      </c>
      <c r="B30" s="10">
        <v>59.82</v>
      </c>
      <c r="C30" s="10"/>
      <c r="D30" s="13">
        <v>167.69000199999999</v>
      </c>
      <c r="E30" s="13"/>
      <c r="F30" s="16">
        <v>108.860001</v>
      </c>
      <c r="G30" s="16"/>
      <c r="H30" s="19">
        <v>109.25</v>
      </c>
      <c r="I30" s="19">
        <v>0.61799999999999999</v>
      </c>
      <c r="J30" s="22">
        <v>5.15</v>
      </c>
      <c r="K30" s="22"/>
      <c r="L30" s="25">
        <v>48.75</v>
      </c>
      <c r="M30" s="25"/>
      <c r="N30" s="30">
        <v>72.080001999999993</v>
      </c>
      <c r="O30" s="30">
        <v>0.51</v>
      </c>
      <c r="P30" s="33">
        <v>82.010002</v>
      </c>
      <c r="Q30" s="33"/>
      <c r="R30" s="27">
        <f t="shared" si="0"/>
        <v>1.671793986426362E-4</v>
      </c>
      <c r="S30" s="13">
        <f t="shared" si="1"/>
        <v>-5.356130135979853E-2</v>
      </c>
      <c r="T30" s="16">
        <f t="shared" si="2"/>
        <v>-5.7539228377737617E-3</v>
      </c>
      <c r="U30" s="19">
        <f t="shared" si="3"/>
        <v>1.4010171001572091E-2</v>
      </c>
      <c r="V30" s="22">
        <f t="shared" si="4"/>
        <v>1.1787819253438192E-2</v>
      </c>
      <c r="W30" s="25">
        <f t="shared" si="5"/>
        <v>-1.7731230752947247E-2</v>
      </c>
      <c r="X30" s="30">
        <f t="shared" si="6"/>
        <v>2.3403383617651041E-2</v>
      </c>
      <c r="Y30" s="33">
        <f t="shared" si="7"/>
        <v>8.48502213477631E-3</v>
      </c>
      <c r="AB30" s="36"/>
    </row>
    <row r="31" spans="1:28" x14ac:dyDescent="0.25">
      <c r="A31" s="7">
        <v>42767</v>
      </c>
      <c r="B31" s="10">
        <v>59.810001</v>
      </c>
      <c r="C31" s="10">
        <v>0.16</v>
      </c>
      <c r="D31" s="13">
        <v>177.179993</v>
      </c>
      <c r="E31" s="13">
        <v>0.45</v>
      </c>
      <c r="F31" s="16">
        <v>109.489998</v>
      </c>
      <c r="G31" s="16"/>
      <c r="H31" s="19">
        <v>108.349998</v>
      </c>
      <c r="I31" s="19"/>
      <c r="J31" s="22">
        <v>5.09</v>
      </c>
      <c r="K31" s="22">
        <v>0.01</v>
      </c>
      <c r="L31" s="25">
        <v>49.630001</v>
      </c>
      <c r="M31" s="25"/>
      <c r="N31" s="30">
        <v>70.930000000000007</v>
      </c>
      <c r="O31" s="30"/>
      <c r="P31" s="33">
        <v>81.319999999999993</v>
      </c>
      <c r="Q31" s="33">
        <v>0.75</v>
      </c>
      <c r="R31" s="27">
        <f t="shared" si="0"/>
        <v>7.4153660248838849E-2</v>
      </c>
      <c r="S31" s="13">
        <f t="shared" si="1"/>
        <v>8.3440050322172166E-2</v>
      </c>
      <c r="T31" s="16">
        <f t="shared" si="2"/>
        <v>2.2793039996458431E-2</v>
      </c>
      <c r="U31" s="19">
        <f t="shared" si="3"/>
        <v>2.7306314332925741E-2</v>
      </c>
      <c r="V31" s="22">
        <f t="shared" si="4"/>
        <v>8.0508474576271194E-2</v>
      </c>
      <c r="W31" s="25">
        <f t="shared" si="5"/>
        <v>1.2650541222221534E-2</v>
      </c>
      <c r="X31" s="30">
        <f t="shared" si="6"/>
        <v>6.2780972813334612E-2</v>
      </c>
      <c r="Y31" s="33">
        <f t="shared" si="7"/>
        <v>-2.1695065224640264E-2</v>
      </c>
      <c r="AB31" s="36"/>
    </row>
    <row r="32" spans="1:28" x14ac:dyDescent="0.25">
      <c r="A32" s="7">
        <v>42736</v>
      </c>
      <c r="B32" s="10">
        <v>55.830002</v>
      </c>
      <c r="C32" s="10"/>
      <c r="D32" s="13">
        <v>163.949997</v>
      </c>
      <c r="E32" s="13"/>
      <c r="F32" s="16">
        <v>107.050003</v>
      </c>
      <c r="G32" s="16">
        <v>0.6</v>
      </c>
      <c r="H32" s="19">
        <v>105.470001</v>
      </c>
      <c r="I32" s="19"/>
      <c r="J32" s="22">
        <v>4.72</v>
      </c>
      <c r="K32" s="22"/>
      <c r="L32" s="25">
        <v>49.009998000000003</v>
      </c>
      <c r="M32" s="25">
        <v>0.57799999999999996</v>
      </c>
      <c r="N32" s="30">
        <v>66.739998</v>
      </c>
      <c r="O32" s="30"/>
      <c r="P32" s="33">
        <v>83.889999000000003</v>
      </c>
      <c r="Q32" s="33"/>
      <c r="R32" s="27">
        <f t="shared" si="0"/>
        <v>-6.0575433282853752E-2</v>
      </c>
      <c r="S32" s="13">
        <f t="shared" si="1"/>
        <v>2.3983486203338344E-2</v>
      </c>
      <c r="T32" s="16">
        <f t="shared" si="2"/>
        <v>4.4739925808036318E-2</v>
      </c>
      <c r="U32" s="19">
        <f t="shared" si="3"/>
        <v>1.9723494150633236E-2</v>
      </c>
      <c r="V32" s="22">
        <f t="shared" si="4"/>
        <v>6.0674157303370668E-2</v>
      </c>
      <c r="W32" s="25">
        <f t="shared" si="5"/>
        <v>-7.1037896758375796E-2</v>
      </c>
      <c r="X32" s="30">
        <f t="shared" si="6"/>
        <v>-3.443294121384799E-2</v>
      </c>
      <c r="Y32" s="33">
        <f t="shared" si="7"/>
        <v>-7.0573929302594096E-2</v>
      </c>
      <c r="AB32" s="36"/>
    </row>
    <row r="33" spans="1:28" x14ac:dyDescent="0.25">
      <c r="A33" s="7">
        <v>42705</v>
      </c>
      <c r="B33" s="10">
        <v>59.43</v>
      </c>
      <c r="C33" s="10"/>
      <c r="D33" s="13">
        <v>160.11000100000001</v>
      </c>
      <c r="E33" s="13"/>
      <c r="F33" s="16">
        <v>103.040001</v>
      </c>
      <c r="G33" s="16"/>
      <c r="H33" s="19">
        <v>103.43</v>
      </c>
      <c r="I33" s="19">
        <v>0.61799999999999999</v>
      </c>
      <c r="J33" s="22">
        <v>4.45</v>
      </c>
      <c r="K33" s="22"/>
      <c r="L33" s="25">
        <v>53.380001</v>
      </c>
      <c r="M33" s="25"/>
      <c r="N33" s="30">
        <v>69.120002999999997</v>
      </c>
      <c r="O33" s="30">
        <v>0.5</v>
      </c>
      <c r="P33" s="33">
        <v>90.260002</v>
      </c>
      <c r="Q33" s="33"/>
      <c r="R33" s="27">
        <f t="shared" si="0"/>
        <v>5.3910286467641066E-2</v>
      </c>
      <c r="S33" s="13">
        <f t="shared" si="1"/>
        <v>6.6617813159564276E-2</v>
      </c>
      <c r="T33" s="16">
        <f t="shared" si="2"/>
        <v>2.8343354142016608E-2</v>
      </c>
      <c r="U33" s="19">
        <f t="shared" si="3"/>
        <v>7.6655640279963189E-2</v>
      </c>
      <c r="V33" s="22">
        <f t="shared" si="4"/>
        <v>-2.6258205689277947E-2</v>
      </c>
      <c r="W33" s="25">
        <f t="shared" si="5"/>
        <v>6.9739456122667187E-2</v>
      </c>
      <c r="X33" s="30">
        <f t="shared" si="6"/>
        <v>-1.1500738321738035E-2</v>
      </c>
      <c r="Y33" s="33">
        <f t="shared" si="7"/>
        <v>3.3906058399562733E-2</v>
      </c>
      <c r="AB33" s="36"/>
    </row>
    <row r="34" spans="1:28" x14ac:dyDescent="0.25">
      <c r="A34" s="7">
        <v>42675</v>
      </c>
      <c r="B34" s="10">
        <v>56.389999000000003</v>
      </c>
      <c r="C34" s="10">
        <v>0.16</v>
      </c>
      <c r="D34" s="13">
        <v>150.11000100000001</v>
      </c>
      <c r="E34" s="13">
        <v>0.45</v>
      </c>
      <c r="F34" s="16">
        <v>100.199997</v>
      </c>
      <c r="G34" s="16"/>
      <c r="H34" s="19">
        <v>96.639999000000003</v>
      </c>
      <c r="I34" s="19"/>
      <c r="J34" s="22">
        <v>4.57</v>
      </c>
      <c r="K34" s="22">
        <v>0.01</v>
      </c>
      <c r="L34" s="25">
        <v>49.900002000000001</v>
      </c>
      <c r="M34" s="25"/>
      <c r="N34" s="30">
        <v>70.430000000000007</v>
      </c>
      <c r="O34" s="30"/>
      <c r="P34" s="33">
        <v>87.300003000000004</v>
      </c>
      <c r="Q34" s="33">
        <v>0.75</v>
      </c>
      <c r="R34" s="27">
        <f t="shared" si="0"/>
        <v>0.15055944453471226</v>
      </c>
      <c r="S34" s="13">
        <f t="shared" si="1"/>
        <v>1.8191696023253545E-2</v>
      </c>
      <c r="T34" s="16">
        <f t="shared" si="2"/>
        <v>0.13476776439067617</v>
      </c>
      <c r="U34" s="19">
        <f t="shared" si="3"/>
        <v>-5.6802655248903489E-2</v>
      </c>
      <c r="V34" s="22">
        <f t="shared" si="4"/>
        <v>9.8321342925659527E-2</v>
      </c>
      <c r="W34" s="25">
        <f t="shared" si="5"/>
        <v>3.7422122138133895E-2</v>
      </c>
      <c r="X34" s="30">
        <f t="shared" si="6"/>
        <v>5.8555129615329715E-3</v>
      </c>
      <c r="Y34" s="33">
        <f t="shared" si="7"/>
        <v>5.6769119059049578E-2</v>
      </c>
      <c r="AB34" s="36"/>
    </row>
    <row r="35" spans="1:28" x14ac:dyDescent="0.25">
      <c r="A35" s="7">
        <v>42644</v>
      </c>
      <c r="B35" s="10">
        <v>49.150002000000001</v>
      </c>
      <c r="C35" s="10"/>
      <c r="D35" s="13">
        <v>147.86999499999999</v>
      </c>
      <c r="E35" s="13"/>
      <c r="F35" s="16">
        <v>88.300003000000004</v>
      </c>
      <c r="G35" s="16">
        <v>0.6</v>
      </c>
      <c r="H35" s="19">
        <v>102.459999</v>
      </c>
      <c r="I35" s="19"/>
      <c r="J35" s="22">
        <v>4.17</v>
      </c>
      <c r="K35" s="22"/>
      <c r="L35" s="25">
        <v>48.099997999999999</v>
      </c>
      <c r="M35" s="25">
        <v>0.57799999999999996</v>
      </c>
      <c r="N35" s="30">
        <v>70.019997000000004</v>
      </c>
      <c r="O35" s="30"/>
      <c r="P35" s="33">
        <v>83.32</v>
      </c>
      <c r="Q35" s="33"/>
      <c r="R35" s="27">
        <f t="shared" si="0"/>
        <v>4.06521702307856E-2</v>
      </c>
      <c r="S35" s="13">
        <f t="shared" si="1"/>
        <v>-3.0424235473878403E-2</v>
      </c>
      <c r="T35" s="16">
        <f t="shared" si="2"/>
        <v>4.1593498338453383E-2</v>
      </c>
      <c r="U35" s="19">
        <f t="shared" si="3"/>
        <v>7.175733413718266E-2</v>
      </c>
      <c r="V35" s="22">
        <f t="shared" si="4"/>
        <v>0</v>
      </c>
      <c r="W35" s="25">
        <f t="shared" si="5"/>
        <v>-6.3524470950365397E-2</v>
      </c>
      <c r="X35" s="30">
        <f t="shared" si="6"/>
        <v>-2.9118218422703013E-2</v>
      </c>
      <c r="Y35" s="33">
        <f t="shared" si="7"/>
        <v>-4.537120812753459E-2</v>
      </c>
      <c r="AB35" s="36"/>
    </row>
    <row r="36" spans="1:28" x14ac:dyDescent="0.25">
      <c r="A36" s="7">
        <v>42614</v>
      </c>
      <c r="B36" s="10">
        <v>47.23</v>
      </c>
      <c r="C36" s="10"/>
      <c r="D36" s="13">
        <v>152.509995</v>
      </c>
      <c r="E36" s="13"/>
      <c r="F36" s="16">
        <v>85.349997999999999</v>
      </c>
      <c r="G36" s="16"/>
      <c r="H36" s="19">
        <v>95.599997999999999</v>
      </c>
      <c r="I36" s="19">
        <v>0.61799999999999999</v>
      </c>
      <c r="J36" s="22">
        <v>4.17</v>
      </c>
      <c r="K36" s="22"/>
      <c r="L36" s="25">
        <v>51.98</v>
      </c>
      <c r="M36" s="25"/>
      <c r="N36" s="30">
        <v>72.120002999999997</v>
      </c>
      <c r="O36" s="30"/>
      <c r="P36" s="33">
        <v>87.279999000000004</v>
      </c>
      <c r="Q36" s="33"/>
      <c r="R36" s="27">
        <f t="shared" si="0"/>
        <v>-1.0682906967620198E-2</v>
      </c>
      <c r="S36" s="13">
        <f t="shared" si="1"/>
        <v>-5.9102975115132961E-2</v>
      </c>
      <c r="T36" s="16">
        <f t="shared" si="2"/>
        <v>9.4617974170858599E-3</v>
      </c>
      <c r="U36" s="19">
        <f t="shared" si="3"/>
        <v>-3.6760446859149587E-2</v>
      </c>
      <c r="V36" s="22">
        <f t="shared" si="4"/>
        <v>7.2463768115942351E-3</v>
      </c>
      <c r="W36" s="25">
        <f t="shared" si="5"/>
        <v>-6.6883620604486493E-3</v>
      </c>
      <c r="X36" s="30">
        <f t="shared" si="6"/>
        <v>9.5184907749581438E-3</v>
      </c>
      <c r="Y36" s="33">
        <f t="shared" si="7"/>
        <v>1.6066100712257558E-3</v>
      </c>
      <c r="AB36" s="36"/>
    </row>
    <row r="37" spans="1:28" x14ac:dyDescent="0.25">
      <c r="A37" s="7">
        <v>42583</v>
      </c>
      <c r="B37" s="10">
        <v>47.740001999999997</v>
      </c>
      <c r="C37" s="10">
        <v>0.16</v>
      </c>
      <c r="D37" s="13">
        <v>162.08999600000001</v>
      </c>
      <c r="E37" s="13">
        <v>0.45</v>
      </c>
      <c r="F37" s="16">
        <v>84.550003000000004</v>
      </c>
      <c r="G37" s="16"/>
      <c r="H37" s="19">
        <v>99.889999000000003</v>
      </c>
      <c r="I37" s="19"/>
      <c r="J37" s="22">
        <v>4.1399999999999997</v>
      </c>
      <c r="K37" s="22"/>
      <c r="L37" s="25">
        <v>52.330002</v>
      </c>
      <c r="M37" s="25"/>
      <c r="N37" s="30">
        <v>71.440002000000007</v>
      </c>
      <c r="O37" s="30">
        <v>0.5</v>
      </c>
      <c r="P37" s="33">
        <v>87.139999000000003</v>
      </c>
      <c r="Q37" s="33">
        <v>0.75</v>
      </c>
      <c r="R37" s="27">
        <f t="shared" si="0"/>
        <v>9.3357701589643849E-2</v>
      </c>
      <c r="S37" s="13">
        <f t="shared" si="1"/>
        <v>-2.7987112618184873E-2</v>
      </c>
      <c r="T37" s="16">
        <f t="shared" si="2"/>
        <v>8.8019612508295264E-2</v>
      </c>
      <c r="U37" s="19">
        <f t="shared" si="3"/>
        <v>-9.8140148101477975E-2</v>
      </c>
      <c r="V37" s="22">
        <f t="shared" si="4"/>
        <v>-5.6947608200455635E-2</v>
      </c>
      <c r="W37" s="25">
        <f t="shared" si="5"/>
        <v>-5.5585598267460679E-2</v>
      </c>
      <c r="X37" s="30">
        <f t="shared" si="6"/>
        <v>-1.4115375988551615E-2</v>
      </c>
      <c r="Y37" s="33">
        <f t="shared" si="7"/>
        <v>-1.1916785112426664E-2</v>
      </c>
      <c r="AB37" s="36"/>
    </row>
    <row r="38" spans="1:28" x14ac:dyDescent="0.25">
      <c r="A38" s="7">
        <v>42552</v>
      </c>
      <c r="B38" s="10">
        <v>43.810001</v>
      </c>
      <c r="C38" s="10"/>
      <c r="D38" s="13">
        <v>167.220001</v>
      </c>
      <c r="E38" s="13"/>
      <c r="F38" s="16">
        <v>77.709998999999996</v>
      </c>
      <c r="G38" s="16">
        <v>0.6</v>
      </c>
      <c r="H38" s="19">
        <v>110.760002</v>
      </c>
      <c r="I38" s="19"/>
      <c r="J38" s="22">
        <v>4.3899999999999997</v>
      </c>
      <c r="K38" s="22"/>
      <c r="L38" s="25">
        <v>55.41</v>
      </c>
      <c r="M38" s="25">
        <v>0.56499999999999995</v>
      </c>
      <c r="N38" s="30">
        <v>72.970000999999996</v>
      </c>
      <c r="O38" s="30"/>
      <c r="P38" s="33">
        <v>88.949996999999996</v>
      </c>
      <c r="Q38" s="33"/>
      <c r="R38" s="27">
        <f t="shared" si="0"/>
        <v>3.3498514590670325E-2</v>
      </c>
      <c r="S38" s="13">
        <f t="shared" si="1"/>
        <v>6.4824302431037317E-2</v>
      </c>
      <c r="T38" s="16">
        <f t="shared" si="2"/>
        <v>-3.3687092377997496E-2</v>
      </c>
      <c r="U38" s="19">
        <f t="shared" si="3"/>
        <v>-2.4054947996386411E-2</v>
      </c>
      <c r="V38" s="22">
        <f t="shared" si="4"/>
        <v>0.11139240506329107</v>
      </c>
      <c r="W38" s="25">
        <f t="shared" si="5"/>
        <v>2.4176217765041752E-3</v>
      </c>
      <c r="X38" s="30">
        <f t="shared" si="6"/>
        <v>-6.846891543971223E-4</v>
      </c>
      <c r="Y38" s="33">
        <f t="shared" si="7"/>
        <v>-5.1098795628307991E-2</v>
      </c>
      <c r="AB38" s="36"/>
    </row>
    <row r="39" spans="1:28" x14ac:dyDescent="0.25">
      <c r="A39" s="7">
        <v>42522</v>
      </c>
      <c r="B39" s="10">
        <v>42.389999000000003</v>
      </c>
      <c r="C39" s="10"/>
      <c r="D39" s="13">
        <v>157.03999300000001</v>
      </c>
      <c r="E39" s="13"/>
      <c r="F39" s="16">
        <v>81.040001000000004</v>
      </c>
      <c r="G39" s="16"/>
      <c r="H39" s="19">
        <v>113.489998</v>
      </c>
      <c r="I39" s="19">
        <v>0.58299999999999996</v>
      </c>
      <c r="J39" s="22">
        <v>3.95</v>
      </c>
      <c r="K39" s="22"/>
      <c r="L39" s="25">
        <v>55.84</v>
      </c>
      <c r="M39" s="25"/>
      <c r="N39" s="30">
        <v>73.019997000000004</v>
      </c>
      <c r="O39" s="30"/>
      <c r="P39" s="33">
        <v>93.739998</v>
      </c>
      <c r="Q39" s="33"/>
      <c r="R39" s="27">
        <f t="shared" si="0"/>
        <v>-8.9757375993128607E-2</v>
      </c>
      <c r="S39" s="13">
        <f t="shared" si="1"/>
        <v>5.5589089047816342E-2</v>
      </c>
      <c r="T39" s="16">
        <f t="shared" si="2"/>
        <v>-1.5190180882365012E-2</v>
      </c>
      <c r="U39" s="19">
        <f t="shared" si="3"/>
        <v>0.2285729720748082</v>
      </c>
      <c r="V39" s="22">
        <f t="shared" si="4"/>
        <v>-1.741293532338295E-2</v>
      </c>
      <c r="W39" s="25">
        <f t="shared" si="5"/>
        <v>9.7053002080432105E-2</v>
      </c>
      <c r="X39" s="30">
        <f t="shared" si="6"/>
        <v>3.1647330201290291E-2</v>
      </c>
      <c r="Y39" s="33">
        <f t="shared" si="7"/>
        <v>5.3021805875819172E-2</v>
      </c>
      <c r="AB39" s="36"/>
    </row>
    <row r="40" spans="1:28" x14ac:dyDescent="0.25">
      <c r="A40" s="7">
        <v>42491</v>
      </c>
      <c r="B40" s="10">
        <v>46.57</v>
      </c>
      <c r="C40" s="10">
        <v>0.05</v>
      </c>
      <c r="D40" s="13">
        <v>148.770004</v>
      </c>
      <c r="E40" s="13"/>
      <c r="F40" s="16">
        <v>82.290001000000004</v>
      </c>
      <c r="G40" s="16"/>
      <c r="H40" s="19">
        <v>92.849997999999999</v>
      </c>
      <c r="I40" s="19"/>
      <c r="J40" s="22">
        <v>4.0199999999999996</v>
      </c>
      <c r="K40" s="22"/>
      <c r="L40" s="25">
        <v>50.900002000000001</v>
      </c>
      <c r="M40" s="25"/>
      <c r="N40" s="30">
        <v>70.779999000000004</v>
      </c>
      <c r="O40" s="30">
        <v>0.5</v>
      </c>
      <c r="P40" s="33">
        <v>89.019997000000004</v>
      </c>
      <c r="Q40" s="33">
        <v>0.75</v>
      </c>
      <c r="R40" s="27">
        <f t="shared" si="0"/>
        <v>7.3466077646198169E-3</v>
      </c>
      <c r="S40" s="13">
        <f t="shared" si="1"/>
        <v>4.3205223681723748E-3</v>
      </c>
      <c r="T40" s="16">
        <f t="shared" si="2"/>
        <v>-2.1638330500079239E-2</v>
      </c>
      <c r="U40" s="19">
        <f t="shared" si="3"/>
        <v>-2.7924282806096601E-3</v>
      </c>
      <c r="V40" s="22">
        <f t="shared" si="4"/>
        <v>1.7721518987341645E-2</v>
      </c>
      <c r="W40" s="25">
        <f t="shared" si="5"/>
        <v>-7.8517865695282296E-4</v>
      </c>
      <c r="X40" s="30">
        <f t="shared" si="6"/>
        <v>6.5948793213004731E-2</v>
      </c>
      <c r="Y40" s="33">
        <f t="shared" si="7"/>
        <v>1.5497680644848799E-2</v>
      </c>
      <c r="AB40" s="36"/>
    </row>
    <row r="41" spans="1:28" x14ac:dyDescent="0.25">
      <c r="A41" s="7">
        <v>42461</v>
      </c>
      <c r="B41" s="10">
        <v>46.279998999999997</v>
      </c>
      <c r="C41" s="10"/>
      <c r="D41" s="13">
        <v>148.13000500000001</v>
      </c>
      <c r="E41" s="13">
        <v>0.45</v>
      </c>
      <c r="F41" s="16">
        <v>84.110000999999997</v>
      </c>
      <c r="G41" s="16">
        <v>0.6</v>
      </c>
      <c r="H41" s="19">
        <v>93.110000999999997</v>
      </c>
      <c r="I41" s="19"/>
      <c r="J41" s="22">
        <v>3.95</v>
      </c>
      <c r="K41" s="22"/>
      <c r="L41" s="25">
        <v>50.939999</v>
      </c>
      <c r="M41" s="25">
        <v>0.56499999999999995</v>
      </c>
      <c r="N41" s="30">
        <v>66.870002999999997</v>
      </c>
      <c r="O41" s="30"/>
      <c r="P41" s="33">
        <v>88.400002000000001</v>
      </c>
      <c r="Q41" s="33"/>
      <c r="R41" s="27">
        <f t="shared" si="0"/>
        <v>0.10850297005988008</v>
      </c>
      <c r="S41" s="13">
        <f t="shared" si="1"/>
        <v>-5.7113827172054488E-2</v>
      </c>
      <c r="T41" s="16">
        <f t="shared" si="2"/>
        <v>0.10027280426738017</v>
      </c>
      <c r="U41" s="19">
        <f t="shared" si="3"/>
        <v>1.1076175961610479E-2</v>
      </c>
      <c r="V41" s="22">
        <f t="shared" si="4"/>
        <v>0</v>
      </c>
      <c r="W41" s="25">
        <f t="shared" si="5"/>
        <v>-4.7614698682888368E-2</v>
      </c>
      <c r="X41" s="30">
        <f t="shared" si="6"/>
        <v>-2.3653015729391602E-2</v>
      </c>
      <c r="Y41" s="33">
        <f t="shared" si="7"/>
        <v>5.7542842806213246E-2</v>
      </c>
      <c r="AB41" s="36"/>
    </row>
    <row r="42" spans="1:28" x14ac:dyDescent="0.25">
      <c r="A42" s="7">
        <v>42430</v>
      </c>
      <c r="B42" s="10">
        <v>41.75</v>
      </c>
      <c r="C42" s="10"/>
      <c r="D42" s="13">
        <v>157.58000200000001</v>
      </c>
      <c r="E42" s="13"/>
      <c r="F42" s="16">
        <v>76.989998</v>
      </c>
      <c r="G42" s="16"/>
      <c r="H42" s="19">
        <v>92.089995999999999</v>
      </c>
      <c r="I42" s="19">
        <v>0.58299999999999996</v>
      </c>
      <c r="J42" s="22">
        <v>3.95</v>
      </c>
      <c r="K42" s="22"/>
      <c r="L42" s="25">
        <v>54.080002</v>
      </c>
      <c r="M42" s="25"/>
      <c r="N42" s="30">
        <v>68.489998</v>
      </c>
      <c r="O42" s="30">
        <v>0.5</v>
      </c>
      <c r="P42" s="33">
        <v>83.589995999999999</v>
      </c>
      <c r="Q42" s="33"/>
      <c r="R42" s="27">
        <f t="shared" si="0"/>
        <v>7.4646129968912733E-2</v>
      </c>
      <c r="S42" s="13">
        <f t="shared" si="1"/>
        <v>5.0323289011019678E-2</v>
      </c>
      <c r="T42" s="16">
        <f t="shared" si="2"/>
        <v>-3.9785507607882353E-2</v>
      </c>
      <c r="U42" s="19">
        <f t="shared" si="3"/>
        <v>1.9617086804016637E-2</v>
      </c>
      <c r="V42" s="22">
        <f t="shared" si="4"/>
        <v>6.1827956989247257E-2</v>
      </c>
      <c r="W42" s="25">
        <f t="shared" si="5"/>
        <v>6.6035915631776243E-2</v>
      </c>
      <c r="X42" s="30">
        <f t="shared" si="6"/>
        <v>3.994576665334737E-2</v>
      </c>
      <c r="Y42" s="33">
        <f t="shared" si="7"/>
        <v>4.2919449958341849E-2</v>
      </c>
      <c r="AB42" s="36"/>
    </row>
    <row r="43" spans="1:28" x14ac:dyDescent="0.25">
      <c r="A43" s="7">
        <v>42401</v>
      </c>
      <c r="B43" s="10">
        <v>38.849997999999999</v>
      </c>
      <c r="C43" s="10">
        <v>0.05</v>
      </c>
      <c r="D43" s="13">
        <v>150.029999</v>
      </c>
      <c r="E43" s="13">
        <v>0.4</v>
      </c>
      <c r="F43" s="16">
        <v>80.180000000000007</v>
      </c>
      <c r="G43" s="16"/>
      <c r="H43" s="19">
        <v>90.889999000000003</v>
      </c>
      <c r="I43" s="19"/>
      <c r="J43" s="22">
        <v>3.72</v>
      </c>
      <c r="K43" s="22"/>
      <c r="L43" s="25">
        <v>50.73</v>
      </c>
      <c r="M43" s="25"/>
      <c r="N43" s="30">
        <v>66.339995999999999</v>
      </c>
      <c r="O43" s="30"/>
      <c r="P43" s="33">
        <v>80.150002000000001</v>
      </c>
      <c r="Q43" s="33">
        <v>0.73</v>
      </c>
      <c r="R43" s="27">
        <f t="shared" si="0"/>
        <v>-8.6425641783671181E-2</v>
      </c>
      <c r="S43" s="13">
        <f t="shared" si="1"/>
        <v>-4.5658815698079724E-3</v>
      </c>
      <c r="T43" s="16">
        <f t="shared" si="2"/>
        <v>4.1163458221959326E-2</v>
      </c>
      <c r="U43" s="19">
        <f t="shared" si="3"/>
        <v>3.1551446696726382E-2</v>
      </c>
      <c r="V43" s="22">
        <f t="shared" si="4"/>
        <v>5.4054054054053502E-3</v>
      </c>
      <c r="W43" s="25">
        <f t="shared" si="5"/>
        <v>1.5209105158913161E-2</v>
      </c>
      <c r="X43" s="30">
        <f t="shared" si="6"/>
        <v>-3.0146171938727484E-4</v>
      </c>
      <c r="Y43" s="33">
        <f t="shared" si="7"/>
        <v>3.8921054307541558E-2</v>
      </c>
      <c r="AB43" s="36"/>
    </row>
    <row r="44" spans="1:28" x14ac:dyDescent="0.25">
      <c r="A44" s="7">
        <v>42370</v>
      </c>
      <c r="B44" s="10">
        <v>42.580002</v>
      </c>
      <c r="C44" s="10"/>
      <c r="D44" s="13">
        <v>151.11999499999999</v>
      </c>
      <c r="E44" s="13"/>
      <c r="F44" s="16">
        <v>77.010002</v>
      </c>
      <c r="G44" s="16">
        <v>0.6</v>
      </c>
      <c r="H44" s="19">
        <v>88.110000999999997</v>
      </c>
      <c r="I44" s="19"/>
      <c r="J44" s="22">
        <v>3.7</v>
      </c>
      <c r="K44" s="22"/>
      <c r="L44" s="25">
        <v>49.970001000000003</v>
      </c>
      <c r="M44" s="25">
        <v>0.56499999999999995</v>
      </c>
      <c r="N44" s="30">
        <v>66.360000999999997</v>
      </c>
      <c r="O44" s="30"/>
      <c r="P44" s="33">
        <v>77.849997999999999</v>
      </c>
      <c r="Q44" s="33"/>
      <c r="R44" s="27">
        <f t="shared" si="0"/>
        <v>-0.17719802898550729</v>
      </c>
      <c r="S44" s="13">
        <f t="shared" si="1"/>
        <v>-6.4272476780185883E-2</v>
      </c>
      <c r="T44" s="16">
        <f t="shared" si="2"/>
        <v>1.7569228434609618E-2</v>
      </c>
      <c r="U44" s="19">
        <f t="shared" si="3"/>
        <v>-1.2994242623308283E-2</v>
      </c>
      <c r="V44" s="22">
        <f t="shared" si="4"/>
        <v>-9.0909090909090939E-2</v>
      </c>
      <c r="W44" s="25">
        <f t="shared" si="5"/>
        <v>9.3357851723109953E-2</v>
      </c>
      <c r="X44" s="30">
        <f t="shared" si="6"/>
        <v>8.2544895310683319E-2</v>
      </c>
      <c r="Y44" s="33">
        <f t="shared" si="7"/>
        <v>-1.2828608575827793E-3</v>
      </c>
      <c r="AB44" s="36"/>
    </row>
    <row r="45" spans="1:28" x14ac:dyDescent="0.25">
      <c r="A45" s="7">
        <v>42339</v>
      </c>
      <c r="B45" s="10">
        <v>51.75</v>
      </c>
      <c r="C45" s="10"/>
      <c r="D45" s="13">
        <v>161.5</v>
      </c>
      <c r="E45" s="13"/>
      <c r="F45" s="16">
        <v>76.269997000000004</v>
      </c>
      <c r="G45" s="16"/>
      <c r="H45" s="19">
        <v>89.269997000000004</v>
      </c>
      <c r="I45" s="19">
        <v>0.58299999999999996</v>
      </c>
      <c r="J45" s="22">
        <v>4.07</v>
      </c>
      <c r="K45" s="22"/>
      <c r="L45" s="25">
        <v>46.220001000000003</v>
      </c>
      <c r="M45" s="25"/>
      <c r="N45" s="30">
        <v>61.299999</v>
      </c>
      <c r="O45" s="30">
        <v>0.49</v>
      </c>
      <c r="P45" s="33">
        <v>77.949996999999996</v>
      </c>
      <c r="Q45" s="33"/>
      <c r="R45" s="27">
        <f t="shared" si="0"/>
        <v>-4.3261231281198076E-2</v>
      </c>
      <c r="S45" s="13">
        <f t="shared" si="1"/>
        <v>4.956139325438258E-4</v>
      </c>
      <c r="T45" s="16">
        <f t="shared" si="2"/>
        <v>-4.1472954631142311E-2</v>
      </c>
      <c r="U45" s="19">
        <f t="shared" si="3"/>
        <v>4.1049693918426611E-2</v>
      </c>
      <c r="V45" s="22">
        <f t="shared" si="4"/>
        <v>-9.7323600973235891E-3</v>
      </c>
      <c r="W45" s="25">
        <f t="shared" si="5"/>
        <v>1.6941693796662438E-2</v>
      </c>
      <c r="X45" s="30">
        <f t="shared" si="6"/>
        <v>5.0135944935417953E-2</v>
      </c>
      <c r="Y45" s="33">
        <f t="shared" si="7"/>
        <v>-4.5432363681980781E-2</v>
      </c>
      <c r="AB45" s="36"/>
    </row>
    <row r="46" spans="1:28" x14ac:dyDescent="0.25">
      <c r="A46" s="7">
        <v>42309</v>
      </c>
      <c r="B46" s="10">
        <v>54.09</v>
      </c>
      <c r="C46" s="10">
        <v>0.05</v>
      </c>
      <c r="D46" s="13">
        <v>161.41999799999999</v>
      </c>
      <c r="E46" s="13">
        <v>0.4</v>
      </c>
      <c r="F46" s="16">
        <v>79.569999999999993</v>
      </c>
      <c r="G46" s="16"/>
      <c r="H46" s="19">
        <v>86.309997999999993</v>
      </c>
      <c r="I46" s="19"/>
      <c r="J46" s="22">
        <v>4.1100000000000003</v>
      </c>
      <c r="K46" s="22"/>
      <c r="L46" s="25">
        <v>45.450001</v>
      </c>
      <c r="M46" s="25"/>
      <c r="N46" s="30">
        <v>58.84</v>
      </c>
      <c r="O46" s="30"/>
      <c r="P46" s="33">
        <v>81.660004000000001</v>
      </c>
      <c r="Q46" s="33">
        <v>0.73</v>
      </c>
      <c r="R46" s="27">
        <f t="shared" si="0"/>
        <v>1.8243408623035862E-2</v>
      </c>
      <c r="S46" s="13">
        <f t="shared" si="1"/>
        <v>2.3399969118390151E-2</v>
      </c>
      <c r="T46" s="16">
        <f t="shared" si="2"/>
        <v>2.0128205128205012E-2</v>
      </c>
      <c r="U46" s="19">
        <f t="shared" si="3"/>
        <v>-2.6835087905399013E-2</v>
      </c>
      <c r="V46" s="22">
        <f t="shared" si="4"/>
        <v>7.3529411764705621E-3</v>
      </c>
      <c r="W46" s="25">
        <f t="shared" si="5"/>
        <v>-3.0503412318613199E-2</v>
      </c>
      <c r="X46" s="30">
        <f t="shared" si="6"/>
        <v>2.7952444865393389E-2</v>
      </c>
      <c r="Y46" s="33">
        <f t="shared" si="7"/>
        <v>-4.230046029249257E-3</v>
      </c>
      <c r="AB46" s="36"/>
    </row>
    <row r="47" spans="1:28" x14ac:dyDescent="0.25">
      <c r="A47" s="7">
        <v>42278</v>
      </c>
      <c r="B47" s="10">
        <v>53.169998</v>
      </c>
      <c r="C47" s="10"/>
      <c r="D47" s="13">
        <v>158.11999499999999</v>
      </c>
      <c r="E47" s="13"/>
      <c r="F47" s="16">
        <v>78</v>
      </c>
      <c r="G47" s="16">
        <v>0.6</v>
      </c>
      <c r="H47" s="19">
        <v>88.690002000000007</v>
      </c>
      <c r="I47" s="19"/>
      <c r="J47" s="22">
        <v>4.08</v>
      </c>
      <c r="K47" s="22"/>
      <c r="L47" s="25">
        <v>46.880001</v>
      </c>
      <c r="M47" s="25">
        <v>0.56499999999999995</v>
      </c>
      <c r="N47" s="30">
        <v>57.240001999999997</v>
      </c>
      <c r="O47" s="30"/>
      <c r="P47" s="33">
        <v>82.739998</v>
      </c>
      <c r="Q47" s="33"/>
      <c r="R47" s="27">
        <f t="shared" si="0"/>
        <v>7.1759663943566698E-2</v>
      </c>
      <c r="S47" s="13">
        <f t="shared" si="1"/>
        <v>9.3726135048191495E-2</v>
      </c>
      <c r="T47" s="16">
        <f t="shared" si="2"/>
        <v>6.2162162162162193E-2</v>
      </c>
      <c r="U47" s="19">
        <f t="shared" si="3"/>
        <v>-3.471914566997647E-2</v>
      </c>
      <c r="V47" s="22">
        <f t="shared" si="4"/>
        <v>9.0909090909090828E-2</v>
      </c>
      <c r="W47" s="25">
        <f t="shared" si="5"/>
        <v>9.0439052651760443E-2</v>
      </c>
      <c r="X47" s="30">
        <f t="shared" si="6"/>
        <v>-0.11721151247449191</v>
      </c>
      <c r="Y47" s="33">
        <f t="shared" si="7"/>
        <v>0.11284465670059607</v>
      </c>
      <c r="AB47" s="36"/>
    </row>
    <row r="48" spans="1:28" x14ac:dyDescent="0.25">
      <c r="A48" s="7">
        <v>42248</v>
      </c>
      <c r="B48" s="10">
        <v>49.610000999999997</v>
      </c>
      <c r="C48" s="10"/>
      <c r="D48" s="13">
        <v>144.570007</v>
      </c>
      <c r="E48" s="13"/>
      <c r="F48" s="16">
        <v>74</v>
      </c>
      <c r="G48" s="16"/>
      <c r="H48" s="19">
        <v>91.879997000000003</v>
      </c>
      <c r="I48" s="19">
        <v>0.58299999999999996</v>
      </c>
      <c r="J48" s="22">
        <v>3.74</v>
      </c>
      <c r="K48" s="22"/>
      <c r="L48" s="25">
        <v>43.509998000000003</v>
      </c>
      <c r="M48" s="25"/>
      <c r="N48" s="30">
        <v>64.839995999999999</v>
      </c>
      <c r="O48" s="30"/>
      <c r="P48" s="33">
        <v>74.349997999999999</v>
      </c>
      <c r="Q48" s="33"/>
      <c r="R48" s="27">
        <f t="shared" si="0"/>
        <v>-7.2363481675392638E-2</v>
      </c>
      <c r="S48" s="13">
        <f t="shared" si="1"/>
        <v>3.2274215659959582E-2</v>
      </c>
      <c r="T48" s="16">
        <f t="shared" si="2"/>
        <v>-9.5133273356973302E-2</v>
      </c>
      <c r="U48" s="19">
        <f t="shared" si="3"/>
        <v>2.4634297975050901E-2</v>
      </c>
      <c r="V48" s="22">
        <f t="shared" si="4"/>
        <v>-2.0942408376963262E-2</v>
      </c>
      <c r="W48" s="25">
        <f t="shared" si="5"/>
        <v>-5.4336016271941623E-2</v>
      </c>
      <c r="X48" s="30">
        <f t="shared" si="6"/>
        <v>1.6992583794566141E-3</v>
      </c>
      <c r="Y48" s="33">
        <f t="shared" si="7"/>
        <v>-1.1828814774822338E-2</v>
      </c>
      <c r="AB48" s="36"/>
    </row>
    <row r="49" spans="1:28" x14ac:dyDescent="0.25">
      <c r="A49" s="7">
        <v>42217</v>
      </c>
      <c r="B49" s="10">
        <v>53.48</v>
      </c>
      <c r="C49" s="10">
        <v>0.05</v>
      </c>
      <c r="D49" s="13">
        <v>140.050003</v>
      </c>
      <c r="E49" s="13">
        <v>0.4</v>
      </c>
      <c r="F49" s="16">
        <v>81.779999000000004</v>
      </c>
      <c r="G49" s="16"/>
      <c r="H49" s="19">
        <v>90.239998</v>
      </c>
      <c r="I49" s="19"/>
      <c r="J49" s="22">
        <v>3.82</v>
      </c>
      <c r="K49" s="22"/>
      <c r="L49" s="25">
        <v>46.009998000000003</v>
      </c>
      <c r="M49" s="25"/>
      <c r="N49" s="30">
        <v>64.730002999999996</v>
      </c>
      <c r="O49" s="30">
        <v>0.49</v>
      </c>
      <c r="P49" s="33">
        <v>75.239998</v>
      </c>
      <c r="Q49" s="33">
        <v>0.73</v>
      </c>
      <c r="R49" s="27">
        <f t="shared" si="0"/>
        <v>-8.4331150946478917E-2</v>
      </c>
      <c r="S49" s="13">
        <f t="shared" si="1"/>
        <v>-3.337921472720129E-2</v>
      </c>
      <c r="T49" s="16">
        <f t="shared" si="2"/>
        <v>-0.13524374537379713</v>
      </c>
      <c r="U49" s="19">
        <f t="shared" si="3"/>
        <v>-2.8528377958105033E-2</v>
      </c>
      <c r="V49" s="22">
        <f t="shared" si="4"/>
        <v>-3.5353535353535359E-2</v>
      </c>
      <c r="W49" s="25">
        <f t="shared" si="5"/>
        <v>-1.6670292441327228E-2</v>
      </c>
      <c r="X49" s="30">
        <f t="shared" si="6"/>
        <v>-9.3914972468117419E-2</v>
      </c>
      <c r="Y49" s="33">
        <f t="shared" si="7"/>
        <v>-4.0903939413002521E-2</v>
      </c>
      <c r="AB49" s="36"/>
    </row>
    <row r="50" spans="1:28" x14ac:dyDescent="0.25">
      <c r="A50" s="7">
        <v>42186</v>
      </c>
      <c r="B50" s="10">
        <v>58.459999000000003</v>
      </c>
      <c r="C50" s="10"/>
      <c r="D50" s="13">
        <v>145.300003</v>
      </c>
      <c r="E50" s="13"/>
      <c r="F50" s="16">
        <v>94.57</v>
      </c>
      <c r="G50" s="16">
        <v>0.6</v>
      </c>
      <c r="H50" s="19">
        <v>92.889999000000003</v>
      </c>
      <c r="I50" s="19"/>
      <c r="J50" s="22">
        <v>3.96</v>
      </c>
      <c r="K50" s="22"/>
      <c r="L50" s="25">
        <v>46.790000999999997</v>
      </c>
      <c r="M50" s="25">
        <v>0.55000000000000004</v>
      </c>
      <c r="N50" s="30">
        <v>71.980002999999996</v>
      </c>
      <c r="O50" s="30"/>
      <c r="P50" s="33">
        <v>79.209998999999996</v>
      </c>
      <c r="Q50" s="33"/>
      <c r="R50" s="27">
        <f t="shared" si="0"/>
        <v>5.8291036991635181E-2</v>
      </c>
      <c r="S50" s="13">
        <f t="shared" si="1"/>
        <v>7.5818193037437975E-2</v>
      </c>
      <c r="T50" s="16">
        <f t="shared" si="2"/>
        <v>-1.9371488324426034E-2</v>
      </c>
      <c r="U50" s="19">
        <f t="shared" si="3"/>
        <v>4.570524494640904E-2</v>
      </c>
      <c r="V50" s="22">
        <f t="shared" si="4"/>
        <v>6.1662198391420953E-2</v>
      </c>
      <c r="W50" s="25">
        <f t="shared" si="5"/>
        <v>1.5661874798071684E-2</v>
      </c>
      <c r="X50" s="30">
        <f t="shared" si="6"/>
        <v>1.4803369519244214E-2</v>
      </c>
      <c r="Y50" s="33">
        <f t="shared" si="7"/>
        <v>-4.795670845997746E-2</v>
      </c>
      <c r="AB50" s="36"/>
    </row>
    <row r="51" spans="1:28" x14ac:dyDescent="0.25">
      <c r="A51" s="7">
        <v>42156</v>
      </c>
      <c r="B51" s="10">
        <v>55.240001999999997</v>
      </c>
      <c r="C51" s="10"/>
      <c r="D51" s="13">
        <v>135.05999800000001</v>
      </c>
      <c r="E51" s="13"/>
      <c r="F51" s="16">
        <v>97.050003000000004</v>
      </c>
      <c r="G51" s="16"/>
      <c r="H51" s="19">
        <v>88.830001999999993</v>
      </c>
      <c r="I51" s="19">
        <v>0.53500000000000003</v>
      </c>
      <c r="J51" s="22">
        <v>3.73</v>
      </c>
      <c r="K51" s="22"/>
      <c r="L51" s="25">
        <v>46.610000999999997</v>
      </c>
      <c r="M51" s="25"/>
      <c r="N51" s="30">
        <v>70.930000000000007</v>
      </c>
      <c r="O51" s="30"/>
      <c r="P51" s="33">
        <v>83.199996999999996</v>
      </c>
      <c r="Q51" s="33"/>
      <c r="R51" s="27">
        <f t="shared" si="0"/>
        <v>2.1449703348753513E-2</v>
      </c>
      <c r="S51" s="13">
        <f t="shared" si="1"/>
        <v>-5.2808739822112094E-2</v>
      </c>
      <c r="T51" s="16">
        <f t="shared" si="2"/>
        <v>3.5973558923996451E-2</v>
      </c>
      <c r="U51" s="19">
        <f t="shared" si="3"/>
        <v>-3.7637292293374092E-2</v>
      </c>
      <c r="V51" s="22">
        <f t="shared" si="4"/>
        <v>-3.3678756476683946E-2</v>
      </c>
      <c r="W51" s="25">
        <f t="shared" si="5"/>
        <v>-5.7241061028338702E-2</v>
      </c>
      <c r="X51" s="30">
        <f t="shared" si="6"/>
        <v>-4.4971012991962267E-2</v>
      </c>
      <c r="Y51" s="33">
        <f t="shared" si="7"/>
        <v>-2.3474179230311476E-2</v>
      </c>
      <c r="AB51" s="36"/>
    </row>
    <row r="52" spans="1:28" x14ac:dyDescent="0.25">
      <c r="A52" s="7">
        <v>42125</v>
      </c>
      <c r="B52" s="10">
        <v>54.080002</v>
      </c>
      <c r="C52" s="10">
        <v>0.05</v>
      </c>
      <c r="D52" s="13">
        <v>142.58999600000001</v>
      </c>
      <c r="E52" s="13">
        <v>0.4</v>
      </c>
      <c r="F52" s="16">
        <v>93.68</v>
      </c>
      <c r="G52" s="16"/>
      <c r="H52" s="19">
        <v>92.860000999999997</v>
      </c>
      <c r="I52" s="19"/>
      <c r="J52" s="22">
        <v>3.86</v>
      </c>
      <c r="K52" s="22"/>
      <c r="L52" s="25">
        <v>49.439999</v>
      </c>
      <c r="M52" s="25"/>
      <c r="N52" s="30">
        <v>74.269997000000004</v>
      </c>
      <c r="O52" s="30">
        <v>0.49</v>
      </c>
      <c r="P52" s="33">
        <v>85.199996999999996</v>
      </c>
      <c r="Q52" s="33">
        <v>0.73</v>
      </c>
      <c r="R52" s="27">
        <f t="shared" si="0"/>
        <v>1.5191335333833322E-2</v>
      </c>
      <c r="S52" s="13">
        <f t="shared" si="1"/>
        <v>-4.1948268955982471E-4</v>
      </c>
      <c r="T52" s="16">
        <f t="shared" si="2"/>
        <v>3.490944658338857E-2</v>
      </c>
      <c r="U52" s="19">
        <f t="shared" si="3"/>
        <v>1.0226316584558637E-2</v>
      </c>
      <c r="V52" s="22">
        <f t="shared" si="4"/>
        <v>-2.27848101265824E-2</v>
      </c>
      <c r="W52" s="25">
        <f t="shared" si="5"/>
        <v>-1.9825535682504669E-2</v>
      </c>
      <c r="X52" s="30">
        <f t="shared" si="6"/>
        <v>-4.2152541621298889E-2</v>
      </c>
      <c r="Y52" s="33">
        <f t="shared" si="7"/>
        <v>-1.6481697957593022E-2</v>
      </c>
      <c r="AB52" s="36"/>
    </row>
    <row r="53" spans="1:28" x14ac:dyDescent="0.25">
      <c r="A53" s="7">
        <v>42095</v>
      </c>
      <c r="B53" s="10">
        <v>53.32</v>
      </c>
      <c r="C53" s="10"/>
      <c r="D53" s="13">
        <v>143.050003</v>
      </c>
      <c r="E53" s="13"/>
      <c r="F53" s="16">
        <v>90.519997000000004</v>
      </c>
      <c r="G53" s="16">
        <v>0.6</v>
      </c>
      <c r="H53" s="19">
        <v>91.919998000000007</v>
      </c>
      <c r="I53" s="19"/>
      <c r="J53" s="22">
        <v>3.95</v>
      </c>
      <c r="K53" s="22"/>
      <c r="L53" s="25">
        <v>50.439999</v>
      </c>
      <c r="M53" s="25">
        <v>0.55000000000000004</v>
      </c>
      <c r="N53" s="30">
        <v>78.050003000000004</v>
      </c>
      <c r="O53" s="30"/>
      <c r="P53" s="33">
        <v>87.370002999999997</v>
      </c>
      <c r="Q53" s="33"/>
      <c r="R53" s="27">
        <f t="shared" si="0"/>
        <v>3.493788819875765E-2</v>
      </c>
      <c r="S53" s="13">
        <f t="shared" si="1"/>
        <v>-5.5775557755775584E-2</v>
      </c>
      <c r="T53" s="16">
        <f t="shared" si="2"/>
        <v>3.91150065203556E-2</v>
      </c>
      <c r="U53" s="19">
        <f t="shared" si="3"/>
        <v>-8.9089343411382638E-2</v>
      </c>
      <c r="V53" s="22">
        <f t="shared" si="4"/>
        <v>3.4031413612565453E-2</v>
      </c>
      <c r="W53" s="25">
        <f t="shared" si="5"/>
        <v>4.8529672043395644E-2</v>
      </c>
      <c r="X53" s="30">
        <f t="shared" si="6"/>
        <v>-5.1063793313069872E-2</v>
      </c>
      <c r="Y53" s="33">
        <f t="shared" si="7"/>
        <v>2.7882388235294098E-2</v>
      </c>
      <c r="AB53" s="36"/>
    </row>
    <row r="54" spans="1:28" x14ac:dyDescent="0.25">
      <c r="A54" s="7">
        <v>42064</v>
      </c>
      <c r="B54" s="10">
        <v>51.52</v>
      </c>
      <c r="C54" s="10"/>
      <c r="D54" s="13">
        <v>151.5</v>
      </c>
      <c r="E54" s="13"/>
      <c r="F54" s="16">
        <v>87.690002000000007</v>
      </c>
      <c r="G54" s="16"/>
      <c r="H54" s="19">
        <v>100.910004</v>
      </c>
      <c r="I54" s="19">
        <v>0.53500000000000003</v>
      </c>
      <c r="J54" s="22">
        <v>3.82</v>
      </c>
      <c r="K54" s="22"/>
      <c r="L54" s="25">
        <v>48.630001</v>
      </c>
      <c r="M54" s="25"/>
      <c r="N54" s="30">
        <v>82.25</v>
      </c>
      <c r="O54" s="30">
        <v>0.49</v>
      </c>
      <c r="P54" s="33">
        <v>85</v>
      </c>
      <c r="Q54" s="33"/>
      <c r="R54" s="27">
        <f t="shared" si="0"/>
        <v>-1.716898195990002E-2</v>
      </c>
      <c r="S54" s="13">
        <f t="shared" si="1"/>
        <v>3.089271083118561E-2</v>
      </c>
      <c r="T54" s="16">
        <f t="shared" si="2"/>
        <v>-3.2119161856935086E-2</v>
      </c>
      <c r="U54" s="19">
        <f t="shared" si="3"/>
        <v>-2.2499470249561337E-2</v>
      </c>
      <c r="V54" s="22">
        <f t="shared" si="4"/>
        <v>-1.799485861182526E-2</v>
      </c>
      <c r="W54" s="25">
        <f t="shared" si="5"/>
        <v>-1.6582406135846162E-2</v>
      </c>
      <c r="X54" s="30">
        <f t="shared" si="6"/>
        <v>-1.4178482068390452E-2</v>
      </c>
      <c r="Y54" s="33">
        <f t="shared" si="7"/>
        <v>-3.9981939914367159E-2</v>
      </c>
      <c r="AB54" s="36"/>
    </row>
    <row r="55" spans="1:28" x14ac:dyDescent="0.25">
      <c r="A55" s="7">
        <v>42036</v>
      </c>
      <c r="B55" s="10">
        <v>52.419998</v>
      </c>
      <c r="C55" s="10">
        <v>0.01</v>
      </c>
      <c r="D55" s="13">
        <v>146.96000699999999</v>
      </c>
      <c r="E55" s="13">
        <v>5.3550000000000004</v>
      </c>
      <c r="F55" s="16">
        <v>90.599997999999999</v>
      </c>
      <c r="G55" s="16"/>
      <c r="H55" s="19">
        <v>103.779999</v>
      </c>
      <c r="I55" s="19"/>
      <c r="J55" s="22">
        <v>3.89</v>
      </c>
      <c r="K55" s="22"/>
      <c r="L55" s="25">
        <v>49.450001</v>
      </c>
      <c r="M55" s="25"/>
      <c r="N55" s="30">
        <v>83.93</v>
      </c>
      <c r="O55" s="30"/>
      <c r="P55" s="33">
        <v>88.540001000000004</v>
      </c>
      <c r="Q55" s="33">
        <v>0.69</v>
      </c>
      <c r="R55" s="27">
        <f t="shared" si="0"/>
        <v>0.11671984841917249</v>
      </c>
      <c r="S55" s="13">
        <f t="shared" si="1"/>
        <v>6.5214362360501932E-2</v>
      </c>
      <c r="T55" s="16">
        <f t="shared" si="2"/>
        <v>6.3505057788354025E-2</v>
      </c>
      <c r="U55" s="19">
        <f t="shared" si="3"/>
        <v>1.5360532387834303E-2</v>
      </c>
      <c r="V55" s="22">
        <f t="shared" si="4"/>
        <v>9.5774647887324038E-2</v>
      </c>
      <c r="W55" s="25">
        <f t="shared" si="5"/>
        <v>8.1820216185084504E-2</v>
      </c>
      <c r="X55" s="30">
        <f t="shared" si="6"/>
        <v>-1.2355883301157222E-2</v>
      </c>
      <c r="Y55" s="33">
        <f t="shared" si="7"/>
        <v>2.0704679036940732E-2</v>
      </c>
      <c r="AB55" s="36"/>
    </row>
    <row r="56" spans="1:28" x14ac:dyDescent="0.25">
      <c r="A56" s="7">
        <v>42005</v>
      </c>
      <c r="B56" s="10">
        <v>46.950001</v>
      </c>
      <c r="C56" s="10"/>
      <c r="D56" s="13">
        <v>142.990005</v>
      </c>
      <c r="E56" s="13"/>
      <c r="F56" s="16">
        <v>85.190002000000007</v>
      </c>
      <c r="G56" s="16">
        <v>0.6</v>
      </c>
      <c r="H56" s="19">
        <v>102.209999</v>
      </c>
      <c r="I56" s="19"/>
      <c r="J56" s="22">
        <v>3.55</v>
      </c>
      <c r="K56" s="22"/>
      <c r="L56" s="25">
        <v>45.709999000000003</v>
      </c>
      <c r="M56" s="25">
        <v>0.55000000000000004</v>
      </c>
      <c r="N56" s="30">
        <v>84.980002999999996</v>
      </c>
      <c r="O56" s="30"/>
      <c r="P56" s="33">
        <v>87.419998000000007</v>
      </c>
      <c r="Q56" s="33"/>
      <c r="R56" s="27">
        <f t="shared" si="0"/>
        <v>-0.13232304320230925</v>
      </c>
      <c r="S56" s="13">
        <f t="shared" si="1"/>
        <v>8.7478306878305823E-3</v>
      </c>
      <c r="T56" s="16">
        <f t="shared" si="2"/>
        <v>-3.0292742960407515E-2</v>
      </c>
      <c r="U56" s="19">
        <f t="shared" si="3"/>
        <v>-1.6549610314634977E-2</v>
      </c>
      <c r="V56" s="22">
        <f t="shared" si="4"/>
        <v>1.4285714285714235E-2</v>
      </c>
      <c r="W56" s="25">
        <f t="shared" si="5"/>
        <v>-1.1115861716884501E-2</v>
      </c>
      <c r="X56" s="30">
        <f t="shared" si="6"/>
        <v>-1.0479669672089131E-2</v>
      </c>
      <c r="Y56" s="33">
        <f t="shared" si="7"/>
        <v>-5.4407778942383245E-2</v>
      </c>
      <c r="AB56" s="36"/>
    </row>
    <row r="57" spans="1:28" x14ac:dyDescent="0.25">
      <c r="A57" s="7">
        <v>41974</v>
      </c>
      <c r="B57" s="10">
        <v>54.110000999999997</v>
      </c>
      <c r="C57" s="10"/>
      <c r="D57" s="13">
        <v>141.75</v>
      </c>
      <c r="E57" s="13"/>
      <c r="F57" s="16">
        <v>88.470000999999996</v>
      </c>
      <c r="G57" s="16"/>
      <c r="H57" s="19">
        <v>103.93</v>
      </c>
      <c r="I57" s="19">
        <v>0.53500000000000003</v>
      </c>
      <c r="J57" s="22">
        <v>3.5</v>
      </c>
      <c r="K57" s="22"/>
      <c r="L57" s="25">
        <v>46.779998999999997</v>
      </c>
      <c r="M57" s="25"/>
      <c r="N57" s="30">
        <v>85.879997000000003</v>
      </c>
      <c r="O57" s="30">
        <v>0.48</v>
      </c>
      <c r="P57" s="33">
        <v>92.449996999999996</v>
      </c>
      <c r="Q57" s="33"/>
      <c r="R57" s="27">
        <f t="shared" si="0"/>
        <v>2.5940336743739412E-3</v>
      </c>
      <c r="S57" s="13">
        <f t="shared" si="1"/>
        <v>-2.6033986280395993E-3</v>
      </c>
      <c r="T57" s="16">
        <f t="shared" si="2"/>
        <v>2.1357630292393237E-2</v>
      </c>
      <c r="U57" s="19">
        <f t="shared" si="3"/>
        <v>4.1733157576118396E-2</v>
      </c>
      <c r="V57" s="22">
        <f t="shared" si="4"/>
        <v>-3.5812672176308458E-2</v>
      </c>
      <c r="W57" s="25">
        <f t="shared" si="5"/>
        <v>-7.5311346115833344E-2</v>
      </c>
      <c r="X57" s="30">
        <f t="shared" si="6"/>
        <v>-1.3479597744121552E-2</v>
      </c>
      <c r="Y57" s="33">
        <f t="shared" si="7"/>
        <v>2.1095603919862871E-2</v>
      </c>
      <c r="AB57" s="36"/>
    </row>
    <row r="58" spans="1:28" x14ac:dyDescent="0.25">
      <c r="A58" s="7">
        <v>41944</v>
      </c>
      <c r="B58" s="10">
        <v>53.970001000000003</v>
      </c>
      <c r="C58" s="10">
        <v>0.01</v>
      </c>
      <c r="D58" s="13">
        <v>142.11999499999999</v>
      </c>
      <c r="E58" s="13">
        <v>0.35499999999999998</v>
      </c>
      <c r="F58" s="16">
        <v>86.620002999999997</v>
      </c>
      <c r="G58" s="16"/>
      <c r="H58" s="19">
        <v>100.279999</v>
      </c>
      <c r="I58" s="19"/>
      <c r="J58" s="22">
        <v>3.63</v>
      </c>
      <c r="K58" s="22"/>
      <c r="L58" s="25">
        <v>50.59</v>
      </c>
      <c r="M58" s="25"/>
      <c r="N58" s="30">
        <v>87.540001000000004</v>
      </c>
      <c r="O58" s="30"/>
      <c r="P58" s="33">
        <v>90.540001000000004</v>
      </c>
      <c r="Q58" s="33">
        <v>0.69</v>
      </c>
      <c r="R58" s="27">
        <f t="shared" si="0"/>
        <v>8.4065385467315679E-3</v>
      </c>
      <c r="S58" s="13">
        <f t="shared" si="1"/>
        <v>6.826872865969591E-2</v>
      </c>
      <c r="T58" s="16">
        <f t="shared" si="2"/>
        <v>1.2625695433414741E-2</v>
      </c>
      <c r="U58" s="19">
        <f t="shared" si="3"/>
        <v>4.556349512820379E-2</v>
      </c>
      <c r="V58" s="22">
        <f t="shared" si="4"/>
        <v>5.8309037900874605E-2</v>
      </c>
      <c r="W58" s="25">
        <f t="shared" si="5"/>
        <v>6.766169154228896E-3</v>
      </c>
      <c r="X58" s="30">
        <f t="shared" si="6"/>
        <v>0.14776457903885842</v>
      </c>
      <c r="Y58" s="33">
        <f t="shared" si="7"/>
        <v>-5.6664233860657887E-2</v>
      </c>
      <c r="AB58" s="36"/>
    </row>
    <row r="59" spans="1:28" x14ac:dyDescent="0.25">
      <c r="A59" s="7">
        <v>41913</v>
      </c>
      <c r="B59" s="10">
        <v>53.529998999999997</v>
      </c>
      <c r="C59" s="10"/>
      <c r="D59" s="13">
        <v>133.36999499999999</v>
      </c>
      <c r="E59" s="13"/>
      <c r="F59" s="16">
        <v>85.540001000000004</v>
      </c>
      <c r="G59" s="16">
        <v>0.6</v>
      </c>
      <c r="H59" s="19">
        <v>95.910004000000001</v>
      </c>
      <c r="I59" s="19"/>
      <c r="J59" s="22">
        <v>3.43</v>
      </c>
      <c r="K59" s="22"/>
      <c r="L59" s="25">
        <v>50.25</v>
      </c>
      <c r="M59" s="25">
        <v>0.55000000000000004</v>
      </c>
      <c r="N59" s="30">
        <v>76.269997000000004</v>
      </c>
      <c r="O59" s="30"/>
      <c r="P59" s="33">
        <v>96.709998999999996</v>
      </c>
      <c r="Q59" s="33"/>
      <c r="R59" s="27">
        <f t="shared" si="0"/>
        <v>3.2998822848321119E-2</v>
      </c>
      <c r="S59" s="13">
        <f t="shared" si="1"/>
        <v>6.4235517076284721E-2</v>
      </c>
      <c r="T59" s="16">
        <f t="shared" si="2"/>
        <v>5.0615966596315731E-2</v>
      </c>
      <c r="U59" s="19">
        <f t="shared" si="3"/>
        <v>5.0299067379229179E-3</v>
      </c>
      <c r="V59" s="22">
        <f t="shared" si="4"/>
        <v>-1.7191977077363862E-2</v>
      </c>
      <c r="W59" s="25">
        <f t="shared" si="5"/>
        <v>1.6203199991870365E-2</v>
      </c>
      <c r="X59" s="30">
        <f t="shared" si="6"/>
        <v>-2.6154570077747685E-3</v>
      </c>
      <c r="Y59" s="33">
        <f t="shared" si="7"/>
        <v>2.8282784850097054E-2</v>
      </c>
      <c r="AB59" s="36"/>
    </row>
    <row r="60" spans="1:28" x14ac:dyDescent="0.25">
      <c r="A60" s="7">
        <v>41883</v>
      </c>
      <c r="B60" s="10">
        <v>51.82</v>
      </c>
      <c r="C60" s="10"/>
      <c r="D60" s="13">
        <v>125.32</v>
      </c>
      <c r="E60" s="13"/>
      <c r="F60" s="16">
        <v>81.989998</v>
      </c>
      <c r="G60" s="16"/>
      <c r="H60" s="19">
        <v>95.43</v>
      </c>
      <c r="I60" s="19">
        <v>0.53500000000000003</v>
      </c>
      <c r="J60" s="22">
        <v>3.49</v>
      </c>
      <c r="K60" s="22"/>
      <c r="L60" s="25">
        <v>49.990001999999997</v>
      </c>
      <c r="M60" s="25"/>
      <c r="N60" s="30">
        <v>76.470000999999996</v>
      </c>
      <c r="O60" s="30"/>
      <c r="P60" s="33">
        <v>94.050003000000004</v>
      </c>
      <c r="Q60" s="33"/>
      <c r="R60" s="27">
        <f t="shared" si="0"/>
        <v>3.2913454679053267E-3</v>
      </c>
      <c r="S60" s="13">
        <f t="shared" si="1"/>
        <v>3.5018152708652828E-2</v>
      </c>
      <c r="T60" s="16">
        <f t="shared" si="2"/>
        <v>-2.49732203578652E-2</v>
      </c>
      <c r="U60" s="19">
        <f t="shared" si="3"/>
        <v>4.9715621302026225E-2</v>
      </c>
      <c r="V60" s="22">
        <f t="shared" si="4"/>
        <v>-3.8567493112947604E-2</v>
      </c>
      <c r="W60" s="25">
        <f t="shared" si="5"/>
        <v>3.4123243677237625E-3</v>
      </c>
      <c r="X60" s="30">
        <f t="shared" si="6"/>
        <v>1.2847695364238465E-2</v>
      </c>
      <c r="Y60" s="33">
        <f t="shared" si="7"/>
        <v>-5.4393686450770917E-2</v>
      </c>
      <c r="AB60" s="36"/>
    </row>
    <row r="61" spans="1:28" x14ac:dyDescent="0.25">
      <c r="A61" s="7">
        <v>41852</v>
      </c>
      <c r="B61" s="10">
        <v>51.650002000000001</v>
      </c>
      <c r="C61" s="10">
        <v>0.01</v>
      </c>
      <c r="D61" s="13">
        <v>121.08000199999999</v>
      </c>
      <c r="E61" s="13"/>
      <c r="F61" s="16">
        <v>84.089995999999999</v>
      </c>
      <c r="G61" s="16"/>
      <c r="H61" s="19">
        <v>91.419998000000007</v>
      </c>
      <c r="I61" s="19"/>
      <c r="J61" s="22">
        <v>3.63</v>
      </c>
      <c r="K61" s="22"/>
      <c r="L61" s="25">
        <v>49.82</v>
      </c>
      <c r="M61" s="25"/>
      <c r="N61" s="30">
        <v>75.5</v>
      </c>
      <c r="O61" s="30">
        <v>0.48</v>
      </c>
      <c r="P61" s="33">
        <v>99.459998999999996</v>
      </c>
      <c r="Q61" s="33">
        <v>0.69</v>
      </c>
      <c r="R61" s="27">
        <f t="shared" si="0"/>
        <v>5.6225761602944235E-2</v>
      </c>
      <c r="S61" s="13">
        <f t="shared" si="1"/>
        <v>3.0117415091735378E-2</v>
      </c>
      <c r="T61" s="16">
        <f t="shared" si="2"/>
        <v>-1.1984549265837696E-2</v>
      </c>
      <c r="U61" s="19">
        <f t="shared" si="3"/>
        <v>3.7095813111836407E-2</v>
      </c>
      <c r="V61" s="22">
        <f t="shared" si="4"/>
        <v>7.3964497041420163E-2</v>
      </c>
      <c r="W61" s="25">
        <f t="shared" si="5"/>
        <v>-1.1900000472034877E-2</v>
      </c>
      <c r="X61" s="30">
        <f t="shared" si="6"/>
        <v>3.261753105143983E-2</v>
      </c>
      <c r="Y61" s="33">
        <f t="shared" si="7"/>
        <v>1.2229603553070234E-2</v>
      </c>
      <c r="AB61" s="36"/>
    </row>
    <row r="62" spans="1:28" x14ac:dyDescent="0.25">
      <c r="A62" s="7">
        <v>41821</v>
      </c>
      <c r="B62" s="10">
        <v>48.91</v>
      </c>
      <c r="C62" s="10"/>
      <c r="D62" s="13">
        <v>117.540001</v>
      </c>
      <c r="E62" s="13">
        <v>0.35499999999999998</v>
      </c>
      <c r="F62" s="16">
        <v>85.110000999999997</v>
      </c>
      <c r="G62" s="16"/>
      <c r="H62" s="19">
        <v>88.150002000000001</v>
      </c>
      <c r="I62" s="19"/>
      <c r="J62" s="22">
        <v>3.38</v>
      </c>
      <c r="K62" s="22"/>
      <c r="L62" s="25">
        <v>50.419998</v>
      </c>
      <c r="M62" s="25">
        <v>0.53</v>
      </c>
      <c r="N62" s="30">
        <v>73.580001999999993</v>
      </c>
      <c r="O62" s="30"/>
      <c r="P62" s="33">
        <v>98.940002000000007</v>
      </c>
      <c r="Q62" s="33"/>
      <c r="R62" s="27" t="e">
        <f t="shared" si="0"/>
        <v>#DIV/0!</v>
      </c>
      <c r="S62" s="13" t="e">
        <f t="shared" si="1"/>
        <v>#DIV/0!</v>
      </c>
      <c r="T62" s="16" t="e">
        <f t="shared" si="2"/>
        <v>#DIV/0!</v>
      </c>
      <c r="U62" s="19" t="e">
        <f t="shared" si="3"/>
        <v>#DIV/0!</v>
      </c>
      <c r="V62" s="22" t="e">
        <f t="shared" si="4"/>
        <v>#DIV/0!</v>
      </c>
      <c r="W62" s="25" t="e">
        <f t="shared" si="5"/>
        <v>#DIV/0!</v>
      </c>
      <c r="X62" s="30" t="e">
        <f t="shared" si="6"/>
        <v>#DIV/0!</v>
      </c>
      <c r="Y62" s="33" t="e">
        <f t="shared" si="7"/>
        <v>#DIV/0!</v>
      </c>
      <c r="AB62" s="36"/>
    </row>
    <row r="63" spans="1:28" x14ac:dyDescent="0.25">
      <c r="A63" s="1"/>
      <c r="S63" s="13"/>
      <c r="AB63" s="36"/>
    </row>
    <row r="64" spans="1:28" x14ac:dyDescent="0.25">
      <c r="A64" s="1"/>
      <c r="R64" s="26" t="s">
        <v>19</v>
      </c>
      <c r="S64" s="12" t="s">
        <v>20</v>
      </c>
      <c r="T64" s="14" t="s">
        <v>21</v>
      </c>
      <c r="U64" s="18" t="s">
        <v>22</v>
      </c>
      <c r="V64" s="20" t="s">
        <v>23</v>
      </c>
      <c r="W64" s="24" t="s">
        <v>24</v>
      </c>
      <c r="X64" s="28" t="s">
        <v>25</v>
      </c>
      <c r="Y64" s="32" t="s">
        <v>26</v>
      </c>
      <c r="AB64" s="36"/>
    </row>
    <row r="65" spans="1:30" x14ac:dyDescent="0.25">
      <c r="A65" s="1"/>
      <c r="O65" t="s">
        <v>27</v>
      </c>
      <c r="R65">
        <f>AVERAGE(R2:R61)</f>
        <v>1.0310115335124466E-2</v>
      </c>
      <c r="S65">
        <f t="shared" ref="S65:Y65" si="8">AVERAGE(S2:S61)</f>
        <v>1.7715169414425542E-2</v>
      </c>
      <c r="T65">
        <f t="shared" si="8"/>
        <v>1.5384617428318401E-2</v>
      </c>
      <c r="U65">
        <f t="shared" si="8"/>
        <v>1.2507690151012524E-2</v>
      </c>
      <c r="V65">
        <f t="shared" si="8"/>
        <v>1.218261654657718E-2</v>
      </c>
      <c r="W65">
        <f t="shared" si="8"/>
        <v>6.5134751170189426E-3</v>
      </c>
      <c r="X65">
        <f t="shared" si="8"/>
        <v>1.0356940530522803E-2</v>
      </c>
      <c r="Y65">
        <f t="shared" si="8"/>
        <v>-4.1243849719020399E-4</v>
      </c>
    </row>
    <row r="66" spans="1:30" x14ac:dyDescent="0.25">
      <c r="A66" s="1"/>
      <c r="O66" t="s">
        <v>28</v>
      </c>
      <c r="R66">
        <f>_xlfn.STDEV.S(R2:R61)</f>
        <v>7.7761311983897963E-2</v>
      </c>
      <c r="S66">
        <f>_xlfn.STDEV.S(S2:S61)</f>
        <v>5.2179619323174387E-2</v>
      </c>
      <c r="T66">
        <f t="shared" ref="T66:Y66" si="9">_xlfn.STDEV.S(T2:T61)</f>
        <v>6.8041233524234399E-2</v>
      </c>
      <c r="U66">
        <f t="shared" si="9"/>
        <v>5.3836174052113481E-2</v>
      </c>
      <c r="V66">
        <f t="shared" si="9"/>
        <v>5.5826440128304851E-2</v>
      </c>
      <c r="W66">
        <f t="shared" si="9"/>
        <v>4.9196328030225674E-2</v>
      </c>
      <c r="X66">
        <f t="shared" si="9"/>
        <v>5.3989659443297158E-2</v>
      </c>
      <c r="Y66">
        <f t="shared" si="9"/>
        <v>5.0262299731729632E-2</v>
      </c>
    </row>
    <row r="67" spans="1:30" x14ac:dyDescent="0.25">
      <c r="A67" s="1"/>
    </row>
    <row r="68" spans="1:30" x14ac:dyDescent="0.25">
      <c r="A68" s="1"/>
    </row>
    <row r="69" spans="1:30" x14ac:dyDescent="0.25">
      <c r="A69" s="1"/>
      <c r="Q69" t="s">
        <v>27</v>
      </c>
      <c r="R69">
        <f>R65*100</f>
        <v>1.0310115335124466</v>
      </c>
      <c r="S69">
        <f t="shared" ref="S69:Y69" si="10">S65*100</f>
        <v>1.7715169414425542</v>
      </c>
      <c r="T69">
        <f t="shared" si="10"/>
        <v>1.5384617428318401</v>
      </c>
      <c r="U69">
        <f t="shared" si="10"/>
        <v>1.2507690151012523</v>
      </c>
      <c r="V69">
        <f t="shared" si="10"/>
        <v>1.2182616546577179</v>
      </c>
      <c r="W69">
        <f t="shared" si="10"/>
        <v>0.65134751170189431</v>
      </c>
      <c r="X69">
        <f t="shared" si="10"/>
        <v>1.0356940530522802</v>
      </c>
      <c r="Y69">
        <f t="shared" si="10"/>
        <v>-4.1243849719020398E-2</v>
      </c>
      <c r="AD69" s="35"/>
    </row>
    <row r="70" spans="1:30" x14ac:dyDescent="0.25">
      <c r="A70" s="1"/>
      <c r="Q70" t="s">
        <v>28</v>
      </c>
      <c r="R70">
        <f>R66*100</f>
        <v>7.7761311983897965</v>
      </c>
      <c r="S70">
        <f t="shared" ref="S70:Y70" si="11">S66*100</f>
        <v>5.2179619323174382</v>
      </c>
      <c r="T70">
        <f t="shared" si="11"/>
        <v>6.8041233524234395</v>
      </c>
      <c r="U70">
        <f t="shared" si="11"/>
        <v>5.3836174052113481</v>
      </c>
      <c r="V70">
        <f t="shared" si="11"/>
        <v>5.5826440128304853</v>
      </c>
      <c r="W70">
        <f t="shared" si="11"/>
        <v>4.9196328030225676</v>
      </c>
      <c r="X70">
        <f t="shared" si="11"/>
        <v>5.3989659443297162</v>
      </c>
      <c r="Y70">
        <f t="shared" si="11"/>
        <v>5.0262299731729634</v>
      </c>
      <c r="AD70" s="35"/>
    </row>
    <row r="71" spans="1:30" x14ac:dyDescent="0.25">
      <c r="A71" s="1"/>
    </row>
    <row r="72" spans="1:30" x14ac:dyDescent="0.25">
      <c r="A72" s="1"/>
      <c r="O72" t="s">
        <v>34</v>
      </c>
      <c r="R72">
        <f>AVERAGE(R69:Y69)</f>
        <v>1.0569773253226207</v>
      </c>
    </row>
    <row r="73" spans="1:30" x14ac:dyDescent="0.25">
      <c r="A73" s="1"/>
      <c r="O73" t="s">
        <v>35</v>
      </c>
      <c r="R73">
        <f>AVERAGE(R70:Y70)</f>
        <v>5.7636633277122193</v>
      </c>
    </row>
    <row r="74" spans="1:30" x14ac:dyDescent="0.25">
      <c r="A74" s="1"/>
      <c r="R74" s="35"/>
    </row>
    <row r="75" spans="1:30" x14ac:dyDescent="0.25">
      <c r="R75" s="35"/>
    </row>
    <row r="76" spans="1:30" x14ac:dyDescent="0.25">
      <c r="A76" s="2"/>
    </row>
    <row r="77" spans="1:30" x14ac:dyDescent="0.25">
      <c r="A77" s="2"/>
      <c r="O77" t="s">
        <v>29</v>
      </c>
      <c r="R77" s="34" t="s">
        <v>31</v>
      </c>
    </row>
    <row r="78" spans="1:30" x14ac:dyDescent="0.25">
      <c r="A78" s="2"/>
      <c r="O78" t="s">
        <v>30</v>
      </c>
      <c r="R78" s="34" t="s">
        <v>32</v>
      </c>
    </row>
    <row r="79" spans="1:30" x14ac:dyDescent="0.25">
      <c r="A79" s="2"/>
    </row>
    <row r="80" spans="1:30" x14ac:dyDescent="0.25">
      <c r="A80" s="2"/>
    </row>
    <row r="81" spans="1:1" x14ac:dyDescent="0.25">
      <c r="A81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27" workbookViewId="0">
      <selection activeCell="A2" sqref="A2:A62"/>
    </sheetView>
  </sheetViews>
  <sheetFormatPr defaultRowHeight="15" x14ac:dyDescent="0.25"/>
  <cols>
    <col min="1" max="1" width="10.7109375" bestFit="1" customWidth="1"/>
  </cols>
  <sheetData>
    <row r="1" spans="1:2" x14ac:dyDescent="0.25">
      <c r="A1" s="4" t="s">
        <v>0</v>
      </c>
      <c r="B1" s="4" t="s">
        <v>15</v>
      </c>
    </row>
    <row r="2" spans="1:2" x14ac:dyDescent="0.25">
      <c r="A2" s="1">
        <v>43647</v>
      </c>
      <c r="B2">
        <v>2980.3798830000001</v>
      </c>
    </row>
    <row r="3" spans="1:2" x14ac:dyDescent="0.25">
      <c r="A3" s="1">
        <v>43617</v>
      </c>
      <c r="B3">
        <v>2941.76001</v>
      </c>
    </row>
    <row r="4" spans="1:2" x14ac:dyDescent="0.25">
      <c r="A4" s="1">
        <v>43586</v>
      </c>
      <c r="B4">
        <v>2752.0600589999999</v>
      </c>
    </row>
    <row r="5" spans="1:2" x14ac:dyDescent="0.25">
      <c r="A5" s="1">
        <v>43556</v>
      </c>
      <c r="B5">
        <v>2945.830078</v>
      </c>
    </row>
    <row r="6" spans="1:2" x14ac:dyDescent="0.25">
      <c r="A6" s="1">
        <v>43525</v>
      </c>
      <c r="B6">
        <v>2834.3999020000001</v>
      </c>
    </row>
    <row r="7" spans="1:2" x14ac:dyDescent="0.25">
      <c r="A7" s="1">
        <v>43497</v>
      </c>
      <c r="B7">
        <v>2784.48999</v>
      </c>
    </row>
    <row r="8" spans="1:2" x14ac:dyDescent="0.25">
      <c r="A8" s="1">
        <v>43466</v>
      </c>
      <c r="B8">
        <v>2704.1000979999999</v>
      </c>
    </row>
    <row r="9" spans="1:2" x14ac:dyDescent="0.25">
      <c r="A9" s="1">
        <v>43435</v>
      </c>
      <c r="B9">
        <v>2506.8500979999999</v>
      </c>
    </row>
    <row r="10" spans="1:2" x14ac:dyDescent="0.25">
      <c r="A10" s="1">
        <v>43405</v>
      </c>
      <c r="B10">
        <v>2760.169922</v>
      </c>
    </row>
    <row r="11" spans="1:2" x14ac:dyDescent="0.25">
      <c r="A11" s="1">
        <v>43374</v>
      </c>
      <c r="B11">
        <v>2711.73999</v>
      </c>
    </row>
    <row r="12" spans="1:2" x14ac:dyDescent="0.25">
      <c r="A12" s="1">
        <v>43344</v>
      </c>
      <c r="B12">
        <v>2913.9799800000001</v>
      </c>
    </row>
    <row r="13" spans="1:2" x14ac:dyDescent="0.25">
      <c r="A13" s="1">
        <v>43313</v>
      </c>
      <c r="B13">
        <v>2901.5200199999999</v>
      </c>
    </row>
    <row r="14" spans="1:2" x14ac:dyDescent="0.25">
      <c r="A14" s="1">
        <v>43282</v>
      </c>
      <c r="B14">
        <v>2816.290039</v>
      </c>
    </row>
    <row r="15" spans="1:2" x14ac:dyDescent="0.25">
      <c r="A15" s="1">
        <v>43252</v>
      </c>
      <c r="B15">
        <v>2718.3701169999999</v>
      </c>
    </row>
    <row r="16" spans="1:2" x14ac:dyDescent="0.25">
      <c r="A16" s="1">
        <v>43221</v>
      </c>
      <c r="B16">
        <v>2705.2700199999999</v>
      </c>
    </row>
    <row r="17" spans="1:2" x14ac:dyDescent="0.25">
      <c r="A17" s="1">
        <v>43191</v>
      </c>
      <c r="B17">
        <v>2648.0500489999999</v>
      </c>
    </row>
    <row r="18" spans="1:2" x14ac:dyDescent="0.25">
      <c r="A18" s="1">
        <v>43160</v>
      </c>
      <c r="B18">
        <v>2640.8701169999999</v>
      </c>
    </row>
    <row r="19" spans="1:2" x14ac:dyDescent="0.25">
      <c r="A19" s="1">
        <v>43132</v>
      </c>
      <c r="B19">
        <v>2713.830078</v>
      </c>
    </row>
    <row r="20" spans="1:2" x14ac:dyDescent="0.25">
      <c r="A20" s="1">
        <v>43101</v>
      </c>
      <c r="B20">
        <v>2823.8100589999999</v>
      </c>
    </row>
    <row r="21" spans="1:2" x14ac:dyDescent="0.25">
      <c r="A21" s="1">
        <v>43070</v>
      </c>
      <c r="B21">
        <v>2673.610107</v>
      </c>
    </row>
    <row r="22" spans="1:2" x14ac:dyDescent="0.25">
      <c r="A22" s="1">
        <v>43040</v>
      </c>
      <c r="B22">
        <v>2584.8400879999999</v>
      </c>
    </row>
    <row r="23" spans="1:2" x14ac:dyDescent="0.25">
      <c r="A23" s="1">
        <v>43009</v>
      </c>
      <c r="B23">
        <v>2575.26001</v>
      </c>
    </row>
    <row r="24" spans="1:2" x14ac:dyDescent="0.25">
      <c r="A24" s="1">
        <v>42979</v>
      </c>
      <c r="B24">
        <v>2519.360107</v>
      </c>
    </row>
    <row r="25" spans="1:2" x14ac:dyDescent="0.25">
      <c r="A25" s="1">
        <v>42948</v>
      </c>
      <c r="B25">
        <v>2471.6499020000001</v>
      </c>
    </row>
    <row r="26" spans="1:2" x14ac:dyDescent="0.25">
      <c r="A26" s="1">
        <v>42917</v>
      </c>
      <c r="B26">
        <v>2470.3000489999999</v>
      </c>
    </row>
    <row r="27" spans="1:2" x14ac:dyDescent="0.25">
      <c r="A27" s="1">
        <v>42887</v>
      </c>
      <c r="B27">
        <v>2423.4099120000001</v>
      </c>
    </row>
    <row r="28" spans="1:2" x14ac:dyDescent="0.25">
      <c r="A28" s="1">
        <v>42856</v>
      </c>
      <c r="B28">
        <v>2411.8000489999999</v>
      </c>
    </row>
    <row r="29" spans="1:2" x14ac:dyDescent="0.25">
      <c r="A29" s="1">
        <v>42826</v>
      </c>
      <c r="B29">
        <v>2384.1999510000001</v>
      </c>
    </row>
    <row r="30" spans="1:2" x14ac:dyDescent="0.25">
      <c r="A30" s="1">
        <v>42795</v>
      </c>
      <c r="B30">
        <v>2362.719971</v>
      </c>
    </row>
    <row r="31" spans="1:2" x14ac:dyDescent="0.25">
      <c r="A31" s="1">
        <v>42767</v>
      </c>
      <c r="B31">
        <v>2363.639893</v>
      </c>
    </row>
    <row r="32" spans="1:2" x14ac:dyDescent="0.25">
      <c r="A32" s="1">
        <v>42736</v>
      </c>
      <c r="B32">
        <v>2278.8701169999999</v>
      </c>
    </row>
    <row r="33" spans="1:2" x14ac:dyDescent="0.25">
      <c r="A33" s="1">
        <v>42705</v>
      </c>
      <c r="B33">
        <v>2238.830078</v>
      </c>
    </row>
    <row r="34" spans="1:2" x14ac:dyDescent="0.25">
      <c r="A34" s="1">
        <v>42675</v>
      </c>
      <c r="B34">
        <v>2198.8100589999999</v>
      </c>
    </row>
    <row r="35" spans="1:2" x14ac:dyDescent="0.25">
      <c r="A35" s="1">
        <v>42644</v>
      </c>
      <c r="B35">
        <v>2126.1499020000001</v>
      </c>
    </row>
    <row r="36" spans="1:2" x14ac:dyDescent="0.25">
      <c r="A36" s="1">
        <v>42614</v>
      </c>
      <c r="B36">
        <v>2168.2700199999999</v>
      </c>
    </row>
    <row r="37" spans="1:2" x14ac:dyDescent="0.25">
      <c r="A37" s="1">
        <v>42583</v>
      </c>
      <c r="B37">
        <v>2170.9499510000001</v>
      </c>
    </row>
    <row r="38" spans="1:2" x14ac:dyDescent="0.25">
      <c r="A38" s="1">
        <v>42552</v>
      </c>
      <c r="B38">
        <v>2173.6000979999999</v>
      </c>
    </row>
    <row r="39" spans="1:2" x14ac:dyDescent="0.25">
      <c r="A39" s="1">
        <v>42522</v>
      </c>
      <c r="B39">
        <v>2098.860107</v>
      </c>
    </row>
    <row r="40" spans="1:2" x14ac:dyDescent="0.25">
      <c r="A40" s="1">
        <v>42491</v>
      </c>
      <c r="B40">
        <v>2096.9499510000001</v>
      </c>
    </row>
    <row r="41" spans="1:2" x14ac:dyDescent="0.25">
      <c r="A41" s="1">
        <v>42461</v>
      </c>
      <c r="B41">
        <v>2065.3000489999999</v>
      </c>
    </row>
    <row r="42" spans="1:2" x14ac:dyDescent="0.25">
      <c r="A42" s="1">
        <v>42430</v>
      </c>
      <c r="B42">
        <v>2059.73999</v>
      </c>
    </row>
    <row r="43" spans="1:2" x14ac:dyDescent="0.25">
      <c r="A43" s="1">
        <v>42401</v>
      </c>
      <c r="B43">
        <v>1932.2299800000001</v>
      </c>
    </row>
    <row r="44" spans="1:2" x14ac:dyDescent="0.25">
      <c r="A44" s="1">
        <v>42370</v>
      </c>
      <c r="B44">
        <v>1940.23999</v>
      </c>
    </row>
    <row r="45" spans="1:2" x14ac:dyDescent="0.25">
      <c r="A45" s="1">
        <v>42339</v>
      </c>
      <c r="B45">
        <v>2043.9399410000001</v>
      </c>
    </row>
    <row r="46" spans="1:2" x14ac:dyDescent="0.25">
      <c r="A46" s="1">
        <v>42309</v>
      </c>
      <c r="B46">
        <v>2080.4099120000001</v>
      </c>
    </row>
    <row r="47" spans="1:2" x14ac:dyDescent="0.25">
      <c r="A47" s="1">
        <v>42278</v>
      </c>
      <c r="B47">
        <v>2079.360107</v>
      </c>
    </row>
    <row r="48" spans="1:2" x14ac:dyDescent="0.25">
      <c r="A48" s="1">
        <v>42248</v>
      </c>
      <c r="B48">
        <v>1920.030029</v>
      </c>
    </row>
    <row r="49" spans="1:2" x14ac:dyDescent="0.25">
      <c r="A49" s="1">
        <v>42217</v>
      </c>
      <c r="B49">
        <v>1972.1800539999999</v>
      </c>
    </row>
    <row r="50" spans="1:2" x14ac:dyDescent="0.25">
      <c r="A50" s="1">
        <v>42186</v>
      </c>
      <c r="B50">
        <v>2103.8400879999999</v>
      </c>
    </row>
    <row r="51" spans="1:2" x14ac:dyDescent="0.25">
      <c r="A51" s="1">
        <v>42156</v>
      </c>
      <c r="B51">
        <v>2063.110107</v>
      </c>
    </row>
    <row r="52" spans="1:2" x14ac:dyDescent="0.25">
      <c r="A52" s="1">
        <v>42125</v>
      </c>
      <c r="B52">
        <v>2107.389893</v>
      </c>
    </row>
    <row r="53" spans="1:2" x14ac:dyDescent="0.25">
      <c r="A53" s="1">
        <v>42095</v>
      </c>
      <c r="B53">
        <v>2085.51001</v>
      </c>
    </row>
    <row r="54" spans="1:2" x14ac:dyDescent="0.25">
      <c r="A54" s="1">
        <v>42064</v>
      </c>
      <c r="B54">
        <v>2067.889893</v>
      </c>
    </row>
    <row r="55" spans="1:2" x14ac:dyDescent="0.25">
      <c r="A55" s="1">
        <v>42036</v>
      </c>
      <c r="B55">
        <v>2104.5</v>
      </c>
    </row>
    <row r="56" spans="1:2" x14ac:dyDescent="0.25">
      <c r="A56" s="1">
        <v>42005</v>
      </c>
      <c r="B56">
        <v>1994.98999</v>
      </c>
    </row>
    <row r="57" spans="1:2" x14ac:dyDescent="0.25">
      <c r="A57" s="1">
        <v>41974</v>
      </c>
      <c r="B57">
        <v>2058.8999020000001</v>
      </c>
    </row>
    <row r="58" spans="1:2" x14ac:dyDescent="0.25">
      <c r="A58" s="1">
        <v>41944</v>
      </c>
      <c r="B58">
        <v>2067.5600589999999</v>
      </c>
    </row>
    <row r="59" spans="1:2" x14ac:dyDescent="0.25">
      <c r="A59" s="1">
        <v>41913</v>
      </c>
      <c r="B59">
        <v>2018.0500489999999</v>
      </c>
    </row>
    <row r="60" spans="1:2" x14ac:dyDescent="0.25">
      <c r="A60" s="1">
        <v>41883</v>
      </c>
      <c r="B60">
        <v>1972.290039</v>
      </c>
    </row>
    <row r="61" spans="1:2" x14ac:dyDescent="0.25">
      <c r="A61" s="1">
        <v>41852</v>
      </c>
      <c r="B61">
        <v>2003.369995</v>
      </c>
    </row>
    <row r="62" spans="1:2" x14ac:dyDescent="0.25">
      <c r="A62" s="1">
        <v>41821</v>
      </c>
      <c r="B62">
        <v>1930.670044</v>
      </c>
    </row>
    <row r="63" spans="1:2" x14ac:dyDescent="0.25">
      <c r="A63" s="1"/>
    </row>
    <row r="64" spans="1:2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/>
  </sheetViews>
  <sheetFormatPr defaultRowHeight="15" x14ac:dyDescent="0.25"/>
  <cols>
    <col min="1" max="1" width="10.7109375" bestFit="1" customWidth="1"/>
    <col min="2" max="2" width="10.140625" bestFit="1" customWidth="1"/>
  </cols>
  <sheetData>
    <row r="1" spans="1:2" x14ac:dyDescent="0.25">
      <c r="A1" s="4" t="s">
        <v>0</v>
      </c>
      <c r="B1" s="5" t="s">
        <v>18</v>
      </c>
    </row>
    <row r="2" spans="1:2" x14ac:dyDescent="0.25">
      <c r="A2" s="1">
        <v>43647</v>
      </c>
      <c r="B2">
        <v>2.17</v>
      </c>
    </row>
    <row r="3" spans="1:2" x14ac:dyDescent="0.25">
      <c r="A3" s="1">
        <v>43617</v>
      </c>
      <c r="B3">
        <v>2.36</v>
      </c>
    </row>
    <row r="4" spans="1:2" x14ac:dyDescent="0.25">
      <c r="A4" s="1">
        <v>43586</v>
      </c>
      <c r="B4">
        <v>2.42</v>
      </c>
    </row>
    <row r="5" spans="1:2" x14ac:dyDescent="0.25">
      <c r="A5" s="1">
        <v>43556</v>
      </c>
      <c r="B5">
        <v>2.42</v>
      </c>
    </row>
    <row r="6" spans="1:2" x14ac:dyDescent="0.25">
      <c r="A6" s="1">
        <v>43525</v>
      </c>
      <c r="B6">
        <v>2.44</v>
      </c>
    </row>
    <row r="7" spans="1:2" x14ac:dyDescent="0.25">
      <c r="A7" s="1">
        <v>43497</v>
      </c>
      <c r="B7">
        <v>2.41</v>
      </c>
    </row>
    <row r="8" spans="1:2" x14ac:dyDescent="0.25">
      <c r="A8" s="1">
        <v>43466</v>
      </c>
      <c r="B8">
        <v>2.4</v>
      </c>
    </row>
    <row r="9" spans="1:2" x14ac:dyDescent="0.25">
      <c r="A9" s="1">
        <v>43435</v>
      </c>
      <c r="B9">
        <v>2.2999999999999998</v>
      </c>
    </row>
    <row r="10" spans="1:2" x14ac:dyDescent="0.25">
      <c r="A10" s="1">
        <v>43405</v>
      </c>
      <c r="B10">
        <v>2.21</v>
      </c>
    </row>
    <row r="11" spans="1:2" x14ac:dyDescent="0.25">
      <c r="A11" s="1">
        <v>43374</v>
      </c>
      <c r="B11">
        <v>2.13</v>
      </c>
    </row>
    <row r="12" spans="1:2" x14ac:dyDescent="0.25">
      <c r="A12" s="1">
        <v>43344</v>
      </c>
      <c r="B12">
        <v>2</v>
      </c>
    </row>
    <row r="13" spans="1:2" x14ac:dyDescent="0.25">
      <c r="A13" s="1">
        <v>43313</v>
      </c>
      <c r="B13">
        <v>1.93</v>
      </c>
    </row>
    <row r="14" spans="1:2" x14ac:dyDescent="0.25">
      <c r="A14" s="1">
        <v>43282</v>
      </c>
      <c r="B14">
        <v>1.9</v>
      </c>
    </row>
    <row r="15" spans="1:2" x14ac:dyDescent="0.25">
      <c r="A15" s="1">
        <v>43252</v>
      </c>
      <c r="B15">
        <v>1.74</v>
      </c>
    </row>
    <row r="16" spans="1:2" x14ac:dyDescent="0.25">
      <c r="A16" s="1">
        <v>43221</v>
      </c>
      <c r="B16">
        <v>1.68</v>
      </c>
    </row>
    <row r="17" spans="1:2" x14ac:dyDescent="0.25">
      <c r="A17" s="1">
        <v>43191</v>
      </c>
      <c r="B17">
        <v>1.68</v>
      </c>
    </row>
    <row r="18" spans="1:2" x14ac:dyDescent="0.25">
      <c r="A18" s="1">
        <v>43160</v>
      </c>
      <c r="B18">
        <v>1.5</v>
      </c>
    </row>
    <row r="19" spans="1:2" x14ac:dyDescent="0.25">
      <c r="A19" s="1">
        <v>43132</v>
      </c>
      <c r="B19">
        <v>1.41</v>
      </c>
    </row>
    <row r="20" spans="1:2" x14ac:dyDescent="0.25">
      <c r="A20" s="1">
        <v>43101</v>
      </c>
      <c r="B20">
        <v>1.29</v>
      </c>
    </row>
    <row r="21" spans="1:2" x14ac:dyDescent="0.25">
      <c r="A21" s="1">
        <v>43070</v>
      </c>
      <c r="B21">
        <v>1.1399999999999999</v>
      </c>
    </row>
    <row r="22" spans="1:2" x14ac:dyDescent="0.25">
      <c r="A22" s="1">
        <v>43040</v>
      </c>
      <c r="B22">
        <v>1.06</v>
      </c>
    </row>
    <row r="23" spans="1:2" x14ac:dyDescent="0.25">
      <c r="A23" s="1">
        <v>43009</v>
      </c>
      <c r="B23">
        <v>0.95</v>
      </c>
    </row>
    <row r="24" spans="1:2" x14ac:dyDescent="0.25">
      <c r="A24" s="1">
        <v>42979</v>
      </c>
      <c r="B24">
        <v>0.96</v>
      </c>
    </row>
    <row r="25" spans="1:2" x14ac:dyDescent="0.25">
      <c r="A25" s="1">
        <v>42948</v>
      </c>
      <c r="B25">
        <v>1</v>
      </c>
    </row>
    <row r="26" spans="1:2" x14ac:dyDescent="0.25">
      <c r="A26" s="1">
        <v>42917</v>
      </c>
      <c r="B26">
        <v>0.96</v>
      </c>
    </row>
    <row r="27" spans="1:2" x14ac:dyDescent="0.25">
      <c r="A27" s="1">
        <v>42887</v>
      </c>
      <c r="B27">
        <v>0.82</v>
      </c>
    </row>
    <row r="28" spans="1:2" x14ac:dyDescent="0.25">
      <c r="A28" s="1">
        <v>42856</v>
      </c>
      <c r="B28">
        <v>0.67</v>
      </c>
    </row>
    <row r="29" spans="1:2" x14ac:dyDescent="0.25">
      <c r="A29" s="1">
        <v>42826</v>
      </c>
      <c r="B29">
        <v>0.73</v>
      </c>
    </row>
    <row r="30" spans="1:2" x14ac:dyDescent="0.25">
      <c r="A30" s="1">
        <v>42795</v>
      </c>
      <c r="B30">
        <v>0.46</v>
      </c>
    </row>
    <row r="31" spans="1:2" x14ac:dyDescent="0.25">
      <c r="A31" s="1">
        <v>42767</v>
      </c>
      <c r="B31">
        <v>0.5</v>
      </c>
    </row>
    <row r="32" spans="1:2" x14ac:dyDescent="0.25">
      <c r="A32" s="1">
        <v>42736</v>
      </c>
      <c r="B32">
        <v>0.52</v>
      </c>
    </row>
    <row r="33" spans="1:2" x14ac:dyDescent="0.25">
      <c r="A33" s="1">
        <v>42705</v>
      </c>
      <c r="B33">
        <v>0.32</v>
      </c>
    </row>
    <row r="34" spans="1:2" x14ac:dyDescent="0.25">
      <c r="A34" s="1">
        <v>42675</v>
      </c>
      <c r="B34">
        <v>0.24</v>
      </c>
    </row>
    <row r="35" spans="1:2" x14ac:dyDescent="0.25">
      <c r="A35" s="1">
        <v>42644</v>
      </c>
      <c r="B35">
        <v>0.25</v>
      </c>
    </row>
    <row r="36" spans="1:2" x14ac:dyDescent="0.25">
      <c r="A36" s="1">
        <v>42614</v>
      </c>
      <c r="B36">
        <v>0.27</v>
      </c>
    </row>
    <row r="37" spans="1:2" x14ac:dyDescent="0.25">
      <c r="A37" s="1">
        <v>42583</v>
      </c>
      <c r="B37">
        <v>0.2</v>
      </c>
    </row>
    <row r="38" spans="1:2" x14ac:dyDescent="0.25">
      <c r="A38" s="1">
        <v>42552</v>
      </c>
      <c r="B38">
        <v>0.24</v>
      </c>
    </row>
    <row r="39" spans="1:2" x14ac:dyDescent="0.25">
      <c r="A39" s="1">
        <v>42522</v>
      </c>
      <c r="B39">
        <v>0.27</v>
      </c>
    </row>
    <row r="40" spans="1:2" x14ac:dyDescent="0.25">
      <c r="A40" s="1">
        <v>42491</v>
      </c>
      <c r="B40">
        <v>0.11</v>
      </c>
    </row>
    <row r="41" spans="1:2" x14ac:dyDescent="0.25">
      <c r="A41" s="1">
        <v>42461</v>
      </c>
      <c r="B41">
        <v>0.2</v>
      </c>
    </row>
    <row r="42" spans="1:2" x14ac:dyDescent="0.25">
      <c r="A42" s="1">
        <v>42430</v>
      </c>
      <c r="B42">
        <v>0.28999999999999998</v>
      </c>
    </row>
    <row r="43" spans="1:2" x14ac:dyDescent="0.25">
      <c r="A43" s="1">
        <v>42401</v>
      </c>
      <c r="B43">
        <v>0.19</v>
      </c>
    </row>
    <row r="44" spans="1:2" x14ac:dyDescent="0.25">
      <c r="A44" s="1">
        <v>42370</v>
      </c>
      <c r="B44">
        <v>0.17</v>
      </c>
    </row>
    <row r="45" spans="1:2" x14ac:dyDescent="0.25">
      <c r="A45" s="1">
        <v>42339</v>
      </c>
      <c r="B45">
        <v>0.19</v>
      </c>
    </row>
    <row r="46" spans="1:2" x14ac:dyDescent="0.25">
      <c r="A46" s="1">
        <v>42309</v>
      </c>
      <c r="B46">
        <v>0.01</v>
      </c>
    </row>
    <row r="47" spans="1:2" x14ac:dyDescent="0.25">
      <c r="A47" s="1">
        <v>42278</v>
      </c>
      <c r="B47">
        <v>0</v>
      </c>
    </row>
    <row r="48" spans="1:2" x14ac:dyDescent="0.25">
      <c r="A48" s="1">
        <v>42248</v>
      </c>
      <c r="B48">
        <v>0.01</v>
      </c>
    </row>
    <row r="49" spans="1:2" x14ac:dyDescent="0.25">
      <c r="A49" s="1">
        <v>42217</v>
      </c>
      <c r="B49">
        <v>0.03</v>
      </c>
    </row>
    <row r="50" spans="1:2" x14ac:dyDescent="0.25">
      <c r="A50" s="1">
        <v>42186</v>
      </c>
      <c r="B50">
        <v>0.01</v>
      </c>
    </row>
    <row r="51" spans="1:2" x14ac:dyDescent="0.25">
      <c r="A51" s="1">
        <v>42156</v>
      </c>
      <c r="B51">
        <v>0.02</v>
      </c>
    </row>
    <row r="52" spans="1:2" x14ac:dyDescent="0.25">
      <c r="A52" s="1">
        <v>42125</v>
      </c>
      <c r="B52">
        <v>0</v>
      </c>
    </row>
    <row r="53" spans="1:2" x14ac:dyDescent="0.25">
      <c r="A53" s="1">
        <v>42095</v>
      </c>
      <c r="B53">
        <v>0.02</v>
      </c>
    </row>
    <row r="54" spans="1:2" x14ac:dyDescent="0.25">
      <c r="A54" s="1">
        <v>42064</v>
      </c>
      <c r="B54">
        <v>0.02</v>
      </c>
    </row>
    <row r="55" spans="1:2" x14ac:dyDescent="0.25">
      <c r="A55" s="1">
        <v>42036</v>
      </c>
      <c r="B55">
        <v>0.01</v>
      </c>
    </row>
    <row r="56" spans="1:2" x14ac:dyDescent="0.25">
      <c r="A56" s="1">
        <v>42005</v>
      </c>
      <c r="B56">
        <v>0.02</v>
      </c>
    </row>
    <row r="57" spans="1:2" x14ac:dyDescent="0.25">
      <c r="A57" s="1">
        <v>41974</v>
      </c>
      <c r="B57">
        <v>0.01</v>
      </c>
    </row>
    <row r="58" spans="1:2" x14ac:dyDescent="0.25">
      <c r="A58" s="1">
        <v>41944</v>
      </c>
      <c r="B58">
        <v>0.03</v>
      </c>
    </row>
    <row r="59" spans="1:2" x14ac:dyDescent="0.25">
      <c r="A59" s="1">
        <v>41913</v>
      </c>
      <c r="B59">
        <v>0.01</v>
      </c>
    </row>
    <row r="60" spans="1:2" x14ac:dyDescent="0.25">
      <c r="A60" s="1">
        <v>41883</v>
      </c>
      <c r="B60">
        <v>0.02</v>
      </c>
    </row>
    <row r="61" spans="1:2" x14ac:dyDescent="0.25">
      <c r="A61" s="1">
        <v>41852</v>
      </c>
      <c r="B61">
        <v>0.01</v>
      </c>
    </row>
    <row r="62" spans="1:2" x14ac:dyDescent="0.25">
      <c r="A62" s="1">
        <v>41821</v>
      </c>
      <c r="B62">
        <v>0.03</v>
      </c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</sheetData>
  <sortState ref="D2:E195">
    <sortCondition descending="1" ref="D2:D195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Prices and Dividends data</vt:lpstr>
      <vt:lpstr>S&amp;P500</vt:lpstr>
      <vt:lpstr>T-Bill</vt:lpstr>
    </vt:vector>
  </TitlesOfParts>
  <Company>Manchester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mzyssmm2</dc:creator>
  <cp:lastModifiedBy>Mohammad Dehghani</cp:lastModifiedBy>
  <dcterms:created xsi:type="dcterms:W3CDTF">2010-11-22T07:10:31Z</dcterms:created>
  <dcterms:modified xsi:type="dcterms:W3CDTF">2021-11-18T08:59:25Z</dcterms:modified>
</cp:coreProperties>
</file>