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_Brudnicki\Downloads\"/>
    </mc:Choice>
  </mc:AlternateContent>
  <xr:revisionPtr revIDLastSave="0" documentId="13_ncr:1_{5E35020F-631E-43CF-89AF-A85DAB140447}" xr6:coauthVersionLast="45" xr6:coauthVersionMax="45" xr10:uidLastSave="{00000000-0000-0000-0000-000000000000}"/>
  <bookViews>
    <workbookView xWindow="-108" yWindow="-108" windowWidth="23256" windowHeight="12576" activeTab="1" xr2:uid="{63923AD2-58EC-4B86-8171-43649AE5D96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2" l="1"/>
  <c r="F28" i="2"/>
  <c r="F31" i="2" s="1"/>
  <c r="C25" i="2"/>
  <c r="D25" i="2" s="1"/>
  <c r="C23" i="2"/>
  <c r="D24" i="2"/>
  <c r="D23" i="2"/>
  <c r="C19" i="2"/>
  <c r="D19" i="2" s="1"/>
  <c r="C18" i="2"/>
  <c r="D18" i="2" s="1"/>
  <c r="C17" i="2"/>
  <c r="D17" i="2" s="1"/>
  <c r="C14" i="2"/>
  <c r="D14" i="2" s="1"/>
  <c r="F12" i="2" s="1"/>
  <c r="C13" i="2"/>
  <c r="D13" i="2" s="1"/>
  <c r="D9" i="2"/>
  <c r="D8" i="2"/>
  <c r="F7" i="2" s="1"/>
  <c r="D6" i="2"/>
  <c r="D5" i="2"/>
  <c r="F4" i="2" l="1"/>
  <c r="F10" i="2" s="1"/>
  <c r="F22" i="2"/>
  <c r="F26" i="2" s="1"/>
  <c r="F16" i="2"/>
  <c r="F7" i="1"/>
  <c r="F8" i="1"/>
  <c r="F6" i="1"/>
  <c r="F5" i="1"/>
  <c r="F4" i="1"/>
  <c r="F2" i="1"/>
  <c r="F9" i="1" s="1"/>
  <c r="F20" i="2" l="1"/>
</calcChain>
</file>

<file path=xl/sharedStrings.xml><?xml version="1.0" encoding="utf-8"?>
<sst xmlns="http://schemas.openxmlformats.org/spreadsheetml/2006/main" count="64" uniqueCount="59">
  <si>
    <t>Pos</t>
  </si>
  <si>
    <t>Beschreibung</t>
  </si>
  <si>
    <t>Abrechnungsart</t>
  </si>
  <si>
    <t>Preis pro X</t>
  </si>
  <si>
    <t>Gesamtpreis</t>
  </si>
  <si>
    <t>Anzahl</t>
  </si>
  <si>
    <t>Entwicklung des Spiels</t>
  </si>
  <si>
    <t>Stunde</t>
  </si>
  <si>
    <t>Marketingstrategie</t>
  </si>
  <si>
    <t>1.</t>
  </si>
  <si>
    <t>2.</t>
  </si>
  <si>
    <t>2.1.</t>
  </si>
  <si>
    <t>2.2.</t>
  </si>
  <si>
    <t>2.3.</t>
  </si>
  <si>
    <t>3.</t>
  </si>
  <si>
    <t>4.</t>
  </si>
  <si>
    <t>Planung und Umsetzung einer Werbekampange</t>
  </si>
  <si>
    <t>Zusammenarbeit mit Influencer</t>
  </si>
  <si>
    <t>Community-Managment</t>
  </si>
  <si>
    <t>Folgekosten für ServerInfrastruktur</t>
  </si>
  <si>
    <t>Einmalig</t>
  </si>
  <si>
    <t>Bereitstellung und Wartung Serverinfrastruktur(1.Jahr)</t>
  </si>
  <si>
    <t>Jährlich</t>
  </si>
  <si>
    <t>Gesamt</t>
  </si>
  <si>
    <t>Kostenplanung CAH-Projekt</t>
  </si>
  <si>
    <t>Vorgänge/ zugeordnete Ressorcen</t>
  </si>
  <si>
    <t>Variable Kosten</t>
  </si>
  <si>
    <t>Fixe Kosten</t>
  </si>
  <si>
    <t>Summe</t>
  </si>
  <si>
    <t>Personalkosten</t>
  </si>
  <si>
    <t>Programmierung</t>
  </si>
  <si>
    <t>Marketing</t>
  </si>
  <si>
    <t>Zeit- einsatz(h)</t>
  </si>
  <si>
    <t>Kosten(€) / Einsatz(h)</t>
  </si>
  <si>
    <t>Fabian</t>
  </si>
  <si>
    <t>Marco</t>
  </si>
  <si>
    <t>Hardware</t>
  </si>
  <si>
    <t>2x laptop</t>
  </si>
  <si>
    <t>4x Bildschrim</t>
  </si>
  <si>
    <t>Lizenzen</t>
  </si>
  <si>
    <t>2x QT-Lizenz</t>
  </si>
  <si>
    <t>2x Office-Lizenz</t>
  </si>
  <si>
    <t>2x Adobe Creative Cloud-Lizenz</t>
  </si>
  <si>
    <t>Server</t>
  </si>
  <si>
    <t>Raumkosten</t>
  </si>
  <si>
    <t>Materialkosten</t>
  </si>
  <si>
    <t>Büro (30m²)</t>
  </si>
  <si>
    <t>Mietkosten</t>
  </si>
  <si>
    <t>Stromkosten</t>
  </si>
  <si>
    <t>Internetkosten (500 mbit/s Telekom)</t>
  </si>
  <si>
    <t>Verwaltungskosten</t>
  </si>
  <si>
    <t>Verwaltung fürn Kunden</t>
  </si>
  <si>
    <t>Support für Kunden</t>
  </si>
  <si>
    <t>Gesamte Verwaltungskosten</t>
  </si>
  <si>
    <t>Gesamte Raumkosten</t>
  </si>
  <si>
    <t>Gesamte Materialkosten</t>
  </si>
  <si>
    <t>Gesamte Personalkosten</t>
  </si>
  <si>
    <t>Gesamte Projektkosten</t>
  </si>
  <si>
    <t>Jährliche Serverwartung für 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</si>
</sst>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Dashed">
        <color auto="1"/>
      </right>
      <top/>
      <bottom/>
      <diagonal/>
    </border>
    <border>
      <left style="medium">
        <color auto="1"/>
      </left>
      <right style="mediumDashed">
        <color auto="1"/>
      </right>
      <top/>
      <bottom style="thin">
        <color auto="1"/>
      </bottom>
      <diagonal/>
    </border>
    <border>
      <left style="medium">
        <color auto="1"/>
      </left>
      <right style="mediumDashed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 style="mediumDashed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/>
      <bottom style="thin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medium">
        <color auto="1"/>
      </left>
      <right style="mediumDashed">
        <color auto="1"/>
      </right>
      <top style="thin">
        <color auto="1"/>
      </top>
      <bottom style="dashDot">
        <color auto="1"/>
      </bottom>
      <diagonal/>
    </border>
    <border>
      <left/>
      <right/>
      <top style="thin">
        <color auto="1"/>
      </top>
      <bottom style="dashDot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Dot">
        <color auto="1"/>
      </bottom>
      <diagonal/>
    </border>
    <border>
      <left style="medium">
        <color auto="1"/>
      </left>
      <right/>
      <top/>
      <bottom style="dashDot">
        <color auto="1"/>
      </bottom>
      <diagonal/>
    </border>
    <border>
      <left style="mediumDashed">
        <color auto="1"/>
      </left>
      <right/>
      <top style="thin">
        <color auto="1"/>
      </top>
      <bottom style="dashDot">
        <color auto="1"/>
      </bottom>
      <diagonal/>
    </border>
    <border>
      <left/>
      <right style="dashed">
        <color auto="1"/>
      </right>
      <top style="thin">
        <color auto="1"/>
      </top>
      <bottom style="dashDot">
        <color auto="1"/>
      </bottom>
      <diagonal/>
    </border>
    <border>
      <left style="dashed">
        <color auto="1"/>
      </left>
      <right style="medium">
        <color auto="1"/>
      </right>
      <top/>
      <bottom style="dashDot">
        <color auto="1"/>
      </bottom>
      <diagonal/>
    </border>
    <border>
      <left style="mediumDashed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ed">
        <color auto="1"/>
      </right>
      <top/>
      <bottom style="dashDot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 style="medium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 style="medium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thin">
        <color indexed="64"/>
      </bottom>
      <diagonal/>
    </border>
    <border>
      <left style="mediumDashed">
        <color auto="1"/>
      </left>
      <right/>
      <top style="dashed">
        <color auto="1"/>
      </top>
      <bottom style="thin">
        <color indexed="64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16" fontId="0" fillId="0" borderId="0" xfId="0" applyNumberFormat="1"/>
    <xf numFmtId="0" fontId="2" fillId="0" borderId="2" xfId="0" applyFont="1" applyBorder="1"/>
    <xf numFmtId="44" fontId="2" fillId="0" borderId="3" xfId="0" applyNumberFormat="1" applyFont="1" applyBorder="1"/>
    <xf numFmtId="0" fontId="0" fillId="2" borderId="1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NumberFormat="1" applyBorder="1" applyAlignment="1">
      <alignment horizontal="center" wrapText="1"/>
    </xf>
    <xf numFmtId="44" fontId="0" fillId="0" borderId="5" xfId="1" applyFont="1" applyBorder="1" applyAlignment="1">
      <alignment horizontal="center" wrapText="1"/>
    </xf>
    <xf numFmtId="44" fontId="0" fillId="0" borderId="6" xfId="1" applyFont="1" applyBorder="1" applyAlignment="1">
      <alignment horizontal="center" wrapText="1"/>
    </xf>
    <xf numFmtId="0" fontId="0" fillId="0" borderId="0" xfId="0" applyNumberFormat="1" applyBorder="1"/>
    <xf numFmtId="44" fontId="0" fillId="0" borderId="0" xfId="1" applyFont="1" applyBorder="1"/>
    <xf numFmtId="0" fontId="4" fillId="0" borderId="7" xfId="0" applyFont="1" applyBorder="1" applyAlignment="1">
      <alignment horizontal="left" indent="3"/>
    </xf>
    <xf numFmtId="0" fontId="0" fillId="0" borderId="0" xfId="1" applyNumberFormat="1" applyFont="1" applyBorder="1" applyAlignment="1">
      <alignment horizontal="right"/>
    </xf>
    <xf numFmtId="0" fontId="0" fillId="0" borderId="0" xfId="1" applyNumberFormat="1" applyFont="1" applyBorder="1"/>
    <xf numFmtId="0" fontId="0" fillId="0" borderId="7" xfId="0" applyFont="1" applyBorder="1" applyAlignment="1">
      <alignment horizontal="left"/>
    </xf>
    <xf numFmtId="4" fontId="0" fillId="0" borderId="0" xfId="0" applyNumberFormat="1" applyBorder="1"/>
    <xf numFmtId="2" fontId="0" fillId="0" borderId="0" xfId="0" applyNumberFormat="1" applyBorder="1"/>
    <xf numFmtId="0" fontId="2" fillId="0" borderId="8" xfId="0" applyFont="1" applyBorder="1"/>
    <xf numFmtId="0" fontId="0" fillId="0" borderId="9" xfId="0" applyNumberFormat="1" applyBorder="1"/>
    <xf numFmtId="44" fontId="0" fillId="0" borderId="9" xfId="1" applyFont="1" applyBorder="1"/>
    <xf numFmtId="0" fontId="0" fillId="0" borderId="11" xfId="0" applyNumberFormat="1" applyBorder="1"/>
    <xf numFmtId="44" fontId="0" fillId="0" borderId="11" xfId="1" applyFont="1" applyBorder="1"/>
    <xf numFmtId="0" fontId="0" fillId="0" borderId="10" xfId="0" applyBorder="1"/>
    <xf numFmtId="0" fontId="0" fillId="0" borderId="11" xfId="0" applyNumberFormat="1" applyBorder="1" applyAlignment="1">
      <alignment horizontal="center" wrapText="1"/>
    </xf>
    <xf numFmtId="44" fontId="0" fillId="0" borderId="11" xfId="1" applyFont="1" applyBorder="1" applyAlignment="1">
      <alignment horizontal="center" wrapText="1"/>
    </xf>
    <xf numFmtId="44" fontId="0" fillId="0" borderId="12" xfId="1" applyFont="1" applyBorder="1" applyAlignment="1">
      <alignment horizontal="center" wrapText="1"/>
    </xf>
    <xf numFmtId="0" fontId="0" fillId="0" borderId="13" xfId="0" applyBorder="1"/>
    <xf numFmtId="0" fontId="4" fillId="0" borderId="13" xfId="0" applyFont="1" applyBorder="1" applyAlignment="1">
      <alignment horizontal="left" indent="3"/>
    </xf>
    <xf numFmtId="0" fontId="2" fillId="0" borderId="14" xfId="0" applyFont="1" applyBorder="1"/>
    <xf numFmtId="0" fontId="4" fillId="0" borderId="15" xfId="0" applyFont="1" applyBorder="1" applyAlignment="1">
      <alignment horizontal="left" indent="3"/>
    </xf>
    <xf numFmtId="0" fontId="0" fillId="0" borderId="16" xfId="1" applyNumberFormat="1" applyFont="1" applyBorder="1" applyAlignment="1">
      <alignment horizontal="right"/>
    </xf>
    <xf numFmtId="0" fontId="0" fillId="0" borderId="16" xfId="1" applyNumberFormat="1" applyFont="1" applyBorder="1"/>
    <xf numFmtId="44" fontId="0" fillId="0" borderId="16" xfId="1" applyFont="1" applyBorder="1"/>
    <xf numFmtId="0" fontId="0" fillId="0" borderId="17" xfId="0" applyBorder="1"/>
    <xf numFmtId="0" fontId="0" fillId="0" borderId="18" xfId="0" applyNumberFormat="1" applyBorder="1"/>
    <xf numFmtId="44" fontId="0" fillId="0" borderId="18" xfId="1" applyFont="1" applyBorder="1"/>
    <xf numFmtId="44" fontId="2" fillId="0" borderId="19" xfId="1" applyFont="1" applyBorder="1"/>
    <xf numFmtId="44" fontId="2" fillId="0" borderId="20" xfId="1" applyFont="1" applyBorder="1"/>
    <xf numFmtId="44" fontId="2" fillId="0" borderId="21" xfId="1" applyFont="1" applyBorder="1"/>
    <xf numFmtId="44" fontId="3" fillId="0" borderId="22" xfId="1" applyFont="1" applyBorder="1"/>
    <xf numFmtId="44" fontId="0" fillId="0" borderId="19" xfId="1" applyFont="1" applyBorder="1"/>
    <xf numFmtId="44" fontId="5" fillId="0" borderId="23" xfId="1" applyFont="1" applyBorder="1"/>
    <xf numFmtId="0" fontId="0" fillId="0" borderId="24" xfId="0" applyNumberFormat="1" applyBorder="1" applyAlignment="1">
      <alignment horizontal="center" wrapText="1"/>
    </xf>
    <xf numFmtId="44" fontId="0" fillId="0" borderId="25" xfId="1" applyFont="1" applyBorder="1" applyAlignment="1">
      <alignment horizontal="center" wrapText="1"/>
    </xf>
    <xf numFmtId="0" fontId="0" fillId="0" borderId="26" xfId="0" applyNumberFormat="1" applyBorder="1" applyAlignment="1">
      <alignment horizontal="center" wrapText="1"/>
    </xf>
    <xf numFmtId="44" fontId="0" fillId="0" borderId="27" xfId="1" applyFont="1" applyBorder="1" applyAlignment="1">
      <alignment horizontal="center" wrapText="1"/>
    </xf>
    <xf numFmtId="0" fontId="0" fillId="0" borderId="28" xfId="0" applyNumberFormat="1" applyBorder="1"/>
    <xf numFmtId="44" fontId="0" fillId="0" borderId="29" xfId="1" applyFont="1" applyBorder="1"/>
    <xf numFmtId="0" fontId="0" fillId="0" borderId="30" xfId="0" applyNumberFormat="1" applyBorder="1"/>
    <xf numFmtId="44" fontId="0" fillId="0" borderId="31" xfId="1" applyFont="1" applyBorder="1"/>
    <xf numFmtId="0" fontId="2" fillId="0" borderId="32" xfId="0" applyFont="1" applyBorder="1"/>
    <xf numFmtId="0" fontId="0" fillId="0" borderId="33" xfId="0" applyNumberFormat="1" applyBorder="1"/>
    <xf numFmtId="44" fontId="0" fillId="0" borderId="33" xfId="1" applyFont="1" applyBorder="1"/>
    <xf numFmtId="44" fontId="0" fillId="0" borderId="34" xfId="1" applyFont="1" applyBorder="1"/>
    <xf numFmtId="0" fontId="2" fillId="0" borderId="35" xfId="0" applyFont="1" applyBorder="1"/>
    <xf numFmtId="0" fontId="0" fillId="0" borderId="36" xfId="0" applyNumberFormat="1" applyBorder="1"/>
    <xf numFmtId="44" fontId="0" fillId="0" borderId="37" xfId="1" applyFont="1" applyBorder="1"/>
    <xf numFmtId="44" fontId="0" fillId="0" borderId="38" xfId="1" applyFont="1" applyBorder="1"/>
    <xf numFmtId="0" fontId="0" fillId="0" borderId="39" xfId="0" applyNumberFormat="1" applyBorder="1"/>
    <xf numFmtId="0" fontId="0" fillId="0" borderId="40" xfId="0" applyNumberFormat="1" applyBorder="1"/>
    <xf numFmtId="44" fontId="0" fillId="0" borderId="40" xfId="1" applyFont="1" applyBorder="1"/>
    <xf numFmtId="44" fontId="0" fillId="0" borderId="41" xfId="1" applyFont="1" applyBorder="1"/>
    <xf numFmtId="0" fontId="0" fillId="0" borderId="42" xfId="0" applyFont="1" applyBorder="1" applyAlignment="1">
      <alignment horizontal="left"/>
    </xf>
    <xf numFmtId="0" fontId="0" fillId="0" borderId="43" xfId="0" applyNumberFormat="1" applyBorder="1"/>
    <xf numFmtId="44" fontId="0" fillId="0" borderId="44" xfId="1" applyFont="1" applyBorder="1"/>
    <xf numFmtId="0" fontId="4" fillId="0" borderId="45" xfId="0" applyFont="1" applyBorder="1" applyAlignment="1">
      <alignment horizontal="left" indent="3"/>
    </xf>
    <xf numFmtId="0" fontId="0" fillId="0" borderId="46" xfId="0" applyNumberFormat="1" applyBorder="1"/>
    <xf numFmtId="2" fontId="0" fillId="0" borderId="16" xfId="0" applyNumberFormat="1" applyBorder="1"/>
    <xf numFmtId="44" fontId="0" fillId="0" borderId="47" xfId="1" applyFont="1" applyBorder="1"/>
    <xf numFmtId="44" fontId="0" fillId="0" borderId="20" xfId="1" applyFont="1" applyBorder="1"/>
    <xf numFmtId="0" fontId="2" fillId="0" borderId="48" xfId="0" applyFont="1" applyBorder="1"/>
    <xf numFmtId="0" fontId="0" fillId="0" borderId="49" xfId="0" applyNumberFormat="1" applyBorder="1"/>
    <xf numFmtId="0" fontId="0" fillId="0" borderId="50" xfId="0" applyNumberFormat="1" applyBorder="1"/>
    <xf numFmtId="44" fontId="0" fillId="0" borderId="50" xfId="1" applyFont="1" applyBorder="1"/>
    <xf numFmtId="44" fontId="0" fillId="0" borderId="51" xfId="1" applyFont="1" applyBorder="1"/>
    <xf numFmtId="44" fontId="3" fillId="0" borderId="52" xfId="1" applyFont="1" applyBorder="1"/>
  </cellXfs>
  <cellStyles count="2">
    <cellStyle name="Standard" xfId="0" builtinId="0"/>
    <cellStyle name="Währung" xfId="1" builtinId="4"/>
  </cellStyles>
  <dxfs count="2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C666E-1AD9-482C-A76F-EE588188455E}" name="Tabelle2" displayName="Tabelle2" ref="A1:F8" totalsRowShown="0">
  <autoFilter ref="A1:F8" xr:uid="{A219C900-DC20-41B7-983E-A4E16376C0CC}"/>
  <tableColumns count="6">
    <tableColumn id="1" xr3:uid="{DBA7BDBF-3C31-4620-A7AB-482EEFF0DFBC}" name="Pos"/>
    <tableColumn id="2" xr3:uid="{5C09661E-46EE-467C-A584-E252841D27F1}" name="Beschreibung"/>
    <tableColumn id="3" xr3:uid="{56AC454B-6F1B-4DB0-92D6-447E75BA0942}" name="Abrechnungsart"/>
    <tableColumn id="4" xr3:uid="{130FFC71-EE94-4E4D-8C63-2EC82E7A7D3E}" name="Preis pro X" dataDxfId="1" dataCellStyle="Währung"/>
    <tableColumn id="5" xr3:uid="{9E8109F3-2794-4A15-859B-9F55C2C56487}" name="Anzahl"/>
    <tableColumn id="6" xr3:uid="{60FBC12C-3D21-47BB-8C3E-5D3D576409E0}" name="Gesamtprei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34CC-6214-45AD-93C9-D2554D43BCAF}">
  <dimension ref="A1:F10"/>
  <sheetViews>
    <sheetView workbookViewId="0">
      <selection activeCell="B15" sqref="B15"/>
    </sheetView>
  </sheetViews>
  <sheetFormatPr baseColWidth="10" defaultRowHeight="14.4" x14ac:dyDescent="0.3"/>
  <cols>
    <col min="2" max="2" width="45.33203125" bestFit="1" customWidth="1"/>
    <col min="3" max="3" width="15.5546875" customWidth="1"/>
    <col min="4" max="4" width="11.77734375" bestFit="1" customWidth="1"/>
    <col min="6" max="6" width="13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t="s">
        <v>9</v>
      </c>
      <c r="B2" t="s">
        <v>6</v>
      </c>
      <c r="C2" t="s">
        <v>7</v>
      </c>
      <c r="D2" s="1">
        <v>80</v>
      </c>
      <c r="E2" s="2">
        <v>160</v>
      </c>
      <c r="F2" s="3">
        <f>D2*E2</f>
        <v>12800</v>
      </c>
    </row>
    <row r="3" spans="1:6" x14ac:dyDescent="0.3">
      <c r="A3" t="s">
        <v>10</v>
      </c>
      <c r="B3" t="s">
        <v>8</v>
      </c>
      <c r="D3" s="1"/>
      <c r="F3" s="3"/>
    </row>
    <row r="4" spans="1:6" x14ac:dyDescent="0.3">
      <c r="A4" s="4" t="s">
        <v>11</v>
      </c>
      <c r="B4" t="s">
        <v>16</v>
      </c>
      <c r="C4" t="s">
        <v>20</v>
      </c>
      <c r="D4" s="1">
        <v>15000</v>
      </c>
      <c r="F4" s="3">
        <f>D4</f>
        <v>15000</v>
      </c>
    </row>
    <row r="5" spans="1:6" x14ac:dyDescent="0.3">
      <c r="A5" t="s">
        <v>12</v>
      </c>
      <c r="B5" t="s">
        <v>17</v>
      </c>
      <c r="C5" t="s">
        <v>20</v>
      </c>
      <c r="D5" s="1">
        <v>20000</v>
      </c>
      <c r="F5" s="3">
        <f>D5</f>
        <v>20000</v>
      </c>
    </row>
    <row r="6" spans="1:6" x14ac:dyDescent="0.3">
      <c r="A6" t="s">
        <v>13</v>
      </c>
      <c r="B6" t="s">
        <v>18</v>
      </c>
      <c r="C6" t="s">
        <v>20</v>
      </c>
      <c r="D6" s="1">
        <v>15000</v>
      </c>
      <c r="F6" s="3">
        <f>D6</f>
        <v>15000</v>
      </c>
    </row>
    <row r="7" spans="1:6" x14ac:dyDescent="0.3">
      <c r="A7" t="s">
        <v>14</v>
      </c>
      <c r="B7" t="s">
        <v>21</v>
      </c>
      <c r="C7" t="s">
        <v>20</v>
      </c>
      <c r="D7" s="1">
        <v>1000</v>
      </c>
      <c r="F7" s="3">
        <f>D7</f>
        <v>1000</v>
      </c>
    </row>
    <row r="8" spans="1:6" x14ac:dyDescent="0.3">
      <c r="A8" t="s">
        <v>15</v>
      </c>
      <c r="B8" t="s">
        <v>19</v>
      </c>
      <c r="C8" t="s">
        <v>22</v>
      </c>
      <c r="D8" s="1">
        <v>500</v>
      </c>
      <c r="E8">
        <v>2</v>
      </c>
      <c r="F8" s="3">
        <f>D8*E8</f>
        <v>1000</v>
      </c>
    </row>
    <row r="9" spans="1:6" ht="15" thickBot="1" x14ac:dyDescent="0.35">
      <c r="A9" s="7"/>
      <c r="B9" s="5" t="s">
        <v>23</v>
      </c>
      <c r="C9" s="8"/>
      <c r="D9" s="8"/>
      <c r="E9" s="9"/>
      <c r="F9" s="6">
        <f>SUM(F2:F8)</f>
        <v>64800</v>
      </c>
    </row>
    <row r="10" spans="1:6" ht="15" thickTop="1" x14ac:dyDescent="0.3"/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024E-70E9-4938-8359-CA4694C7ACC5}">
  <dimension ref="A1:F32"/>
  <sheetViews>
    <sheetView tabSelected="1" zoomScaleNormal="100" workbookViewId="0">
      <selection activeCell="A30" sqref="A30"/>
    </sheetView>
  </sheetViews>
  <sheetFormatPr baseColWidth="10" defaultRowHeight="14.4" x14ac:dyDescent="0.3"/>
  <cols>
    <col min="1" max="1" width="35.6640625" bestFit="1" customWidth="1"/>
    <col min="2" max="2" width="8.6640625" style="2" customWidth="1"/>
    <col min="3" max="3" width="11" style="2" customWidth="1"/>
    <col min="4" max="5" width="11.5546875" style="1"/>
    <col min="6" max="6" width="11.77734375" style="1" bestFit="1" customWidth="1"/>
  </cols>
  <sheetData>
    <row r="1" spans="1:6" x14ac:dyDescent="0.3">
      <c r="A1" s="10" t="s">
        <v>24</v>
      </c>
      <c r="B1" s="47" t="s">
        <v>32</v>
      </c>
      <c r="C1" s="11" t="s">
        <v>33</v>
      </c>
      <c r="D1" s="12" t="s">
        <v>26</v>
      </c>
      <c r="E1" s="48" t="s">
        <v>27</v>
      </c>
      <c r="F1" s="13" t="s">
        <v>28</v>
      </c>
    </row>
    <row r="2" spans="1:6" x14ac:dyDescent="0.3">
      <c r="A2" s="27" t="s">
        <v>25</v>
      </c>
      <c r="B2" s="49"/>
      <c r="C2" s="28"/>
      <c r="D2" s="29"/>
      <c r="E2" s="50"/>
      <c r="F2" s="30"/>
    </row>
    <row r="3" spans="1:6" x14ac:dyDescent="0.3">
      <c r="A3" s="55" t="s">
        <v>29</v>
      </c>
      <c r="B3" s="56"/>
      <c r="C3" s="56"/>
      <c r="D3" s="57"/>
      <c r="E3" s="57"/>
      <c r="F3" s="58"/>
    </row>
    <row r="4" spans="1:6" x14ac:dyDescent="0.3">
      <c r="A4" s="31" t="s">
        <v>30</v>
      </c>
      <c r="B4" s="14"/>
      <c r="C4" s="14"/>
      <c r="D4" s="15"/>
      <c r="E4" s="15"/>
      <c r="F4" s="41">
        <f>SUM(D5:D6)</f>
        <v>9600</v>
      </c>
    </row>
    <row r="5" spans="1:6" x14ac:dyDescent="0.3">
      <c r="A5" s="32" t="s">
        <v>34</v>
      </c>
      <c r="B5" s="17">
        <v>70</v>
      </c>
      <c r="C5" s="18">
        <v>80</v>
      </c>
      <c r="D5" s="15">
        <f>B5*C5</f>
        <v>5600</v>
      </c>
      <c r="E5" s="15"/>
      <c r="F5" s="41"/>
    </row>
    <row r="6" spans="1:6" x14ac:dyDescent="0.3">
      <c r="A6" s="34" t="s">
        <v>35</v>
      </c>
      <c r="B6" s="35">
        <v>50</v>
      </c>
      <c r="C6" s="36">
        <v>80</v>
      </c>
      <c r="D6" s="37">
        <f>B6*C6</f>
        <v>4000</v>
      </c>
      <c r="E6" s="37"/>
      <c r="F6" s="42"/>
    </row>
    <row r="7" spans="1:6" x14ac:dyDescent="0.3">
      <c r="A7" s="38" t="s">
        <v>31</v>
      </c>
      <c r="B7" s="39"/>
      <c r="C7" s="39"/>
      <c r="D7" s="40"/>
      <c r="E7" s="40"/>
      <c r="F7" s="43">
        <f>SUM(D8:D9)</f>
        <v>3200</v>
      </c>
    </row>
    <row r="8" spans="1:6" x14ac:dyDescent="0.3">
      <c r="A8" s="32" t="s">
        <v>34</v>
      </c>
      <c r="B8" s="17">
        <v>10</v>
      </c>
      <c r="C8" s="18">
        <v>80</v>
      </c>
      <c r="D8" s="15">
        <f>B8*C8</f>
        <v>800</v>
      </c>
      <c r="E8" s="15"/>
      <c r="F8" s="41"/>
    </row>
    <row r="9" spans="1:6" x14ac:dyDescent="0.3">
      <c r="A9" s="34" t="s">
        <v>35</v>
      </c>
      <c r="B9" s="35">
        <v>30</v>
      </c>
      <c r="C9" s="36">
        <v>80</v>
      </c>
      <c r="D9" s="37">
        <f>B9*C9</f>
        <v>2400</v>
      </c>
      <c r="E9" s="37"/>
      <c r="F9" s="42"/>
    </row>
    <row r="10" spans="1:6" ht="16.2" x14ac:dyDescent="0.45">
      <c r="A10" s="33" t="s">
        <v>56</v>
      </c>
      <c r="B10" s="25"/>
      <c r="C10" s="25"/>
      <c r="D10" s="26"/>
      <c r="E10" s="26"/>
      <c r="F10" s="44">
        <f>SUM(F3:F9)</f>
        <v>12800</v>
      </c>
    </row>
    <row r="11" spans="1:6" x14ac:dyDescent="0.3">
      <c r="A11" s="59" t="s">
        <v>45</v>
      </c>
      <c r="B11" s="60"/>
      <c r="C11" s="56"/>
      <c r="D11" s="57"/>
      <c r="E11" s="61"/>
      <c r="F11" s="62"/>
    </row>
    <row r="12" spans="1:6" x14ac:dyDescent="0.3">
      <c r="A12" s="19" t="s">
        <v>36</v>
      </c>
      <c r="B12" s="51"/>
      <c r="C12" s="14"/>
      <c r="D12" s="15"/>
      <c r="E12" s="52"/>
      <c r="F12" s="41">
        <f>SUM(D13:E15)</f>
        <v>2023.744292237443</v>
      </c>
    </row>
    <row r="13" spans="1:6" x14ac:dyDescent="0.3">
      <c r="A13" s="16" t="s">
        <v>37</v>
      </c>
      <c r="B13" s="51">
        <v>160</v>
      </c>
      <c r="C13" s="20">
        <f>2000/4/365/24*2</f>
        <v>0.11415525114155251</v>
      </c>
      <c r="D13" s="15">
        <f>B13*C13</f>
        <v>18.264840182648399</v>
      </c>
      <c r="E13" s="52"/>
      <c r="F13" s="41"/>
    </row>
    <row r="14" spans="1:6" x14ac:dyDescent="0.3">
      <c r="A14" s="16" t="s">
        <v>38</v>
      </c>
      <c r="B14" s="51">
        <v>160</v>
      </c>
      <c r="C14" s="21">
        <f>300/4/365/24*4</f>
        <v>3.4246575342465752E-2</v>
      </c>
      <c r="D14" s="15">
        <f>B14*C14</f>
        <v>5.4794520547945202</v>
      </c>
      <c r="E14" s="52"/>
      <c r="F14" s="41"/>
    </row>
    <row r="15" spans="1:6" x14ac:dyDescent="0.3">
      <c r="A15" s="16" t="s">
        <v>43</v>
      </c>
      <c r="B15" s="51"/>
      <c r="C15" s="21"/>
      <c r="D15" s="15"/>
      <c r="E15" s="52">
        <v>2000</v>
      </c>
      <c r="F15" s="41"/>
    </row>
    <row r="16" spans="1:6" x14ac:dyDescent="0.3">
      <c r="A16" s="67" t="s">
        <v>39</v>
      </c>
      <c r="B16" s="68"/>
      <c r="C16" s="39"/>
      <c r="D16" s="40"/>
      <c r="E16" s="69"/>
      <c r="F16" s="43">
        <f>SUM(D17:D19)</f>
        <v>172.75178082191781</v>
      </c>
    </row>
    <row r="17" spans="1:6" x14ac:dyDescent="0.3">
      <c r="A17" s="16" t="s">
        <v>40</v>
      </c>
      <c r="B17" s="51">
        <v>160</v>
      </c>
      <c r="C17" s="21">
        <f>302*12/365/24*2</f>
        <v>0.82739726027397253</v>
      </c>
      <c r="D17" s="15">
        <f>B17*C17</f>
        <v>132.38356164383561</v>
      </c>
      <c r="E17" s="52"/>
      <c r="F17" s="45"/>
    </row>
    <row r="18" spans="1:6" x14ac:dyDescent="0.3">
      <c r="A18" s="16" t="s">
        <v>41</v>
      </c>
      <c r="B18" s="51">
        <v>160</v>
      </c>
      <c r="C18" s="21">
        <f>18.6*12/365/24*2</f>
        <v>5.0958904109589039E-2</v>
      </c>
      <c r="D18" s="15">
        <f>B18*C18</f>
        <v>8.1534246575342468</v>
      </c>
      <c r="E18" s="52"/>
      <c r="F18" s="45"/>
    </row>
    <row r="19" spans="1:6" x14ac:dyDescent="0.3">
      <c r="A19" s="70" t="s">
        <v>42</v>
      </c>
      <c r="B19" s="71">
        <v>160</v>
      </c>
      <c r="C19" s="72">
        <f>73.49*12/365/24*2</f>
        <v>0.20134246575342463</v>
      </c>
      <c r="D19" s="37">
        <f>B19*C19</f>
        <v>32.21479452054794</v>
      </c>
      <c r="E19" s="73"/>
      <c r="F19" s="74"/>
    </row>
    <row r="20" spans="1:6" ht="16.2" x14ac:dyDescent="0.45">
      <c r="A20" s="75" t="s">
        <v>55</v>
      </c>
      <c r="B20" s="76"/>
      <c r="C20" s="77"/>
      <c r="D20" s="78"/>
      <c r="E20" s="79"/>
      <c r="F20" s="80">
        <f>SUM(F12:F19)</f>
        <v>2196.4960730593607</v>
      </c>
    </row>
    <row r="21" spans="1:6" x14ac:dyDescent="0.3">
      <c r="A21" s="59" t="s">
        <v>44</v>
      </c>
      <c r="B21" s="63"/>
      <c r="C21" s="64"/>
      <c r="D21" s="65"/>
      <c r="E21" s="66"/>
      <c r="F21" s="62"/>
    </row>
    <row r="22" spans="1:6" x14ac:dyDescent="0.3">
      <c r="A22" s="19" t="s">
        <v>46</v>
      </c>
      <c r="B22" s="51"/>
      <c r="C22" s="14"/>
      <c r="D22" s="15"/>
      <c r="E22" s="52"/>
      <c r="F22" s="41">
        <f>SUM(D23:E25)</f>
        <v>230.03616438356164</v>
      </c>
    </row>
    <row r="23" spans="1:6" x14ac:dyDescent="0.3">
      <c r="A23" s="16" t="s">
        <v>47</v>
      </c>
      <c r="B23" s="51">
        <v>160</v>
      </c>
      <c r="C23" s="21">
        <f>700*12/365/24</f>
        <v>0.95890410958904104</v>
      </c>
      <c r="D23" s="15">
        <f>B23*C23</f>
        <v>153.42465753424656</v>
      </c>
      <c r="E23" s="52"/>
      <c r="F23" s="45"/>
    </row>
    <row r="24" spans="1:6" x14ac:dyDescent="0.3">
      <c r="A24" s="16" t="s">
        <v>48</v>
      </c>
      <c r="B24" s="51">
        <v>160</v>
      </c>
      <c r="C24" s="21">
        <v>0.38300000000000001</v>
      </c>
      <c r="D24" s="15">
        <f>B24*C24</f>
        <v>61.28</v>
      </c>
      <c r="E24" s="52"/>
      <c r="F24" s="45"/>
    </row>
    <row r="25" spans="1:6" x14ac:dyDescent="0.3">
      <c r="A25" s="16" t="s">
        <v>49</v>
      </c>
      <c r="B25" s="51">
        <v>160</v>
      </c>
      <c r="C25" s="21">
        <f>69.95*12/365/24</f>
        <v>9.5821917808219192E-2</v>
      </c>
      <c r="D25" s="15">
        <f>B25*C25</f>
        <v>15.331506849315071</v>
      </c>
      <c r="E25" s="52"/>
      <c r="F25" s="45"/>
    </row>
    <row r="26" spans="1:6" ht="16.2" x14ac:dyDescent="0.45">
      <c r="A26" s="75" t="s">
        <v>54</v>
      </c>
      <c r="B26" s="76"/>
      <c r="C26" s="77"/>
      <c r="D26" s="78"/>
      <c r="E26" s="79"/>
      <c r="F26" s="80">
        <f>SUM(F22:F25)</f>
        <v>230.03616438356164</v>
      </c>
    </row>
    <row r="27" spans="1:6" x14ac:dyDescent="0.3">
      <c r="A27" s="59" t="s">
        <v>50</v>
      </c>
      <c r="B27" s="63"/>
      <c r="C27" s="64"/>
      <c r="D27" s="65"/>
      <c r="E27" s="66"/>
      <c r="F27" s="62"/>
    </row>
    <row r="28" spans="1:6" x14ac:dyDescent="0.3">
      <c r="A28" s="19" t="s">
        <v>51</v>
      </c>
      <c r="B28" s="51"/>
      <c r="C28" s="14"/>
      <c r="D28" s="15"/>
      <c r="E28" s="52"/>
      <c r="F28" s="45">
        <f>SUM(E29:E30)</f>
        <v>4000</v>
      </c>
    </row>
    <row r="29" spans="1:6" x14ac:dyDescent="0.3">
      <c r="A29" s="16" t="s">
        <v>58</v>
      </c>
      <c r="B29" s="51"/>
      <c r="C29" s="14"/>
      <c r="D29" s="15"/>
      <c r="E29" s="52">
        <v>2000</v>
      </c>
      <c r="F29" s="45"/>
    </row>
    <row r="30" spans="1:6" x14ac:dyDescent="0.3">
      <c r="A30" s="16" t="s">
        <v>52</v>
      </c>
      <c r="B30" s="51"/>
      <c r="C30" s="14"/>
      <c r="D30" s="15"/>
      <c r="E30" s="52">
        <v>2000</v>
      </c>
      <c r="F30" s="45"/>
    </row>
    <row r="31" spans="1:6" ht="16.2" x14ac:dyDescent="0.45">
      <c r="A31" s="75" t="s">
        <v>53</v>
      </c>
      <c r="B31" s="76"/>
      <c r="C31" s="77"/>
      <c r="D31" s="78"/>
      <c r="E31" s="79"/>
      <c r="F31" s="80">
        <f>SUM(F28:F30)</f>
        <v>4000</v>
      </c>
    </row>
    <row r="32" spans="1:6" ht="16.8" thickBot="1" x14ac:dyDescent="0.5">
      <c r="A32" s="22" t="s">
        <v>57</v>
      </c>
      <c r="B32" s="53"/>
      <c r="C32" s="23"/>
      <c r="D32" s="24"/>
      <c r="E32" s="54"/>
      <c r="F32" s="46">
        <f>SUM(F31,F26,F20,F10)</f>
        <v>19226.532237442923</v>
      </c>
    </row>
  </sheetData>
  <mergeCells count="5">
    <mergeCell ref="C1:C2"/>
    <mergeCell ref="D1:D2"/>
    <mergeCell ref="E1:E2"/>
    <mergeCell ref="F1:F2"/>
    <mergeCell ref="B1:B2"/>
  </mergeCells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Brudnicki</dc:creator>
  <cp:lastModifiedBy>Fabian Brudnicki</cp:lastModifiedBy>
  <dcterms:created xsi:type="dcterms:W3CDTF">2023-02-09T07:14:54Z</dcterms:created>
  <dcterms:modified xsi:type="dcterms:W3CDTF">2023-02-09T09:56:22Z</dcterms:modified>
</cp:coreProperties>
</file>