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2" documentId="11_FD953CAD3D187B6E1D3B39F60B53BF6146EBF4A9" xr6:coauthVersionLast="47" xr6:coauthVersionMax="47" xr10:uidLastSave="{D45CE15E-BE81-4E78-B8F2-7923C7543911}"/>
  <bookViews>
    <workbookView xWindow="0" yWindow="0" windowWidth="0" windowHeight="0" xr2:uid="{00000000-000D-0000-FFFF-FFFF00000000}"/>
  </bookViews>
  <sheets>
    <sheet name="C.R Sem. 2025" sheetId="1" r:id="rId1"/>
    <sheet name="C.R Sem. 2026" sheetId="2" r:id="rId2"/>
    <sheet name="C.R Mois 2026" sheetId="3" r:id="rId3"/>
    <sheet name="C.R Mois 2025" sheetId="4" r:id="rId4"/>
    <sheet name="Suivi Terrain" sheetId="5" r:id="rId5"/>
    <sheet name="Suivi confirmé" sheetId="6" r:id="rId6"/>
  </sheets>
  <definedNames>
    <definedName name="_xlnm._FilterDatabase" localSheetId="5" hidden="1">'Suivi confirmé'!$B$1:$G$89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7" i="1" l="1"/>
  <c r="H25" i="5"/>
  <c r="H22" i="5"/>
  <c r="H21" i="5"/>
  <c r="H17" i="5"/>
  <c r="H16" i="5"/>
  <c r="H15" i="5"/>
  <c r="H14" i="5"/>
  <c r="H12" i="5"/>
  <c r="H11" i="5"/>
  <c r="H10" i="5"/>
  <c r="H9" i="5"/>
  <c r="H8" i="5"/>
  <c r="H7" i="5"/>
  <c r="H6" i="5"/>
  <c r="H5" i="5"/>
  <c r="H4" i="5"/>
  <c r="H3" i="5"/>
  <c r="H2" i="5"/>
  <c r="F61" i="4"/>
  <c r="E61" i="4"/>
  <c r="D61" i="4"/>
  <c r="F60" i="4"/>
  <c r="F59" i="4"/>
  <c r="E59" i="4"/>
  <c r="D59" i="4"/>
  <c r="F58" i="4"/>
  <c r="E58" i="4"/>
  <c r="D58" i="4"/>
  <c r="C58" i="4"/>
  <c r="F57" i="4"/>
  <c r="E57" i="4"/>
  <c r="D57" i="4"/>
  <c r="C57" i="4"/>
  <c r="F53" i="4"/>
  <c r="E53" i="4"/>
  <c r="D53" i="4"/>
  <c r="C53" i="4"/>
  <c r="F52" i="4"/>
  <c r="E52" i="4"/>
  <c r="D52" i="4"/>
  <c r="C52" i="4"/>
  <c r="K52" i="4" s="1"/>
  <c r="G48" i="4"/>
  <c r="F48" i="4"/>
  <c r="E48" i="4"/>
  <c r="D48" i="4"/>
  <c r="C48" i="4"/>
  <c r="G47" i="4"/>
  <c r="F47" i="4"/>
  <c r="E47" i="4"/>
  <c r="D47" i="4"/>
  <c r="J46" i="4"/>
  <c r="I46" i="4"/>
  <c r="J45" i="4"/>
  <c r="I45" i="4"/>
  <c r="J44" i="4"/>
  <c r="I44" i="4"/>
  <c r="G44" i="4"/>
  <c r="J43" i="4"/>
  <c r="I43" i="4"/>
  <c r="H43" i="4"/>
  <c r="G43" i="4"/>
  <c r="F43" i="4"/>
  <c r="E43" i="4"/>
  <c r="D43" i="4"/>
  <c r="C43" i="4"/>
  <c r="J42" i="4"/>
  <c r="I42" i="4"/>
  <c r="H42" i="4"/>
  <c r="G42" i="4"/>
  <c r="F42" i="4"/>
  <c r="E42" i="4"/>
  <c r="D42" i="4"/>
  <c r="C42" i="4"/>
  <c r="K42" i="4" s="1"/>
  <c r="J41" i="4"/>
  <c r="I41" i="4"/>
  <c r="F41" i="4"/>
  <c r="J40" i="4"/>
  <c r="I40" i="4"/>
  <c r="F40" i="4"/>
  <c r="J39" i="4"/>
  <c r="I39" i="4"/>
  <c r="F39" i="4"/>
  <c r="J38" i="4"/>
  <c r="I38" i="4"/>
  <c r="H38" i="4"/>
  <c r="G38" i="4"/>
  <c r="F38" i="4"/>
  <c r="E38" i="4"/>
  <c r="D38" i="4"/>
  <c r="C38" i="4"/>
  <c r="J37" i="4"/>
  <c r="I37" i="4"/>
  <c r="H37" i="4"/>
  <c r="G37" i="4"/>
  <c r="F37" i="4"/>
  <c r="E37" i="4"/>
  <c r="D37" i="4"/>
  <c r="C37" i="4"/>
  <c r="K37" i="4" s="1"/>
  <c r="J36" i="4"/>
  <c r="I36" i="4"/>
  <c r="G36" i="4"/>
  <c r="F36" i="4"/>
  <c r="E36" i="4"/>
  <c r="D36" i="4"/>
  <c r="J35" i="4"/>
  <c r="I35" i="4"/>
  <c r="G35" i="4"/>
  <c r="F35" i="4"/>
  <c r="E35" i="4"/>
  <c r="D35" i="4"/>
  <c r="I34" i="4"/>
  <c r="G34" i="4"/>
  <c r="F34" i="4"/>
  <c r="E34" i="4"/>
  <c r="D34" i="4"/>
  <c r="J33" i="4"/>
  <c r="I33" i="4"/>
  <c r="H33" i="4"/>
  <c r="G33" i="4"/>
  <c r="F33" i="4"/>
  <c r="E33" i="4"/>
  <c r="D33" i="4"/>
  <c r="C33" i="4"/>
  <c r="J32" i="4"/>
  <c r="I32" i="4"/>
  <c r="H32" i="4"/>
  <c r="G32" i="4"/>
  <c r="F32" i="4"/>
  <c r="E32" i="4"/>
  <c r="D32" i="4"/>
  <c r="C32" i="4"/>
  <c r="K32" i="4" s="1"/>
  <c r="J31" i="4"/>
  <c r="I31" i="4"/>
  <c r="H31" i="4"/>
  <c r="G31" i="4"/>
  <c r="F31" i="4"/>
  <c r="E31" i="4"/>
  <c r="D31" i="4"/>
  <c r="C31" i="4"/>
  <c r="J30" i="4"/>
  <c r="I30" i="4"/>
  <c r="H30" i="4"/>
  <c r="G30" i="4"/>
  <c r="F30" i="4"/>
  <c r="E30" i="4"/>
  <c r="D30" i="4"/>
  <c r="C30" i="4"/>
  <c r="J29" i="4"/>
  <c r="I29" i="4"/>
  <c r="H29" i="4"/>
  <c r="G29" i="4"/>
  <c r="F29" i="4"/>
  <c r="E29" i="4"/>
  <c r="D29" i="4"/>
  <c r="C29" i="4"/>
  <c r="J28" i="4"/>
  <c r="I28" i="4"/>
  <c r="H28" i="4"/>
  <c r="G28" i="4"/>
  <c r="F28" i="4"/>
  <c r="E28" i="4"/>
  <c r="D28" i="4"/>
  <c r="C28" i="4"/>
  <c r="J27" i="4"/>
  <c r="I27" i="4"/>
  <c r="H27" i="4"/>
  <c r="G27" i="4"/>
  <c r="F27" i="4"/>
  <c r="E27" i="4"/>
  <c r="D27" i="4"/>
  <c r="C27" i="4"/>
  <c r="K27" i="4" s="1"/>
  <c r="J26" i="4"/>
  <c r="I26" i="4"/>
  <c r="H26" i="4"/>
  <c r="G26" i="4"/>
  <c r="F26" i="4"/>
  <c r="E26" i="4"/>
  <c r="D26" i="4"/>
  <c r="C26" i="4"/>
  <c r="J25" i="4"/>
  <c r="I25" i="4"/>
  <c r="H25" i="4"/>
  <c r="G25" i="4"/>
  <c r="F25" i="4"/>
  <c r="E25" i="4"/>
  <c r="D25" i="4"/>
  <c r="C25" i="4"/>
  <c r="J24" i="4"/>
  <c r="I24" i="4"/>
  <c r="H24" i="4"/>
  <c r="G24" i="4"/>
  <c r="F24" i="4"/>
  <c r="E24" i="4"/>
  <c r="D24" i="4"/>
  <c r="C24" i="4"/>
  <c r="J23" i="4"/>
  <c r="I23" i="4"/>
  <c r="H23" i="4"/>
  <c r="G23" i="4"/>
  <c r="F23" i="4"/>
  <c r="E23" i="4"/>
  <c r="D23" i="4"/>
  <c r="C23" i="4"/>
  <c r="J22" i="4"/>
  <c r="I22" i="4"/>
  <c r="H22" i="4"/>
  <c r="G22" i="4"/>
  <c r="F22" i="4"/>
  <c r="E22" i="4"/>
  <c r="D22" i="4"/>
  <c r="C22" i="4"/>
  <c r="K22" i="4" s="1"/>
  <c r="J21" i="4"/>
  <c r="I21" i="4"/>
  <c r="H21" i="4"/>
  <c r="G21" i="4"/>
  <c r="F21" i="4"/>
  <c r="E21" i="4"/>
  <c r="D21" i="4"/>
  <c r="C21" i="4"/>
  <c r="J20" i="4"/>
  <c r="I20" i="4"/>
  <c r="H20" i="4"/>
  <c r="G20" i="4"/>
  <c r="F20" i="4"/>
  <c r="E20" i="4"/>
  <c r="D20" i="4"/>
  <c r="C20" i="4"/>
  <c r="J19" i="4"/>
  <c r="I19" i="4"/>
  <c r="H19" i="4"/>
  <c r="G19" i="4"/>
  <c r="F19" i="4"/>
  <c r="E19" i="4"/>
  <c r="D19" i="4"/>
  <c r="C19" i="4"/>
  <c r="J18" i="4"/>
  <c r="I18" i="4"/>
  <c r="H18" i="4"/>
  <c r="G18" i="4"/>
  <c r="F18" i="4"/>
  <c r="E18" i="4"/>
  <c r="D18" i="4"/>
  <c r="C18" i="4"/>
  <c r="J17" i="4"/>
  <c r="I17" i="4"/>
  <c r="H17" i="4"/>
  <c r="G17" i="4"/>
  <c r="F17" i="4"/>
  <c r="E17" i="4"/>
  <c r="D17" i="4"/>
  <c r="C17" i="4"/>
  <c r="K17" i="4" s="1"/>
  <c r="J16" i="4"/>
  <c r="I16" i="4"/>
  <c r="H16" i="4"/>
  <c r="G16" i="4"/>
  <c r="F16" i="4"/>
  <c r="E16" i="4"/>
  <c r="D16" i="4"/>
  <c r="C16" i="4"/>
  <c r="J15" i="4"/>
  <c r="I15" i="4"/>
  <c r="H15" i="4"/>
  <c r="G15" i="4"/>
  <c r="F15" i="4"/>
  <c r="E15" i="4"/>
  <c r="D15" i="4"/>
  <c r="C15" i="4"/>
  <c r="J14" i="4"/>
  <c r="I14" i="4"/>
  <c r="H14" i="4"/>
  <c r="G14" i="4"/>
  <c r="F14" i="4"/>
  <c r="E14" i="4"/>
  <c r="D14" i="4"/>
  <c r="C14" i="4"/>
  <c r="J13" i="4"/>
  <c r="I13" i="4"/>
  <c r="H13" i="4"/>
  <c r="G13" i="4"/>
  <c r="F13" i="4"/>
  <c r="E13" i="4"/>
  <c r="D13" i="4"/>
  <c r="C13" i="4"/>
  <c r="J12" i="4"/>
  <c r="I12" i="4"/>
  <c r="H12" i="4"/>
  <c r="G12" i="4"/>
  <c r="F12" i="4"/>
  <c r="E12" i="4"/>
  <c r="D12" i="4"/>
  <c r="C12" i="4"/>
  <c r="K12" i="4" s="1"/>
  <c r="J11" i="4"/>
  <c r="I11" i="4"/>
  <c r="H11" i="4"/>
  <c r="G11" i="4"/>
  <c r="F11" i="4"/>
  <c r="E11" i="4"/>
  <c r="D11" i="4"/>
  <c r="C11" i="4"/>
  <c r="J10" i="4"/>
  <c r="I10" i="4"/>
  <c r="H10" i="4"/>
  <c r="G10" i="4"/>
  <c r="F10" i="4"/>
  <c r="E10" i="4"/>
  <c r="D10" i="4"/>
  <c r="C10" i="4"/>
  <c r="J9" i="4"/>
  <c r="I9" i="4"/>
  <c r="H9" i="4"/>
  <c r="G9" i="4"/>
  <c r="F9" i="4"/>
  <c r="E9" i="4"/>
  <c r="D9" i="4"/>
  <c r="C9" i="4"/>
  <c r="J8" i="4"/>
  <c r="I8" i="4"/>
  <c r="H8" i="4"/>
  <c r="G8" i="4"/>
  <c r="F8" i="4"/>
  <c r="E8" i="4"/>
  <c r="D8" i="4"/>
  <c r="C8" i="4"/>
  <c r="J7" i="4"/>
  <c r="I7" i="4"/>
  <c r="H7" i="4"/>
  <c r="G7" i="4"/>
  <c r="F7" i="4"/>
  <c r="E7" i="4"/>
  <c r="D7" i="4"/>
  <c r="C7" i="4"/>
  <c r="K7" i="4" s="1"/>
  <c r="J6" i="4"/>
  <c r="I6" i="4"/>
  <c r="H6" i="4"/>
  <c r="G6" i="4"/>
  <c r="F6" i="4"/>
  <c r="E6" i="4"/>
  <c r="D6" i="4"/>
  <c r="C6" i="4"/>
  <c r="J5" i="4"/>
  <c r="I5" i="4"/>
  <c r="H5" i="4"/>
  <c r="G5" i="4"/>
  <c r="F5" i="4"/>
  <c r="E5" i="4"/>
  <c r="D5" i="4"/>
  <c r="C5" i="4"/>
  <c r="J4" i="4"/>
  <c r="I4" i="4"/>
  <c r="H4" i="4"/>
  <c r="G4" i="4"/>
  <c r="F4" i="4"/>
  <c r="E4" i="4"/>
  <c r="D4" i="4"/>
  <c r="C4" i="4"/>
  <c r="J3" i="4"/>
  <c r="I3" i="4"/>
  <c r="H3" i="4"/>
  <c r="G3" i="4"/>
  <c r="F3" i="4"/>
  <c r="E3" i="4"/>
  <c r="D3" i="4"/>
  <c r="C3" i="4"/>
  <c r="J2" i="4"/>
  <c r="I2" i="4"/>
  <c r="H2" i="4"/>
  <c r="G2" i="4"/>
  <c r="F2" i="4"/>
  <c r="E2" i="4"/>
  <c r="D2" i="4"/>
  <c r="C2" i="4"/>
  <c r="K2" i="4" s="1"/>
  <c r="J62" i="3"/>
  <c r="I62" i="3"/>
  <c r="H62" i="3"/>
  <c r="J50" i="3"/>
  <c r="I50" i="3"/>
  <c r="H50" i="3"/>
  <c r="J44" i="3"/>
  <c r="I44" i="3"/>
  <c r="H44" i="3"/>
  <c r="J38" i="3"/>
  <c r="I38" i="3"/>
  <c r="H38" i="3"/>
  <c r="F34" i="3"/>
  <c r="E34" i="3"/>
  <c r="D34" i="3"/>
  <c r="C34" i="3"/>
  <c r="F33" i="3"/>
  <c r="E33" i="3"/>
  <c r="D33" i="3"/>
  <c r="C33" i="3"/>
  <c r="F32" i="3"/>
  <c r="E32" i="3"/>
  <c r="D32" i="3"/>
  <c r="C32" i="3"/>
  <c r="E30" i="3"/>
  <c r="D30" i="3"/>
  <c r="F28" i="3"/>
  <c r="E28" i="3"/>
  <c r="D28" i="3"/>
  <c r="C28" i="3"/>
  <c r="F27" i="3"/>
  <c r="E27" i="3"/>
  <c r="D27" i="3"/>
  <c r="C27" i="3"/>
  <c r="G27" i="3" s="1"/>
  <c r="F26" i="3"/>
  <c r="E26" i="3"/>
  <c r="D26" i="3"/>
  <c r="C26" i="3"/>
  <c r="G26" i="3" s="1"/>
  <c r="F25" i="3"/>
  <c r="E24" i="3"/>
  <c r="D24" i="3"/>
  <c r="C24" i="3"/>
  <c r="F22" i="3"/>
  <c r="E22" i="3"/>
  <c r="D22" i="3"/>
  <c r="C22" i="3"/>
  <c r="F21" i="3"/>
  <c r="E21" i="3"/>
  <c r="D21" i="3"/>
  <c r="C21" i="3"/>
  <c r="G21" i="3" s="1"/>
  <c r="F20" i="3"/>
  <c r="E20" i="3"/>
  <c r="D20" i="3"/>
  <c r="C20" i="3"/>
  <c r="G20" i="3" s="1"/>
  <c r="D18" i="3"/>
  <c r="C18" i="3"/>
  <c r="F16" i="3"/>
  <c r="E16" i="3"/>
  <c r="D16" i="3"/>
  <c r="C16" i="3"/>
  <c r="F15" i="3"/>
  <c r="E15" i="3"/>
  <c r="D15" i="3"/>
  <c r="C15" i="3"/>
  <c r="G15" i="3" s="1"/>
  <c r="F14" i="3"/>
  <c r="E14" i="3"/>
  <c r="D14" i="3"/>
  <c r="C14" i="3"/>
  <c r="G14" i="3" s="1"/>
  <c r="F13" i="3"/>
  <c r="E12" i="3"/>
  <c r="D12" i="3"/>
  <c r="C12" i="3"/>
  <c r="F10" i="3"/>
  <c r="E10" i="3"/>
  <c r="D10" i="3"/>
  <c r="C10" i="3"/>
  <c r="F9" i="3"/>
  <c r="E9" i="3"/>
  <c r="D9" i="3"/>
  <c r="C9" i="3"/>
  <c r="G9" i="3" s="1"/>
  <c r="F8" i="3"/>
  <c r="E8" i="3"/>
  <c r="D8" i="3"/>
  <c r="C8" i="3"/>
  <c r="G8" i="3" s="1"/>
  <c r="F7" i="3"/>
  <c r="E6" i="3"/>
  <c r="D6" i="3"/>
  <c r="C6" i="3"/>
  <c r="X5" i="3"/>
  <c r="W5" i="3"/>
  <c r="V5" i="3"/>
  <c r="U5" i="3"/>
  <c r="T5" i="3"/>
  <c r="S5" i="3"/>
  <c r="Q5" i="3"/>
  <c r="P5" i="3"/>
  <c r="O5" i="3"/>
  <c r="N5" i="3"/>
  <c r="W4" i="3"/>
  <c r="U4" i="3"/>
  <c r="T4" i="3"/>
  <c r="S4" i="3"/>
  <c r="R4" i="3"/>
  <c r="Q4" i="3"/>
  <c r="P4" i="3"/>
  <c r="O4" i="3"/>
  <c r="N4" i="3"/>
  <c r="M4" i="3"/>
  <c r="F4" i="3"/>
  <c r="E4" i="3"/>
  <c r="D4" i="3"/>
  <c r="C4" i="3"/>
  <c r="F3" i="3"/>
  <c r="E3" i="3"/>
  <c r="D3" i="3"/>
  <c r="C3" i="3"/>
  <c r="G3" i="3" s="1"/>
  <c r="F2" i="3"/>
  <c r="E2" i="3"/>
  <c r="D2" i="3"/>
  <c r="C2" i="3"/>
  <c r="G2" i="3" s="1"/>
  <c r="F571" i="2"/>
  <c r="E571" i="2"/>
  <c r="D571" i="2"/>
  <c r="C571" i="2"/>
  <c r="F570" i="2"/>
  <c r="E570" i="2"/>
  <c r="D570" i="2"/>
  <c r="C570" i="2"/>
  <c r="F560" i="2"/>
  <c r="E560" i="2"/>
  <c r="D560" i="2"/>
  <c r="C560" i="2"/>
  <c r="F559" i="2"/>
  <c r="E559" i="2"/>
  <c r="D559" i="2"/>
  <c r="C559" i="2"/>
  <c r="F549" i="2"/>
  <c r="E549" i="2"/>
  <c r="D549" i="2"/>
  <c r="C549" i="2"/>
  <c r="F548" i="2"/>
  <c r="E548" i="2"/>
  <c r="D548" i="2"/>
  <c r="C548" i="2"/>
  <c r="F538" i="2"/>
  <c r="E538" i="2"/>
  <c r="D538" i="2"/>
  <c r="C538" i="2"/>
  <c r="F537" i="2"/>
  <c r="E537" i="2"/>
  <c r="D537" i="2"/>
  <c r="C537" i="2"/>
  <c r="F527" i="2"/>
  <c r="E527" i="2"/>
  <c r="D527" i="2"/>
  <c r="C527" i="2"/>
  <c r="F526" i="2"/>
  <c r="E526" i="2"/>
  <c r="D526" i="2"/>
  <c r="C526" i="2"/>
  <c r="F516" i="2"/>
  <c r="E516" i="2"/>
  <c r="D516" i="2"/>
  <c r="C516" i="2"/>
  <c r="F515" i="2"/>
  <c r="E515" i="2"/>
  <c r="D515" i="2"/>
  <c r="C515" i="2"/>
  <c r="F505" i="2"/>
  <c r="E505" i="2"/>
  <c r="D505" i="2"/>
  <c r="C505" i="2"/>
  <c r="F504" i="2"/>
  <c r="E504" i="2"/>
  <c r="D504" i="2"/>
  <c r="C504" i="2"/>
  <c r="F494" i="2"/>
  <c r="E494" i="2"/>
  <c r="D494" i="2"/>
  <c r="C494" i="2"/>
  <c r="F493" i="2"/>
  <c r="E493" i="2"/>
  <c r="D493" i="2"/>
  <c r="C493" i="2"/>
  <c r="F483" i="2"/>
  <c r="E483" i="2"/>
  <c r="D483" i="2"/>
  <c r="C483" i="2"/>
  <c r="F482" i="2"/>
  <c r="E482" i="2"/>
  <c r="D482" i="2"/>
  <c r="C482" i="2"/>
  <c r="F472" i="2"/>
  <c r="E472" i="2"/>
  <c r="D472" i="2"/>
  <c r="C472" i="2"/>
  <c r="F471" i="2"/>
  <c r="E471" i="2"/>
  <c r="D471" i="2"/>
  <c r="C471" i="2"/>
  <c r="F461" i="2"/>
  <c r="E461" i="2"/>
  <c r="D461" i="2"/>
  <c r="C461" i="2"/>
  <c r="F460" i="2"/>
  <c r="E460" i="2"/>
  <c r="D460" i="2"/>
  <c r="C460" i="2"/>
  <c r="F450" i="2"/>
  <c r="E450" i="2"/>
  <c r="D450" i="2"/>
  <c r="C450" i="2"/>
  <c r="F449" i="2"/>
  <c r="E449" i="2"/>
  <c r="D449" i="2"/>
  <c r="C449" i="2"/>
  <c r="F439" i="2"/>
  <c r="E439" i="2"/>
  <c r="D439" i="2"/>
  <c r="C439" i="2"/>
  <c r="F438" i="2"/>
  <c r="E438" i="2"/>
  <c r="D438" i="2"/>
  <c r="C438" i="2"/>
  <c r="F428" i="2"/>
  <c r="E428" i="2"/>
  <c r="D428" i="2"/>
  <c r="C428" i="2"/>
  <c r="F427" i="2"/>
  <c r="E427" i="2"/>
  <c r="D427" i="2"/>
  <c r="C427" i="2"/>
  <c r="F417" i="2"/>
  <c r="E417" i="2"/>
  <c r="D417" i="2"/>
  <c r="C417" i="2"/>
  <c r="F416" i="2"/>
  <c r="E416" i="2"/>
  <c r="D416" i="2"/>
  <c r="C416" i="2"/>
  <c r="F406" i="2"/>
  <c r="E406" i="2"/>
  <c r="D406" i="2"/>
  <c r="C406" i="2"/>
  <c r="F405" i="2"/>
  <c r="E405" i="2"/>
  <c r="D405" i="2"/>
  <c r="C405" i="2"/>
  <c r="F395" i="2"/>
  <c r="E395" i="2"/>
  <c r="D395" i="2"/>
  <c r="C395" i="2"/>
  <c r="F394" i="2"/>
  <c r="E394" i="2"/>
  <c r="D394" i="2"/>
  <c r="C394" i="2"/>
  <c r="F384" i="2"/>
  <c r="E384" i="2"/>
  <c r="D384" i="2"/>
  <c r="C384" i="2"/>
  <c r="F383" i="2"/>
  <c r="E383" i="2"/>
  <c r="D383" i="2"/>
  <c r="C383" i="2"/>
  <c r="F373" i="2"/>
  <c r="E373" i="2"/>
  <c r="D373" i="2"/>
  <c r="C373" i="2"/>
  <c r="F372" i="2"/>
  <c r="E372" i="2"/>
  <c r="D372" i="2"/>
  <c r="C372" i="2"/>
  <c r="F362" i="2"/>
  <c r="E362" i="2"/>
  <c r="D362" i="2"/>
  <c r="C362" i="2"/>
  <c r="F361" i="2"/>
  <c r="E361" i="2"/>
  <c r="D361" i="2"/>
  <c r="C361" i="2"/>
  <c r="F351" i="2"/>
  <c r="E351" i="2"/>
  <c r="D351" i="2"/>
  <c r="C351" i="2"/>
  <c r="F350" i="2"/>
  <c r="E350" i="2"/>
  <c r="D350" i="2"/>
  <c r="C350" i="2"/>
  <c r="F340" i="2"/>
  <c r="E340" i="2"/>
  <c r="D340" i="2"/>
  <c r="C340" i="2"/>
  <c r="F339" i="2"/>
  <c r="E339" i="2"/>
  <c r="D339" i="2"/>
  <c r="C339" i="2"/>
  <c r="F329" i="2"/>
  <c r="E329" i="2"/>
  <c r="D329" i="2"/>
  <c r="C329" i="2"/>
  <c r="F328" i="2"/>
  <c r="E328" i="2"/>
  <c r="D328" i="2"/>
  <c r="C328" i="2"/>
  <c r="F318" i="2"/>
  <c r="E318" i="2"/>
  <c r="D318" i="2"/>
  <c r="C318" i="2"/>
  <c r="F317" i="2"/>
  <c r="E317" i="2"/>
  <c r="D317" i="2"/>
  <c r="C317" i="2"/>
  <c r="F307" i="2"/>
  <c r="E307" i="2"/>
  <c r="D307" i="2"/>
  <c r="C307" i="2"/>
  <c r="F306" i="2"/>
  <c r="E306" i="2"/>
  <c r="D306" i="2"/>
  <c r="C306" i="2"/>
  <c r="F296" i="2"/>
  <c r="E296" i="2"/>
  <c r="D296" i="2"/>
  <c r="C296" i="2"/>
  <c r="F295" i="2"/>
  <c r="E295" i="2"/>
  <c r="D295" i="2"/>
  <c r="C295" i="2"/>
  <c r="F285" i="2"/>
  <c r="E285" i="2"/>
  <c r="D285" i="2"/>
  <c r="C285" i="2"/>
  <c r="F284" i="2"/>
  <c r="E284" i="2"/>
  <c r="D284" i="2"/>
  <c r="C284" i="2"/>
  <c r="F274" i="2"/>
  <c r="E274" i="2"/>
  <c r="D274" i="2"/>
  <c r="C274" i="2"/>
  <c r="F273" i="2"/>
  <c r="E273" i="2"/>
  <c r="D273" i="2"/>
  <c r="C273" i="2"/>
  <c r="F263" i="2"/>
  <c r="F36" i="3" s="1"/>
  <c r="E263" i="2"/>
  <c r="E36" i="3" s="1"/>
  <c r="D263" i="2"/>
  <c r="D36" i="3" s="1"/>
  <c r="C263" i="2"/>
  <c r="C36" i="3" s="1"/>
  <c r="F262" i="2"/>
  <c r="E262" i="2"/>
  <c r="D262" i="2"/>
  <c r="C262" i="2"/>
  <c r="F251" i="2"/>
  <c r="E251" i="2"/>
  <c r="D251" i="2"/>
  <c r="C251" i="2"/>
  <c r="F240" i="2"/>
  <c r="F243" i="2" s="1"/>
  <c r="F37" i="3" s="1"/>
  <c r="E240" i="2"/>
  <c r="E243" i="2" s="1"/>
  <c r="E37" i="3" s="1"/>
  <c r="D240" i="2"/>
  <c r="D243" i="2" s="1"/>
  <c r="D37" i="3" s="1"/>
  <c r="C240" i="2"/>
  <c r="C243" i="2" s="1"/>
  <c r="C37" i="3" s="1"/>
  <c r="F229" i="2"/>
  <c r="E229" i="2"/>
  <c r="D229" i="2"/>
  <c r="C229" i="2"/>
  <c r="F219" i="2"/>
  <c r="F218" i="2"/>
  <c r="E218" i="2"/>
  <c r="E221" i="2" s="1"/>
  <c r="D218" i="2"/>
  <c r="D221" i="2" s="1"/>
  <c r="C218" i="2"/>
  <c r="C221" i="2" s="1"/>
  <c r="F208" i="2"/>
  <c r="C208" i="2"/>
  <c r="C30" i="3" s="1"/>
  <c r="F207" i="2"/>
  <c r="E207" i="2"/>
  <c r="E210" i="2" s="1"/>
  <c r="D207" i="2"/>
  <c r="D210" i="2" s="1"/>
  <c r="C207" i="2"/>
  <c r="G202" i="2"/>
  <c r="F197" i="2"/>
  <c r="F196" i="2"/>
  <c r="E196" i="2"/>
  <c r="E199" i="2" s="1"/>
  <c r="D196" i="2"/>
  <c r="D199" i="2" s="1"/>
  <c r="C196" i="2"/>
  <c r="C199" i="2" s="1"/>
  <c r="G191" i="2"/>
  <c r="F186" i="2"/>
  <c r="F185" i="2"/>
  <c r="E185" i="2"/>
  <c r="D185" i="2"/>
  <c r="C185" i="2"/>
  <c r="G180" i="2"/>
  <c r="F175" i="2"/>
  <c r="F174" i="2"/>
  <c r="E174" i="2"/>
  <c r="E177" i="2" s="1"/>
  <c r="D174" i="2"/>
  <c r="D177" i="2" s="1"/>
  <c r="C174" i="2"/>
  <c r="C177" i="2" s="1"/>
  <c r="G169" i="2"/>
  <c r="F164" i="2"/>
  <c r="F163" i="2"/>
  <c r="E163" i="2"/>
  <c r="E166" i="2" s="1"/>
  <c r="D163" i="2"/>
  <c r="D166" i="2" s="1"/>
  <c r="C163" i="2"/>
  <c r="C166" i="2" s="1"/>
  <c r="G158" i="2"/>
  <c r="F153" i="2"/>
  <c r="F24" i="3" s="1"/>
  <c r="F152" i="2"/>
  <c r="E152" i="2"/>
  <c r="E155" i="2" s="1"/>
  <c r="D152" i="2"/>
  <c r="D155" i="2" s="1"/>
  <c r="C152" i="2"/>
  <c r="C155" i="2" s="1"/>
  <c r="G147" i="2"/>
  <c r="F142" i="2"/>
  <c r="F141" i="2"/>
  <c r="E141" i="2"/>
  <c r="E144" i="2" s="1"/>
  <c r="D141" i="2"/>
  <c r="D144" i="2" s="1"/>
  <c r="C141" i="2"/>
  <c r="C144" i="2" s="1"/>
  <c r="G136" i="2"/>
  <c r="D133" i="2"/>
  <c r="F131" i="2"/>
  <c r="F130" i="2"/>
  <c r="E130" i="2"/>
  <c r="E133" i="2" s="1"/>
  <c r="C130" i="2"/>
  <c r="C133" i="2" s="1"/>
  <c r="G125" i="2"/>
  <c r="F120" i="2"/>
  <c r="F119" i="2"/>
  <c r="E119" i="2"/>
  <c r="E122" i="2" s="1"/>
  <c r="E120" i="2" s="1"/>
  <c r="E18" i="3" s="1"/>
  <c r="D119" i="2"/>
  <c r="D122" i="2" s="1"/>
  <c r="C119" i="2"/>
  <c r="C122" i="2" s="1"/>
  <c r="G114" i="2"/>
  <c r="F108" i="2"/>
  <c r="F111" i="2" s="1"/>
  <c r="E108" i="2"/>
  <c r="E111" i="2" s="1"/>
  <c r="D108" i="2"/>
  <c r="D111" i="2" s="1"/>
  <c r="C108" i="2"/>
  <c r="C111" i="2" s="1"/>
  <c r="G103" i="2"/>
  <c r="F97" i="2"/>
  <c r="E97" i="2"/>
  <c r="D97" i="2"/>
  <c r="C93" i="2"/>
  <c r="C97" i="2" s="1"/>
  <c r="G92" i="2"/>
  <c r="G91" i="2"/>
  <c r="F87" i="2"/>
  <c r="F86" i="2"/>
  <c r="E86" i="2"/>
  <c r="D86" i="2"/>
  <c r="C86" i="2"/>
  <c r="G81" i="2"/>
  <c r="G80" i="2"/>
  <c r="F76" i="2"/>
  <c r="F75" i="2"/>
  <c r="E75" i="2"/>
  <c r="E78" i="2" s="1"/>
  <c r="D75" i="2"/>
  <c r="D78" i="2" s="1"/>
  <c r="C75" i="2"/>
  <c r="C78" i="2" s="1"/>
  <c r="G70" i="2"/>
  <c r="G69" i="2"/>
  <c r="F65" i="2"/>
  <c r="F64" i="2"/>
  <c r="E64" i="2"/>
  <c r="E67" i="2" s="1"/>
  <c r="D64" i="2"/>
  <c r="D67" i="2" s="1"/>
  <c r="C64" i="2"/>
  <c r="C67" i="2" s="1"/>
  <c r="G59" i="2"/>
  <c r="G58" i="2"/>
  <c r="E56" i="2"/>
  <c r="D56" i="2"/>
  <c r="F54" i="2"/>
  <c r="F12" i="3" s="1"/>
  <c r="F53" i="2"/>
  <c r="C53" i="2"/>
  <c r="C56" i="2" s="1"/>
  <c r="G48" i="2"/>
  <c r="G47" i="2"/>
  <c r="D45" i="2"/>
  <c r="F43" i="2"/>
  <c r="F42" i="2"/>
  <c r="E42" i="2"/>
  <c r="E45" i="2" s="1"/>
  <c r="C42" i="2"/>
  <c r="C45" i="2" s="1"/>
  <c r="G37" i="2"/>
  <c r="G36" i="2"/>
  <c r="F32" i="2"/>
  <c r="F31" i="2"/>
  <c r="E31" i="2"/>
  <c r="D31" i="2"/>
  <c r="C31" i="2"/>
  <c r="C34" i="2" s="1"/>
  <c r="G26" i="2"/>
  <c r="G25" i="2"/>
  <c r="E23" i="2"/>
  <c r="D23" i="2"/>
  <c r="F21" i="2"/>
  <c r="F20" i="2"/>
  <c r="C20" i="2"/>
  <c r="C23" i="2" s="1"/>
  <c r="G15" i="2"/>
  <c r="G14" i="2"/>
  <c r="E12" i="2"/>
  <c r="D12" i="2"/>
  <c r="F10" i="2"/>
  <c r="F9" i="2"/>
  <c r="F5" i="3" s="1"/>
  <c r="C9" i="2"/>
  <c r="G4" i="2"/>
  <c r="E498" i="1"/>
  <c r="D498" i="1"/>
  <c r="C498" i="1"/>
  <c r="C497" i="1"/>
  <c r="E488" i="1"/>
  <c r="D488" i="1"/>
  <c r="C488" i="1"/>
  <c r="C487" i="1"/>
  <c r="E478" i="1"/>
  <c r="D478" i="1"/>
  <c r="C478" i="1"/>
  <c r="C477" i="1"/>
  <c r="D468" i="1"/>
  <c r="C468" i="1"/>
  <c r="C467" i="1"/>
  <c r="K459" i="1"/>
  <c r="E458" i="1"/>
  <c r="D458" i="1"/>
  <c r="C457" i="1"/>
  <c r="K456" i="1"/>
  <c r="K455" i="1"/>
  <c r="K454" i="1"/>
  <c r="K453" i="1"/>
  <c r="K452" i="1"/>
  <c r="K451" i="1"/>
  <c r="K449" i="1"/>
  <c r="E448" i="1"/>
  <c r="E450" i="1" s="1"/>
  <c r="D448" i="1"/>
  <c r="D450" i="1" s="1"/>
  <c r="C447" i="1"/>
  <c r="K446" i="1"/>
  <c r="K445" i="1"/>
  <c r="K444" i="1"/>
  <c r="K443" i="1"/>
  <c r="K442" i="1"/>
  <c r="K441" i="1"/>
  <c r="K439" i="1"/>
  <c r="D438" i="1"/>
  <c r="D440" i="1" s="1"/>
  <c r="F437" i="1"/>
  <c r="E437" i="1"/>
  <c r="C437" i="1"/>
  <c r="K436" i="1"/>
  <c r="K435" i="1"/>
  <c r="K434" i="1"/>
  <c r="K433" i="1"/>
  <c r="K432" i="1"/>
  <c r="K431" i="1"/>
  <c r="K429" i="1"/>
  <c r="F427" i="1"/>
  <c r="F428" i="1" s="1"/>
  <c r="F430" i="1" s="1"/>
  <c r="E427" i="1"/>
  <c r="E428" i="1" s="1"/>
  <c r="E430" i="1" s="1"/>
  <c r="D427" i="1"/>
  <c r="C427" i="1"/>
  <c r="K426" i="1"/>
  <c r="K425" i="1"/>
  <c r="K424" i="1"/>
  <c r="K423" i="1"/>
  <c r="K422" i="1"/>
  <c r="K421" i="1"/>
  <c r="K419" i="1"/>
  <c r="F417" i="1"/>
  <c r="F418" i="1" s="1"/>
  <c r="E417" i="1"/>
  <c r="E418" i="1" s="1"/>
  <c r="D417" i="1"/>
  <c r="D418" i="1" s="1"/>
  <c r="C417" i="1"/>
  <c r="K416" i="1"/>
  <c r="K415" i="1"/>
  <c r="K414" i="1"/>
  <c r="K413" i="1"/>
  <c r="K412" i="1"/>
  <c r="K411" i="1"/>
  <c r="K409" i="1"/>
  <c r="F407" i="1"/>
  <c r="E407" i="1"/>
  <c r="D407" i="1"/>
  <c r="K406" i="1"/>
  <c r="K405" i="1"/>
  <c r="K404" i="1"/>
  <c r="K403" i="1"/>
  <c r="C402" i="1"/>
  <c r="K401" i="1"/>
  <c r="K399" i="1"/>
  <c r="F397" i="1"/>
  <c r="F398" i="1" s="1"/>
  <c r="F400" i="1" s="1"/>
  <c r="E397" i="1"/>
  <c r="E398" i="1" s="1"/>
  <c r="E400" i="1" s="1"/>
  <c r="D397" i="1"/>
  <c r="D398" i="1" s="1"/>
  <c r="D400" i="1" s="1"/>
  <c r="C397" i="1"/>
  <c r="K396" i="1"/>
  <c r="K395" i="1"/>
  <c r="K394" i="1"/>
  <c r="K393" i="1"/>
  <c r="K392" i="1"/>
  <c r="K391" i="1"/>
  <c r="K389" i="1"/>
  <c r="D388" i="1"/>
  <c r="D390" i="1" s="1"/>
  <c r="F387" i="1"/>
  <c r="F388" i="1" s="1"/>
  <c r="F390" i="1" s="1"/>
  <c r="E387" i="1"/>
  <c r="E388" i="1" s="1"/>
  <c r="E390" i="1" s="1"/>
  <c r="C387" i="1"/>
  <c r="K386" i="1"/>
  <c r="K385" i="1"/>
  <c r="K384" i="1"/>
  <c r="K383" i="1"/>
  <c r="K382" i="1"/>
  <c r="K381" i="1"/>
  <c r="K379" i="1"/>
  <c r="D378" i="1"/>
  <c r="G377" i="1"/>
  <c r="F377" i="1"/>
  <c r="F378" i="1" s="1"/>
  <c r="F380" i="1" s="1"/>
  <c r="E377" i="1"/>
  <c r="E378" i="1" s="1"/>
  <c r="E380" i="1" s="1"/>
  <c r="C377" i="1"/>
  <c r="K376" i="1"/>
  <c r="K375" i="1"/>
  <c r="K374" i="1"/>
  <c r="K373" i="1"/>
  <c r="K372" i="1"/>
  <c r="K371" i="1"/>
  <c r="D370" i="1"/>
  <c r="K369" i="1"/>
  <c r="G367" i="1"/>
  <c r="G368" i="1" s="1"/>
  <c r="F367" i="1"/>
  <c r="F368" i="1" s="1"/>
  <c r="E367" i="1"/>
  <c r="E368" i="1" s="1"/>
  <c r="C367" i="1"/>
  <c r="K366" i="1"/>
  <c r="K365" i="1"/>
  <c r="K364" i="1"/>
  <c r="K363" i="1"/>
  <c r="K362" i="1"/>
  <c r="K361" i="1"/>
  <c r="K359" i="1"/>
  <c r="G358" i="1"/>
  <c r="G360" i="1" s="1"/>
  <c r="D358" i="1"/>
  <c r="H357" i="1"/>
  <c r="H358" i="1" s="1"/>
  <c r="H360" i="1" s="1"/>
  <c r="F357" i="1"/>
  <c r="F358" i="1" s="1"/>
  <c r="F360" i="1" s="1"/>
  <c r="E357" i="1"/>
  <c r="E358" i="1" s="1"/>
  <c r="E360" i="1" s="1"/>
  <c r="C357" i="1"/>
  <c r="K356" i="1"/>
  <c r="K355" i="1"/>
  <c r="K354" i="1"/>
  <c r="K353" i="1"/>
  <c r="K352" i="1"/>
  <c r="K351" i="1"/>
  <c r="K349" i="1"/>
  <c r="G348" i="1"/>
  <c r="G350" i="1" s="1"/>
  <c r="D348" i="1"/>
  <c r="D350" i="1" s="1"/>
  <c r="H347" i="1"/>
  <c r="H348" i="1" s="1"/>
  <c r="H350" i="1" s="1"/>
  <c r="F347" i="1"/>
  <c r="E347" i="1"/>
  <c r="E348" i="1" s="1"/>
  <c r="E350" i="1" s="1"/>
  <c r="C347" i="1"/>
  <c r="K346" i="1"/>
  <c r="K345" i="1"/>
  <c r="K344" i="1"/>
  <c r="K343" i="1"/>
  <c r="K342" i="1"/>
  <c r="K341" i="1"/>
  <c r="K340" i="1"/>
  <c r="K339" i="1"/>
  <c r="G338" i="1"/>
  <c r="K338" i="1" s="1"/>
  <c r="K337" i="1"/>
  <c r="K336" i="1"/>
  <c r="K335" i="1"/>
  <c r="K334" i="1"/>
  <c r="K333" i="1"/>
  <c r="K332" i="1"/>
  <c r="K331" i="1"/>
  <c r="K329" i="1"/>
  <c r="G328" i="1"/>
  <c r="H327" i="1"/>
  <c r="E327" i="1"/>
  <c r="D327" i="1"/>
  <c r="K326" i="1"/>
  <c r="K325" i="1"/>
  <c r="K324" i="1"/>
  <c r="K323" i="1"/>
  <c r="K322" i="1"/>
  <c r="K321" i="1"/>
  <c r="K319" i="1"/>
  <c r="H317" i="1"/>
  <c r="H318" i="1" s="1"/>
  <c r="H320" i="1" s="1"/>
  <c r="G317" i="1"/>
  <c r="G318" i="1" s="1"/>
  <c r="E317" i="1"/>
  <c r="D317" i="1"/>
  <c r="D318" i="1" s="1"/>
  <c r="C317" i="1"/>
  <c r="K316" i="1"/>
  <c r="K315" i="1"/>
  <c r="K314" i="1"/>
  <c r="K313" i="1"/>
  <c r="K312" i="1"/>
  <c r="K311" i="1"/>
  <c r="K309" i="1"/>
  <c r="H307" i="1"/>
  <c r="G307" i="1"/>
  <c r="D307" i="1"/>
  <c r="D39" i="4" s="1"/>
  <c r="C307" i="1"/>
  <c r="K306" i="1"/>
  <c r="K305" i="1"/>
  <c r="K304" i="1"/>
  <c r="K303" i="1"/>
  <c r="K302" i="1"/>
  <c r="K301" i="1"/>
  <c r="K299" i="1"/>
  <c r="C297" i="1"/>
  <c r="K296" i="1"/>
  <c r="K295" i="1"/>
  <c r="K294" i="1"/>
  <c r="K293" i="1"/>
  <c r="K292" i="1"/>
  <c r="K291" i="1"/>
  <c r="H290" i="1"/>
  <c r="K289" i="1"/>
  <c r="C287" i="1"/>
  <c r="K286" i="1"/>
  <c r="K285" i="1"/>
  <c r="K284" i="1"/>
  <c r="K283" i="1"/>
  <c r="K282" i="1"/>
  <c r="K281" i="1"/>
  <c r="K279" i="1"/>
  <c r="H277" i="1"/>
  <c r="H278" i="1" s="1"/>
  <c r="H280" i="1" s="1"/>
  <c r="C277" i="1"/>
  <c r="K276" i="1"/>
  <c r="K275" i="1"/>
  <c r="K274" i="1"/>
  <c r="K273" i="1"/>
  <c r="K272" i="1"/>
  <c r="K271" i="1"/>
  <c r="K269" i="1"/>
  <c r="H267" i="1"/>
  <c r="C267" i="1"/>
  <c r="K266" i="1"/>
  <c r="K265" i="1"/>
  <c r="K264" i="1"/>
  <c r="K263" i="1"/>
  <c r="K262" i="1"/>
  <c r="K261" i="1"/>
  <c r="K260" i="1"/>
  <c r="K259" i="1"/>
  <c r="H257" i="1"/>
  <c r="C257" i="1"/>
  <c r="K256" i="1"/>
  <c r="K255" i="1"/>
  <c r="K254" i="1"/>
  <c r="K253" i="1"/>
  <c r="K252" i="1"/>
  <c r="K251" i="1"/>
  <c r="K250" i="1"/>
  <c r="K249" i="1"/>
  <c r="C248" i="1"/>
  <c r="J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34" i="4" l="1"/>
  <c r="K247" i="1"/>
  <c r="K248" i="1"/>
  <c r="C34" i="4"/>
  <c r="C258" i="1"/>
  <c r="K257" i="1"/>
  <c r="H34" i="4"/>
  <c r="H258" i="1"/>
  <c r="C268" i="1"/>
  <c r="K267" i="1"/>
  <c r="H270" i="1"/>
  <c r="H36" i="4" s="1"/>
  <c r="H268" i="1"/>
  <c r="C278" i="1"/>
  <c r="K277" i="1"/>
  <c r="C39" i="4"/>
  <c r="C288" i="1"/>
  <c r="K287" i="1"/>
  <c r="C298" i="1"/>
  <c r="K297" i="1"/>
  <c r="C308" i="1"/>
  <c r="K307" i="1"/>
  <c r="G39" i="4"/>
  <c r="G308" i="1"/>
  <c r="H39" i="4"/>
  <c r="H308" i="1"/>
  <c r="C318" i="1"/>
  <c r="K317" i="1"/>
  <c r="D40" i="4"/>
  <c r="D320" i="1"/>
  <c r="D41" i="4" s="1"/>
  <c r="E39" i="4"/>
  <c r="E318" i="1"/>
  <c r="C44" i="4"/>
  <c r="C328" i="1"/>
  <c r="K327" i="1"/>
  <c r="D44" i="4"/>
  <c r="D328" i="1"/>
  <c r="E44" i="4"/>
  <c r="E328" i="1"/>
  <c r="H44" i="4"/>
  <c r="H328" i="1"/>
  <c r="G45" i="4"/>
  <c r="G330" i="1"/>
  <c r="G46" i="4" s="1"/>
  <c r="C348" i="1"/>
  <c r="K347" i="1"/>
  <c r="F44" i="4"/>
  <c r="F348" i="1"/>
  <c r="C358" i="1"/>
  <c r="K357" i="1"/>
  <c r="C368" i="1"/>
  <c r="K367" i="1"/>
  <c r="E370" i="1"/>
  <c r="F370" i="1"/>
  <c r="G370" i="1"/>
  <c r="C378" i="1"/>
  <c r="K377" i="1"/>
  <c r="G49" i="4"/>
  <c r="G378" i="1"/>
  <c r="D380" i="1"/>
  <c r="C388" i="1"/>
  <c r="K387" i="1"/>
  <c r="C398" i="1"/>
  <c r="K397" i="1"/>
  <c r="C47" i="4"/>
  <c r="K47" i="4" s="1"/>
  <c r="C407" i="1"/>
  <c r="K402" i="1"/>
  <c r="D49" i="4"/>
  <c r="D408" i="1"/>
  <c r="E49" i="4"/>
  <c r="E408" i="1"/>
  <c r="F49" i="4"/>
  <c r="F408" i="1"/>
  <c r="C418" i="1"/>
  <c r="K417" i="1"/>
  <c r="D420" i="1"/>
  <c r="E420" i="1"/>
  <c r="F420" i="1"/>
  <c r="C428" i="1"/>
  <c r="K427" i="1"/>
  <c r="D54" i="4"/>
  <c r="D428" i="1"/>
  <c r="C438" i="1"/>
  <c r="K437" i="1"/>
  <c r="E54" i="4"/>
  <c r="E438" i="1"/>
  <c r="F54" i="4"/>
  <c r="F438" i="1"/>
  <c r="C54" i="4"/>
  <c r="C448" i="1"/>
  <c r="K447" i="1"/>
  <c r="C59" i="4"/>
  <c r="C458" i="1"/>
  <c r="K457" i="1"/>
  <c r="C60" i="4"/>
  <c r="D60" i="4"/>
  <c r="E60" i="4"/>
  <c r="C5" i="3"/>
  <c r="C12" i="2"/>
  <c r="C7" i="3" s="1"/>
  <c r="D5" i="3"/>
  <c r="D34" i="2"/>
  <c r="D7" i="3" s="1"/>
  <c r="E5" i="3"/>
  <c r="E34" i="2"/>
  <c r="E7" i="3" s="1"/>
  <c r="F6" i="3"/>
  <c r="C11" i="3"/>
  <c r="C89" i="2"/>
  <c r="C13" i="3" s="1"/>
  <c r="D11" i="3"/>
  <c r="D89" i="2"/>
  <c r="D13" i="3" s="1"/>
  <c r="E11" i="3"/>
  <c r="E89" i="2"/>
  <c r="E13" i="3" s="1"/>
  <c r="F11" i="3"/>
  <c r="C17" i="3"/>
  <c r="C100" i="2"/>
  <c r="C19" i="3" s="1"/>
  <c r="D17" i="3"/>
  <c r="D100" i="2"/>
  <c r="D19" i="3" s="1"/>
  <c r="E17" i="3"/>
  <c r="E100" i="2"/>
  <c r="E19" i="3" s="1"/>
  <c r="F17" i="3"/>
  <c r="F100" i="2"/>
  <c r="F19" i="3" s="1"/>
  <c r="F18" i="3"/>
  <c r="C23" i="3"/>
  <c r="C188" i="2"/>
  <c r="C25" i="3" s="1"/>
  <c r="D23" i="3"/>
  <c r="D188" i="2"/>
  <c r="D25" i="3" s="1"/>
  <c r="E23" i="3"/>
  <c r="E188" i="2"/>
  <c r="E25" i="3" s="1"/>
  <c r="F23" i="3"/>
  <c r="C29" i="3"/>
  <c r="C232" i="2"/>
  <c r="C31" i="3" s="1"/>
  <c r="D29" i="3"/>
  <c r="D232" i="2"/>
  <c r="D31" i="3" s="1"/>
  <c r="E29" i="3"/>
  <c r="E232" i="2"/>
  <c r="E31" i="3" s="1"/>
  <c r="F29" i="3"/>
  <c r="F232" i="2"/>
  <c r="C35" i="3"/>
  <c r="D35" i="3"/>
  <c r="E35" i="3"/>
  <c r="F35" i="3"/>
  <c r="M5" i="3"/>
  <c r="J2" i="3"/>
  <c r="I2" i="3"/>
  <c r="H2" i="3"/>
  <c r="J8" i="3"/>
  <c r="I8" i="3"/>
  <c r="H8" i="3"/>
  <c r="J14" i="3"/>
  <c r="I14" i="3"/>
  <c r="H14" i="3"/>
  <c r="J20" i="3"/>
  <c r="I20" i="3"/>
  <c r="H20" i="3"/>
  <c r="J26" i="3"/>
  <c r="I26" i="3"/>
  <c r="H26" i="3"/>
  <c r="C74" i="3"/>
  <c r="G32" i="3"/>
  <c r="D74" i="3"/>
  <c r="E74" i="3"/>
  <c r="F74" i="3"/>
  <c r="C75" i="3"/>
  <c r="G33" i="3"/>
  <c r="G75" i="3" s="1"/>
  <c r="D75" i="3"/>
  <c r="E75" i="3"/>
  <c r="F75" i="3"/>
  <c r="H62" i="4"/>
  <c r="I62" i="4"/>
  <c r="J62" i="4"/>
  <c r="G62" i="4"/>
  <c r="C62" i="4"/>
  <c r="K57" i="4"/>
  <c r="D62" i="4"/>
  <c r="E62" i="4"/>
  <c r="F62" i="4"/>
  <c r="K62" i="4" l="1"/>
  <c r="Y4" i="3" s="1"/>
  <c r="J68" i="3"/>
  <c r="I68" i="3"/>
  <c r="H68" i="3"/>
  <c r="X4" i="3"/>
  <c r="F77" i="3"/>
  <c r="F76" i="3"/>
  <c r="E77" i="3"/>
  <c r="E76" i="3"/>
  <c r="D77" i="3"/>
  <c r="D76" i="3"/>
  <c r="G74" i="3"/>
  <c r="J32" i="3"/>
  <c r="I32" i="3"/>
  <c r="H32" i="3"/>
  <c r="R5" i="3"/>
  <c r="C77" i="3"/>
  <c r="C76" i="3"/>
  <c r="F31" i="3"/>
  <c r="F230" i="2"/>
  <c r="F30" i="3" s="1"/>
  <c r="C460" i="1"/>
  <c r="K458" i="1"/>
  <c r="C450" i="1"/>
  <c r="K448" i="1"/>
  <c r="F440" i="1"/>
  <c r="F56" i="4" s="1"/>
  <c r="F55" i="4"/>
  <c r="E440" i="1"/>
  <c r="E56" i="4" s="1"/>
  <c r="E55" i="4"/>
  <c r="C440" i="1"/>
  <c r="K440" i="1" s="1"/>
  <c r="K438" i="1"/>
  <c r="D430" i="1"/>
  <c r="D56" i="4" s="1"/>
  <c r="D55" i="4"/>
  <c r="C430" i="1"/>
  <c r="K430" i="1" s="1"/>
  <c r="K428" i="1"/>
  <c r="C55" i="4"/>
  <c r="C420" i="1"/>
  <c r="K420" i="1" s="1"/>
  <c r="K418" i="1"/>
  <c r="F410" i="1"/>
  <c r="F51" i="4" s="1"/>
  <c r="F50" i="4"/>
  <c r="E410" i="1"/>
  <c r="E51" i="4" s="1"/>
  <c r="E50" i="4"/>
  <c r="D410" i="1"/>
  <c r="D51" i="4" s="1"/>
  <c r="D50" i="4"/>
  <c r="C49" i="4"/>
  <c r="C408" i="1"/>
  <c r="K407" i="1"/>
  <c r="J56" i="3"/>
  <c r="I56" i="3"/>
  <c r="H56" i="3"/>
  <c r="V4" i="3"/>
  <c r="C400" i="1"/>
  <c r="K400" i="1" s="1"/>
  <c r="K398" i="1"/>
  <c r="C390" i="1"/>
  <c r="K390" i="1" s="1"/>
  <c r="K388" i="1"/>
  <c r="G380" i="1"/>
  <c r="G51" i="4" s="1"/>
  <c r="G50" i="4"/>
  <c r="C380" i="1"/>
  <c r="K380" i="1" s="1"/>
  <c r="K378" i="1"/>
  <c r="C50" i="4"/>
  <c r="C370" i="1"/>
  <c r="K370" i="1" s="1"/>
  <c r="K368" i="1"/>
  <c r="C360" i="1"/>
  <c r="K360" i="1" s="1"/>
  <c r="K358" i="1"/>
  <c r="F45" i="4"/>
  <c r="F350" i="1"/>
  <c r="F46" i="4" s="1"/>
  <c r="C350" i="1"/>
  <c r="K350" i="1" s="1"/>
  <c r="K348" i="1"/>
  <c r="H45" i="4"/>
  <c r="H330" i="1"/>
  <c r="H46" i="4" s="1"/>
  <c r="E45" i="4"/>
  <c r="E330" i="1"/>
  <c r="E46" i="4" s="1"/>
  <c r="D45" i="4"/>
  <c r="D330" i="1"/>
  <c r="D46" i="4" s="1"/>
  <c r="C45" i="4"/>
  <c r="C330" i="1"/>
  <c r="K328" i="1"/>
  <c r="E40" i="4"/>
  <c r="E320" i="1"/>
  <c r="E41" i="4" s="1"/>
  <c r="C320" i="1"/>
  <c r="K320" i="1" s="1"/>
  <c r="K318" i="1"/>
  <c r="H40" i="4"/>
  <c r="H310" i="1"/>
  <c r="H41" i="4" s="1"/>
  <c r="G40" i="4"/>
  <c r="G310" i="1"/>
  <c r="G41" i="4" s="1"/>
  <c r="C310" i="1"/>
  <c r="K310" i="1" s="1"/>
  <c r="K308" i="1"/>
  <c r="C300" i="1"/>
  <c r="K300" i="1" s="1"/>
  <c r="K298" i="1"/>
  <c r="C40" i="4"/>
  <c r="C290" i="1"/>
  <c r="K288" i="1"/>
  <c r="C280" i="1"/>
  <c r="K280" i="1" s="1"/>
  <c r="K278" i="1"/>
  <c r="C270" i="1"/>
  <c r="K268" i="1"/>
  <c r="H35" i="4"/>
  <c r="K258" i="1"/>
  <c r="C35" i="4"/>
  <c r="C36" i="4" l="1"/>
  <c r="K270" i="1"/>
  <c r="C41" i="4"/>
  <c r="K290" i="1"/>
  <c r="C46" i="4"/>
  <c r="K330" i="1"/>
  <c r="C410" i="1"/>
  <c r="K408" i="1"/>
  <c r="C56" i="4"/>
  <c r="K450" i="1"/>
  <c r="C61" i="4"/>
  <c r="K460" i="1"/>
  <c r="G77" i="3"/>
  <c r="G76" i="3"/>
  <c r="J74" i="3"/>
  <c r="I74" i="3"/>
  <c r="H74" i="3"/>
  <c r="Y5" i="3"/>
  <c r="C51" i="4" l="1"/>
  <c r="K4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tc={f6661899-b670-43fa-8991-23f3cdf58fa2}</author>
  </authors>
  <commentList>
    <comment ref="C312" authorId="0" shapeId="0" xr:uid="{F6661899-B670-43FA-8991-23F3CDF58FA2}">
      <text>
        <t>[Threaded comment]
Your version of Excel allows you to read this threaded comment; however, any edits to it will get removed if the file is opened in a newer version of Excel. Learn more: https://go.microsoft.com/fwlink/?linkid=870924
Comment:
    Mcdo : 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tc={9e1dcf5f-f9ea-4da9-9c9a-e071a922aa53}</author>
    <author>tc={99783db1-2f75-4e3f-b207-a67d0b37813e}</author>
    <author>tc={64b38637-ea43-43de-a9f4-2bae4d8227e2}</author>
    <author>tc={ae0dbac4-152b-44bd-b840-573985544074}</author>
    <author>tc={256cdae7-c671-43d5-9a9d-331a6b5a074f}</author>
    <author>tc={91e51e92-d822-4c1b-9fe7-c95669cf3a9c}</author>
    <author>tc={34ead975-ba2d-4094-93ae-e74074115eff}</author>
    <author>tc={9711bbcb-5bbb-4b4c-b1e8-ed607c87a5a6}</author>
    <author>tc={ba83cc39-8ffb-4201-8fa2-a4b46d7daf2f}</author>
    <author>tc={ab677578-db09-48cd-b2bf-92cb422a411e}</author>
    <author>tc={c9dbfc1b-5d94-461f-b0f2-518a7f5ea6a6}</author>
    <author>tc={b64cd8e8-8291-4f10-b1bc-4abbe69f2b6a}</author>
    <author>tc={bc164cf3-ce95-4523-bf2f-6306264f8d82}</author>
    <author>tc={86e6ccd0-bb1e-4a6b-850b-6a06d7273a69}</author>
    <author>tc={a7068c48-2e54-4b5c-9d23-c092c021f259}</author>
    <author>tc={38dbedb6-a7a5-41d5-b264-cbb91fb9c02d}</author>
    <author>tc={1d6c9260-736e-4e1e-b323-6820066410c1}</author>
    <author>tc={730bbb65-a375-4f61-88ff-752744e2ad14}</author>
    <author>tc={62452489-ac41-4322-98e7-015c9eff9aa7}</author>
    <author>tc={d08ca9dd-03aa-4fcd-bc74-b28bf05421fa}</author>
    <author>tc={fa89c075-e31c-4c19-bfba-5541770a7c3b}</author>
    <author>tc={6620fb3e-2dc7-4bcb-92e4-5ac4c4fc3f00}</author>
    <author>tc={aaf965da-51e4-4b6b-8975-5c5f9c95d52a}</author>
    <author>tc={fe6934dc-4ba3-4924-83a0-30134f7374cd}</author>
    <author>tc={44ee9e92-a5bb-4e90-bbbf-72954851fd1d}</author>
    <author>tc={07737d7c-73b0-435b-90ca-98db8e4c12ac}</author>
    <author>tc={ef64e321-7921-4059-9a12-1158e75c52e2}</author>
    <author>tc={5bbe16c6-d93f-4384-8091-a624ca5241d1}</author>
    <author>tc={315b94b0-ec09-4940-a238-0d98473a9042}</author>
    <author>tc={7d5337f5-ddb8-41b5-8a6b-6662649d12d1}</author>
    <author>tc={89012f45-a5a7-4a3b-b956-f4d0fe7976db}</author>
    <author>tc={8fab8998-dba3-4fc2-b309-890355942144}</author>
    <author>tc={58411e9f-029d-4c8b-9961-e1d926146595}</author>
    <author>tc={00d1e165-4252-44fc-b246-85e9e8917f6a}</author>
    <author>tc={a159c1c1-5b02-4599-930c-f2bb3fd43d74}</author>
    <author>tc={505a836a-a115-402a-992b-cb7af99c019e}</author>
    <author>tc={0163dd41-cca2-44a5-a803-1e859f1dc0e8}</author>
    <author>tc={5ac4b8a4-83e5-4d1c-b193-fa4ca2f89d53}</author>
    <author>tc={9cd5eac2-6689-44cd-bebb-b9751897b21e}</author>
    <author>tc={d6d8cabd-eb17-48ee-b987-87f5f8676454}</author>
    <author>tc={972b7fcc-c6bd-4921-a574-26bb100104db}</author>
    <author>tc={d583f586-86d8-4388-ae69-195d85f2c107}</author>
    <author>tc={4b0731eb-9b30-4008-9ec8-2cca267e0d4a}</author>
    <author>tc={54c3635f-932b-40d2-87d3-775f47cf30fb}</author>
    <author>tc={df855446-134f-4dca-9dc3-0c01390e1869}</author>
    <author>tc={906c3341-fbe6-40c6-b315-e3a261ca9084}</author>
    <author>tc={3f32c844-5345-4508-8acf-e14c0e1d491f}</author>
    <author>tc={105f9a4e-55c4-4d67-b00d-4f95aa3c8269}</author>
    <author>tc={ee4faf57-1f67-406a-bcc5-3835408eaf34}</author>
    <author>tc={a8a7a365-b0f3-4a85-864f-d381dce04655}</author>
    <author>tc={d7eadc2c-3a67-4b5b-a474-5331aecfe622}</author>
    <author>tc={b7933897-02af-4e71-8eee-21a8b7ed33bb}</author>
    <author>tc={9452b2ac-e3ec-4d2f-ad89-8ebb37f424a6}</author>
    <author>tc={128c598a-440a-4e64-a04c-520b08a63077}</author>
    <author>tc={e6b1102c-1a78-40e3-bf30-44db19247cde}</author>
    <author>tc={0cfcab76-e904-41c5-bb2f-352437e1ffee}</author>
    <author>tc={2a2739da-021f-419b-8209-7dc9b53ced4c}</author>
    <author>tc={d5080288-80b9-4e77-8d5d-05c1ddad9628}</author>
    <author>tc={b21b0236-e5a7-4014-823a-adbaab14825d}</author>
    <author>tc={470252f4-438c-4ebd-8b3a-49701ef9b2d2}</author>
    <author>tc={bd201426-57ce-4f13-82e5-ea87b6367c0b}</author>
    <author>tc={2fe8b8be-d50e-41dc-b541-9db9e1a8f8c9}</author>
    <author>tc={3291df1e-fd14-45a1-96da-edd146ed28df}</author>
    <author>tc={1d6ffd9b-7624-4e73-abd6-b5e51ef27a69}</author>
    <author>tc={814b9db6-cd1d-4b35-aef2-1e8ed511d5db}</author>
    <author>tc={445cdb60-3d84-4461-9003-9b9319b24afb}</author>
    <author>tc={122f21d8-e70f-47b6-81a9-394908d76c44}</author>
  </authors>
  <commentList>
    <comment ref="A1" authorId="0" shapeId="0" xr:uid="{9E1DCF5F-F9EA-4DA9-9C9A-E071A922AA53}">
      <text>
        <t>[Threaded comment]
Your version of Excel allows you to read this threaded comment; however, any edits to it will get removed if the file is opened in a newer version of Excel. Learn more: https://go.microsoft.com/fwlink/?linkid=870924
Comment:
    Aquarun; Naturalia; rembal oi; Boulangerie Ayave; Epicerie Techer; Orchestra</t>
      </text>
    </comment>
    <comment ref="E25" authorId="1" shapeId="0" xr:uid="{99783DB1-2F75-4E3F-B207-A67D0B37813E}">
      <text>
        <t>[Threaded comment]
Your version of Excel allows you to read this threaded comment; however, any edits to it will get removed if the file is opened in a newer version of Excel. Learn more: https://go.microsoft.com/fwlink/?linkid=870924
Comment:
    -Bébé 9
-7 store</t>
      </text>
    </comment>
    <comment ref="C26" authorId="2" shapeId="0" xr:uid="{64B38637-EA43-43DE-A9F4-2BAE4D8227E2}">
      <text>
        <t>[Threaded comment]
Your version of Excel allows you to read this threaded comment; however, any edits to it will get removed if the file is opened in a newer version of Excel. Learn more: https://go.microsoft.com/fwlink/?linkid=870924
Comment:
    Canoe Kayak
Cheesy
Sibel
NV Diffusion
Xay Leeya
Lacorp</t>
      </text>
    </comment>
    <comment ref="D26" authorId="3" shapeId="0" xr:uid="{AE0DBAC4-152B-44BD-B840-573985544074}">
      <text>
        <t>[Threaded comment]
Your version of Excel allows you to read this threaded comment; however, any edits to it will get removed if the file is opened in a newer version of Excel. Learn more: https://go.microsoft.com/fwlink/?linkid=870924
Comment:
    AMC RUN/ FB 974 CARTE GRISE/IMPULSION INGENIERIE</t>
      </text>
    </comment>
    <comment ref="E26" authorId="4" shapeId="0" xr:uid="{256CDAE7-C671-43D5-9A9D-331A6B5A074F}">
      <text>
        <t>[Threaded comment]
Your version of Excel allows you to read this threaded comment; however, any edits to it will get removed if the file is opened in a newer version of Excel. Learn more: https://go.microsoft.com/fwlink/?linkid=870924
Comment:
    -Vito ravine des chevres
-City sport
-Faimtastique
-Monday Chaussure
-Seven store
-DADA BURGER</t>
      </text>
    </comment>
    <comment ref="C37" authorId="5" shapeId="0" xr:uid="{91E51E92-D822-4C1B-9FE7-C95669CF3A9C}">
      <text>
        <t>[Threaded comment]
Your version of Excel allows you to read this threaded comment; however, any edits to it will get removed if the file is opened in a newer version of Excel. Learn more: https://go.microsoft.com/fwlink/?linkid=870924
Comment:
    Dressing de Shana
Citya Ste Suz.
Ecore S.A.S
Iron Bodyfit
L'Électricien
Le Gadiamb
Electro Concept OI
La Bonne Pointure
Mcdonald's Ouest</t>
      </text>
    </comment>
    <comment ref="D37" authorId="6" shapeId="0" xr:uid="{34EAD975-BA2D-4094-93AE-E74074115E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RENT A CAR/ HOSMANN CHAUSSURES/ RUN CAR/ RUN PHONE SERVICE/ TI CHOUCHOU/ RGM TRANSPORT/ MAISON BANIAN/ GROUPAMA</t>
      </text>
    </comment>
    <comment ref="C48" authorId="7" shapeId="0" xr:uid="{9711BBCB-5BBB-4B4C-B1E8-ED607C87A5A6}">
      <text>
        <t>[Threaded comment]
Your version of Excel allows you to read this threaded comment; however, any edits to it will get removed if the file is opened in a newer version of Excel. Learn more: https://go.microsoft.com/fwlink/?linkid=870924
Comment:
    Madame cookie
Crédit Agricole
Maison Narsy (2)</t>
      </text>
    </comment>
    <comment ref="D48" authorId="8" shapeId="0" xr:uid="{BA83CC39-8FFB-4201-8FA2-A4B46D7DAF2F}">
      <text>
        <t>[Threaded comment]
Your version of Excel allows you to read this threaded comment; however, any edits to it will get removed if the file is opened in a newer version of Excel. Learn more: https://go.microsoft.com/fwlink/?linkid=870924
Comment:
    KT DRAL, CHARCUTERIE VIRACAOUDIN, TERRANIMO, HAPPYZEN</t>
      </text>
    </comment>
    <comment ref="E48" authorId="9" shapeId="0" xr:uid="{AB677578-DB09-48CD-B2BF-92CB422A411E}">
      <text>
        <t>[Threaded comment]
Your version of Excel allows you to read this threaded comment; however, any edits to it will get removed if the file is opened in a newer version of Excel. Learn more: https://go.microsoft.com/fwlink/?linkid=870924
Comment:
    -2 leader price st paul
-2 leader price express l'hermitage
-A s'en lecher les doigts</t>
      </text>
    </comment>
    <comment ref="C58" authorId="10" shapeId="0" xr:uid="{C9DBFC1B-5D94-461F-B0F2-518A7F5EA6A6}">
      <text>
        <t>[Threaded comment]
Your version of Excel allows you to read this threaded comment; however, any edits to it will get removed if the file is opened in a newer version of Excel. Learn more: https://go.microsoft.com/fwlink/?linkid=870924
Comment:
    MAISON NARSY
MTSI</t>
      </text>
    </comment>
    <comment ref="C59" authorId="11" shapeId="0" xr:uid="{B64CD8E8-8291-4F10-B1BC-4ABBE69F2B6A}">
      <text>
        <t>[Threaded comment]
Your version of Excel allows you to read this threaded comment; however, any edits to it will get removed if the file is opened in a newer version of Excel. Learn more: https://go.microsoft.com/fwlink/?linkid=870924
Comment:
    LMG OUEST (2)
BAT REUNION</t>
      </text>
    </comment>
    <comment ref="D59" authorId="12" shapeId="0" xr:uid="{BC164CF3-CE95-4523-BF2F-6306264F8D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Protect'Homs
LE NIXON
LIBRAIRIE GERARD</t>
      </text>
    </comment>
    <comment ref="E59" authorId="13" shapeId="0" xr:uid="{86E6CCD0-BB1E-4A6B-850B-6A06D7273A69}">
      <text>
        <t>[Threaded comment]
Your version of Excel allows you to read this threaded comment; however, any edits to it will get removed if the file is opened in a newer version of Excel. Learn more: https://go.microsoft.com/fwlink/?linkid=870924
Comment:
    -Queen fries Waffles
-Moment Tea
-Ixeo 
-Institut sobade</t>
      </text>
    </comment>
    <comment ref="C70" authorId="14" shapeId="0" xr:uid="{A7068C48-2E54-4B5C-9D23-C092C021F259}">
      <text>
        <t>[Threaded comment]
Your version of Excel allows you to read this threaded comment; however, any edits to it will get removed if the file is opened in a newer version of Excel. Learn more: https://go.microsoft.com/fwlink/?linkid=870924
Comment:
    HERTZ
AU PETIT GOUTER
LE GADIAMB</t>
      </text>
    </comment>
    <comment ref="D70" authorId="15" shapeId="0" xr:uid="{38DBEDB6-A7A5-41D5-B264-CBB91FB9C02D}">
      <text>
        <t>[Threaded comment]
Your version of Excel allows you to read this threaded comment; however, any edits to it will get removed if the file is opened in a newer version of Excel. Learn more: https://go.microsoft.com/fwlink/?linkid=870924
Comment:
    2 Caves 60, SHANA BOULANGERIE</t>
      </text>
    </comment>
    <comment ref="C80" authorId="16" shapeId="0" xr:uid="{1D6C9260-736E-4E1E-B323-6820066410C1}">
      <text>
        <t>[Threaded comment]
Your version of Excel allows you to read this threaded comment; however, any edits to it will get removed if the file is opened in a newer version of Excel. Learn more: https://go.microsoft.com/fwlink/?linkid=870924
Comment:
    Opwal</t>
      </text>
    </comment>
    <comment ref="C81" authorId="17" shapeId="0" xr:uid="{730BBB65-A375-4F61-88FF-752744E2AD14}">
      <text>
        <t>[Threaded comment]
Your version of Excel allows you to read this threaded comment; however, any edits to it will get removed if the file is opened in a newer version of Excel. Learn more: https://go.microsoft.com/fwlink/?linkid=870924
Comment:
    Mcdo EST 
Dressing de Shana OUEST
LA SAINT ANNOISE (boulangerie)</t>
      </text>
    </comment>
    <comment ref="D81" authorId="18" shapeId="0" xr:uid="{62452489-AC41-4322-98E7-015C9EFF9AA7}">
      <text>
        <t>[Threaded comment]
Your version of Excel allows you to read this threaded comment; however, any edits to it will get removed if the file is opened in a newer version of Excel. Learn more: https://go.microsoft.com/fwlink/?linkid=870924
Comment:
    Chapeau Melon
Foyam
Idocars
Melizano
AD CENTRE AUTO</t>
      </text>
    </comment>
    <comment ref="D91" authorId="19" shapeId="0" xr:uid="{D08CA9DD-03AA-4FCD-BC74-B28BF05421FA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MONTMORANCY</t>
      </text>
    </comment>
    <comment ref="E91" authorId="20" shapeId="0" xr:uid="{FA89C075-E31C-4C19-BFBA-5541770A7C3B}">
      <text>
        <t>[Threaded comment]
Your version of Excel allows you to read this threaded comment; however, any edits to it will get removed if the file is opened in a newer version of Excel. Learn more: https://go.microsoft.com/fwlink/?linkid=870924
Comment:
    -Garage auto service
-Sushi d'art</t>
      </text>
    </comment>
    <comment ref="C92" authorId="21" shapeId="0" xr:uid="{6620FB3E-2DC7-4BCB-92E4-5AC4C4FC3F00}">
      <text>
        <t>[Threaded comment]
Your version of Excel allows you to read this threaded comment; however, any edits to it will get removed if the file is opened in a newer version of Excel. Learn more: https://go.microsoft.com/fwlink/?linkid=870924
Comment:
    LGM OUEST 2
SKY SOLAR
IBF OUEST</t>
      </text>
    </comment>
    <comment ref="D92" authorId="22" shapeId="0" xr:uid="{AAF965DA-51E4-4B6B-8975-5C5F9C95D52A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INDIA PALACE
KARIBO RESTAURANT
O'FRIENDS
DR MAXIS
JOUR APRES JOUR</t>
      </text>
    </comment>
    <comment ref="E92" authorId="23" shapeId="0" xr:uid="{FE6934DC-4BA3-4924-83A0-30134F7374CD}">
      <text>
        <t>[Threaded comment]
Your version of Excel allows you to read this threaded comment; however, any edits to it will get removed if the file is opened in a newer version of Excel. Learn more: https://go.microsoft.com/fwlink/?linkid=870924
Comment:
    -Au beau Corner
-Mot scoot
-La kaz meme
-Ola moufia
-Equip auto st denis</t>
      </text>
    </comment>
    <comment ref="C103" authorId="24" shapeId="0" xr:uid="{44EE9E92-A5BB-4E90-BBBF-72954851FD1D}">
      <text>
        <t>[Threaded comment]
Your version of Excel allows you to read this threaded comment; however, any edits to it will get removed if the file is opened in a newer version of Excel. Learn more: https://go.microsoft.com/fwlink/?linkid=870924
Comment:
    OGUAVA 
O COPAIN 2
AT MERCH OUEST
EURO VOYAGES 
BRICONAUTES 2</t>
      </text>
    </comment>
    <comment ref="D103" authorId="25" shapeId="0" xr:uid="{07737D7C-73B0-435B-90CA-98DB8E4C12AC}">
      <text>
        <t>[Threaded comment]
Your version of Excel allows you to read this threaded comment; however, any edits to it will get removed if the file is opened in a newer version of Excel. Learn more: https://go.microsoft.com/fwlink/?linkid=870924
Comment:
    TEKA MODE
BOULANGERIE PARIS JUDITH 
AU DI MYL FRUITS ET LEGUMES</t>
      </text>
    </comment>
    <comment ref="E108" authorId="26" shapeId="0" xr:uid="{EF64E321-7921-4059-9A12-1158E75C52E2}">
      <text>
        <t>[Threaded comment]
Your version of Excel allows you to read this threaded comment; however, any edits to it will get removed if the file is opened in a newer version of Excel. Learn more: https://go.microsoft.com/fwlink/?linkid=870924
Comment:
    52 appels dû au tri des dossiers qui me demande énormément de temps</t>
      </text>
    </comment>
    <comment ref="C113" authorId="27" shapeId="0" xr:uid="{5BBE16C6-D93F-4384-8091-A624CA5241D1}">
      <text>
        <t>[Threaded comment]
Your version of Excel allows you to read this threaded comment; however, any edits to it will get removed if the file is opened in a newer version of Excel. Learn more: https://go.microsoft.com/fwlink/?linkid=870924
Comment:
    LEADER PRICE PICHAN</t>
      </text>
    </comment>
    <comment ref="E113" authorId="28" shapeId="0" xr:uid="{315B94B0-EC09-4940-A238-0D98473A9042}">
      <text>
        <t>[Threaded comment]
Your version of Excel allows you to read this threaded comment; however, any edits to it will get removed if the file is opened in a newer version of Excel. Learn more: https://go.microsoft.com/fwlink/?linkid=870924
Comment:
    DREAM DONUTS</t>
      </text>
    </comment>
    <comment ref="C114" authorId="29" shapeId="0" xr:uid="{7D5337F5-DDB8-41B5-8A6B-6662649D12D1}">
      <text>
        <t>[Threaded comment]
Your version of Excel allows you to read this threaded comment; however, any edits to it will get removed if the file is opened in a newer version of Excel. Learn more: https://go.microsoft.com/fwlink/?linkid=870924
Comment:
    KAZ DESIGN
LEADER PRICE PICHAN
IBF 2 (Sud &amp; Nord)
LENCERIA
REMIREX
SARL NTCS 2
POKAWA 2</t>
      </text>
    </comment>
    <comment ref="D114" authorId="30" shapeId="0" xr:uid="{89012F45-A5A7-4A3B-B956-F4D0FE7976DB}">
      <text>
        <t>[Threaded comment]
Your version of Excel allows you to read this threaded comment; however, any edits to it will get removed if the file is opened in a newer version of Excel. Learn more: https://go.microsoft.com/fwlink/?linkid=870924
Comment:
    UNIVERSAL 2
SNACK BAR CHEZ JADE 1
VEGETAL 974 2
LES GOURMANDISES D'AVA 1
LE COIN DES BONS AMIS 1
CADJEE BATTERIE 2</t>
      </text>
    </comment>
    <comment ref="E114" authorId="31" shapeId="0" xr:uid="{8FAB8998-DBA3-4FC2-B309-890355942144}">
      <text>
        <t>[Threaded comment]
Your version of Excel allows you to read this threaded comment; however, any edits to it will get removed if the file is opened in a newer version of Excel. Learn more: https://go.microsoft.com/fwlink/?linkid=870924
Comment:
    -Patisserie Burhani st andre (3)
-Patisserie Burhani ste marie 
-Top moteur OI
-Le Bunker St paul
-Ideal Tech</t>
      </text>
    </comment>
    <comment ref="E123" authorId="32" shapeId="0" xr:uid="{58411E9F-029D-4C8B-9961-E1D926146595}">
      <text>
        <t>[Threaded comment]
Your version of Excel allows you to read this threaded comment; however, any edits to it will get removed if the file is opened in a newer version of Excel. Learn more: https://go.microsoft.com/fwlink/?linkid=870924
Comment:
    -BOULANGERIE MARIE BLACHE</t>
      </text>
    </comment>
    <comment ref="C125" authorId="33" shapeId="0" xr:uid="{00D1E165-4252-44FC-B246-85E9E8917F6A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MARKET PLUS 4
CANOPEE (Ouest)
STATION LA COCOTERAIE</t>
      </text>
    </comment>
    <comment ref="D125" authorId="34" shapeId="0" xr:uid="{A159C1C1-5B02-4599-930C-F2BB3FD43D74}">
      <text>
        <t>[Threaded comment]
Your version of Excel allows you to read this threaded comment; however, any edits to it will get removed if the file is opened in a newer version of Excel. Learn more: https://go.microsoft.com/fwlink/?linkid=870924
Comment:
    FOYAM 2 
VIBRASON PRODUCT 2</t>
      </text>
    </comment>
    <comment ref="E125" authorId="35" shapeId="0" xr:uid="{505A836A-A115-402A-992B-CB7AF99C019E}">
      <text>
        <t>[Threaded comment]
Your version of Excel allows you to read this threaded comment; however, any edits to it will get removed if the file is opened in a newer version of Excel. Learn more: https://go.microsoft.com/fwlink/?linkid=870924
Comment:
    -STATION ZAC FINETTE
-GUILLERMO LOC RETOUR
-OLA BOULEVARD DORET
-PMO AGENCY
-VITO ST BENOIT</t>
      </text>
    </comment>
    <comment ref="C136" authorId="36" shapeId="0" xr:uid="{0163DD41-CCA2-44A5-A803-1E859F1DC0E8}">
      <text>
        <t>[Threaded comment]
Your version of Excel allows you to read this threaded comment; however, any edits to it will get removed if the file is opened in a newer version of Excel. Learn more: https://go.microsoft.com/fwlink/?linkid=870924
Comment:
    LGM (Nord)
OGUAVA 2 (Nouveau pdv)
SIMONE SDI 2 (Nord)
PHARMACIE DU COLOSSE 2
ASSISTE MOI
RJE (Sud)
ORANGE (Toute l'île)</t>
      </text>
    </comment>
    <comment ref="D136" authorId="37" shapeId="0" xr:uid="{5AC4B8A4-83E5-4D1C-B193-FA4CA2F89D53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ZONE 2
BRICKS 4 KIDS 2</t>
      </text>
    </comment>
    <comment ref="E136" authorId="38" shapeId="0" xr:uid="{9CD5EAC2-6689-44CD-BEBB-B9751897B21E}">
      <text>
        <t>[Threaded comment]
Your version of Excel allows you to read this threaded comment; however, any edits to it will get removed if the file is opened in a newer version of Excel. Learn more: https://go.microsoft.com/fwlink/?linkid=870924
Comment:
    -PETIT COIN FRAIS
-DINA MORGABINE
-BOUILLON AMANDINE
-AGITATEUR MIDI</t>
      </text>
    </comment>
    <comment ref="C147" authorId="39" shapeId="0" xr:uid="{D6D8CABD-EB17-48EE-B987-87F5F8676454}">
      <text>
        <t>[Threaded comment]
Your version of Excel allows you to read this threaded comment; however, any edits to it will get removed if the file is opened in a newer version of Excel. Learn more: https://go.microsoft.com/fwlink/?linkid=870924
Comment:
    Mr BRICOLAGE 2 (Nord)
ZEOP (Ouest)
BO M EVENT 2 (Toute l'ile)
LMR</t>
      </text>
    </comment>
    <comment ref="D147" authorId="40" shapeId="0" xr:uid="{972B7FCC-C6BD-4921-A574-26BB100104DB}">
      <text>
        <t>[Threaded comment]
Your version of Excel allows you to read this threaded comment; however, any edits to it will get removed if the file is opened in a newer version of Excel. Learn more: https://go.microsoft.com/fwlink/?linkid=870924
Comment:
    ISIS 
SHANA 
AD PRINT</t>
      </text>
    </comment>
    <comment ref="E147" authorId="41" shapeId="0" xr:uid="{D583F586-86D8-4388-AE69-195D85F2C107}">
      <text>
        <t>[Threaded comment]
Your version of Excel allows you to read this threaded comment; however, any edits to it will get removed if the file is opened in a newer version of Excel. Learn more: https://go.microsoft.com/fwlink/?linkid=870924
Comment:
    -STATION BRAS PANON
-BOULANGERIE BENJAMIN DOBI
-LIZANMA BOUTIQUE ( 2 )
-LECLERC RDP</t>
      </text>
    </comment>
    <comment ref="C158" authorId="42" shapeId="0" xr:uid="{4B0731EB-9B30-4008-9EC8-2CCA267E0D4A}">
      <text>
        <t>[Threaded comment]
Your version of Excel allows you to read this threaded comment; however, any edits to it will get removed if the file is opened in a newer version of Excel. Learn more: https://go.microsoft.com/fwlink/?linkid=870924
Comment:
    LE TENDRE EPI (Ouest) 2
SAVEURS D LICES (Sud)
COCCI MARKET
SOEUR DE COEUR</t>
      </text>
    </comment>
    <comment ref="D158" authorId="43" shapeId="0" xr:uid="{54C3635F-932B-40D2-87D3-775F47CF30FB}">
      <text>
        <t>[Threaded comment]
Your version of Excel allows you to read this threaded comment; however, any edits to it will get removed if the file is opened in a newer version of Excel. Learn more: https://go.microsoft.com/fwlink/?linkid=870924
Comment:
    ISIS 
4 KIDZ 
JAGUAR
BEAUSEJOUR</t>
      </text>
    </comment>
    <comment ref="E158" authorId="44" shapeId="0" xr:uid="{DF855446-134F-4DCA-9DC3-0C01390E1869}">
      <text>
        <t>[Threaded comment]
Your version of Excel allows you to read this threaded comment; however, any edits to it will get removed if the file is opened in a newer version of Excel. Learn more: https://go.microsoft.com/fwlink/?linkid=870924
Comment:
    -ADREZIO
-O REGAL
-RMD SNACK
-PATISSERIE BURHANI</t>
      </text>
    </comment>
    <comment ref="E168" authorId="45" shapeId="0" xr:uid="{906C3341-FBE6-40C6-B315-E3A261CA9084}">
      <text>
        <t>[Threaded comment]
Your version of Excel allows you to read this threaded comment; however, any edits to it will get removed if the file is opened in a newer version of Excel. Learn more: https://go.microsoft.com/fwlink/?linkid=870924
Comment:
    PAPANGUE IMMO</t>
      </text>
    </comment>
    <comment ref="C169" authorId="46" shapeId="0" xr:uid="{3F32C844-5345-4508-8ACF-E14C0E1D491F}">
      <text>
        <t>[Threaded comment]
Your version of Excel allows you to read this threaded comment; however, any edits to it will get removed if the file is opened in a newer version of Excel. Learn more: https://go.microsoft.com/fwlink/?linkid=870924
Comment:
    SOLINEO
VIDOT 3</t>
      </text>
    </comment>
    <comment ref="E169" authorId="47" shapeId="0" xr:uid="{105F9A4E-55C4-4D67-B00D-4F95AA3C8269}">
      <text>
        <t>[Threaded comment]
Your version of Excel allows you to read this threaded comment; however, any edits to it will get removed if the file is opened in a newer version of Excel. Learn more: https://go.microsoft.com/fwlink/?linkid=870924
Comment:
    -MONT GOURMAND (2)</t>
      </text>
    </comment>
    <comment ref="C180" authorId="48" shapeId="0" xr:uid="{EE4FAF57-1F67-406A-BCC5-3835408EAF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REUNIDRIVE 
TI CASE VICTORINE
GAIA PATRIMOINE
PARIS MODE (Ouest)
INTER NEGOCE OI (Sud) 2
ISA COSMETICS</t>
      </text>
    </comment>
    <comment ref="D180" authorId="49" shapeId="0" xr:uid="{A8A7A365-B0F3-4A85-864F-D381DCE04655}">
      <text>
        <t>[Threaded comment]
Your version of Excel allows you to read this threaded comment; however, any edits to it will get removed if the file is opened in a newer version of Excel. Learn more: https://go.microsoft.com/fwlink/?linkid=870924
Comment:
    KT(2)
Brasserie de bourbon (3)</t>
      </text>
    </comment>
    <comment ref="E180" authorId="50" shapeId="0" xr:uid="{D7EADC2C-3A67-4B5B-A474-5331AECFE622}">
      <text>
        <t>[Threaded comment]
Your version of Excel allows you to read this threaded comment; however, any edits to it will get removed if the file is opened in a newer version of Excel. Learn more: https://go.microsoft.com/fwlink/?linkid=870924
Comment:
    -SUSHI PARTY (CC)
-SUSHIPARTY (REM)
-CITY LOC (2 CC)
-ENGEN BEAUSEJOUR (3 CC)</t>
      </text>
    </comment>
    <comment ref="C190" authorId="51" shapeId="0" xr:uid="{B7933897-02AF-4E71-8EEE-21A8B7ED33BB}">
      <text>
        <t>[Threaded comment]
Your version of Excel allows you to read this threaded comment; however, any edits to it will get removed if the file is opened in a newer version of Excel. Learn more: https://go.microsoft.com/fwlink/?linkid=870924
Comment:
    AU CARREFOUR DES ENERGIES</t>
      </text>
    </comment>
    <comment ref="E190" authorId="52" shapeId="0" xr:uid="{9452B2AC-E3EC-4D2F-AD89-8EBB37F424A6}">
      <text>
        <t>[Threaded comment]
Your version of Excel allows you to read this threaded comment; however, any edits to it will get removed if the file is opened in a newer version of Excel. Learn more: https://go.microsoft.com/fwlink/?linkid=870924
Comment:
    -LA PIROGUE A SUSHI</t>
      </text>
    </comment>
    <comment ref="C191" authorId="53" shapeId="0" xr:uid="{128C598A-440A-4E64-A04C-520B08A63077}">
      <text>
        <t>[Threaded comment]
Your version of Excel allows you to read this threaded comment; however, any edits to it will get removed if the file is opened in a newer version of Excel. Learn more: https://go.microsoft.com/fwlink/?linkid=870924
Comment:
    BOURBAGRI
McDONALD'S SUD
GOLD MARKET (Sud)</t>
      </text>
    </comment>
    <comment ref="D191" authorId="54" shapeId="0" xr:uid="{E6B1102C-1A78-40E3-BF30-44DB19247CDE}">
      <text>
        <t>[Threaded comment]
Your version of Excel allows you to read this threaded comment; however, any edits to it will get removed if the file is opened in a newer version of Excel. Learn more: https://go.microsoft.com/fwlink/?linkid=870924
Comment:
    Vibrason; 144; Boulangerie Ange;Pompee Alix Codazuré</t>
      </text>
    </comment>
    <comment ref="E191" authorId="55" shapeId="0" xr:uid="{0CFCAB76-E904-41C5-BB2F-352437E1FFEE}">
      <text>
        <t>[Threaded comment]
Your version of Excel allows you to read this threaded comment; however, any edits to it will get removed if the file is opened in a newer version of Excel. Learn more: https://go.microsoft.com/fwlink/?linkid=870924
Comment:
    -PIZZA MARINA CALINA
-TOTAL PROVIDENCE (2 CC)
-WABI SABI SUHI
-FAIMTASTIQUE ( Retour)</t>
      </text>
    </comment>
    <comment ref="D202" authorId="56" shapeId="0" xr:uid="{2A2739DA-021F-419B-8209-7DC9B53CED4C}">
      <text>
        <t>[Threaded comment]
Your version of Excel allows you to read this threaded comment; however, any edits to it will get removed if the file is opened in a newer version of Excel. Learn more: https://go.microsoft.com/fwlink/?linkid=870924
Comment:
    ORCHESTRA 2 RIVE 1</t>
      </text>
    </comment>
    <comment ref="E202" authorId="57" shapeId="0" xr:uid="{D5080288-80B9-4E77-8D5D-05C1DDAD9628}">
      <text>
        <t>[Threaded comment]
Your version of Excel allows you to read this threaded comment; however, any edits to it will get removed if the file is opened in a newer version of Excel. Learn more: https://go.microsoft.com/fwlink/?linkid=870924
Comment:
    -LA PETITE FOURHCETTE (2CC)</t>
      </text>
    </comment>
    <comment ref="E211" authorId="58" shapeId="0" xr:uid="{B21B0236-E5A7-4014-823A-ADBAAB14825D}">
      <text>
        <t>[Threaded comment]
Your version of Excel allows you to read this threaded comment; however, any edits to it will get removed if the file is opened in a newer version of Excel. Learn more: https://go.microsoft.com/fwlink/?linkid=870924
Comment:
    -Entretien Salarium avec Couvin pour OF</t>
      </text>
    </comment>
    <comment ref="C213" authorId="59" shapeId="0" xr:uid="{470252F4-438C-4EBD-8B3A-49701EF9B2D2}">
      <text>
        <t>[Threaded comment]
Your version of Excel allows you to read this threaded comment; however, any edits to it will get removed if the file is opened in a newer version of Excel. Learn more: https://go.microsoft.com/fwlink/?linkid=870924
Comment:
    IRON BODY FIT Ouest
AT MERCH Ouest
BRICO EXPRESS Sud
PLANET PIZZA 
JS AUTO
BAUTÉ BLACK</t>
      </text>
    </comment>
    <comment ref="E213" authorId="60" shapeId="0" xr:uid="{BD201426-57CE-4F13-82E5-EA87B6367C0B}">
      <text>
        <t>[Threaded comment]
Your version of Excel allows you to read this threaded comment; however, any edits to it will get removed if the file is opened in a newer version of Excel. Learn more: https://go.microsoft.com/fwlink/?linkid=870924
Comment:
    -SHISO STE MARIE (2CC 1 REM)
-SHISO ST DENIS ( 1 CC)
-MOT SCOOT ( 1CC)
-MAISON TOUNEJI  (1CC)</t>
      </text>
    </comment>
    <comment ref="C224" authorId="61" shapeId="0" xr:uid="{2FE8B8BE-D50E-41DC-B541-9DB9E1A8F8C9}">
      <text>
        <t>[Threaded comment]
Your version of Excel allows you to read this threaded comment; however, any edits to it will get removed if the file is opened in a newer version of Excel. Learn more: https://go.microsoft.com/fwlink/?linkid=870924
Comment:
    IBF Est 
LE GADIAMB
SFR 2</t>
      </text>
    </comment>
    <comment ref="D224" authorId="62" shapeId="0" xr:uid="{3291DF1E-FD14-45A1-96DA-EDD146ED28DF}">
      <text>
        <t>[Threaded comment]
Your version of Excel allows you to read this threaded comment; however, any edits to it will get removed if the file is opened in a newer version of Excel. Learn more: https://go.microsoft.com/fwlink/?linkid=870924
Comment:
    Epicerie Techer Jean (2)
Boulangerie Ayave (2)
Rembal OI (1)
Naturalia(1)
Aquarun (1) 
Orchestra (2)</t>
      </text>
    </comment>
    <comment ref="E224" authorId="63" shapeId="0" xr:uid="{1D6FFD9B-7624-4E73-ABD6-B5E51EF27A69}">
      <text>
        <t>[Threaded comment]
Your version of Excel allows you to read this threaded comment; however, any edits to it will get removed if the file is opened in a newer version of Excel. Learn more: https://go.microsoft.com/fwlink/?linkid=870924
Comment:
    -TOTAL MOUFIA (1 AD 2 CC)
-GAIJI? (1 CC)
-KING DRAGON (1 CC)
-Z PICE GRILL ( 1 CC 1 AD)
-U EXPRESS PETITE ILE (1 CC)</t>
      </text>
    </comment>
    <comment ref="E233" authorId="64" shapeId="0" xr:uid="{814B9DB6-CD1D-4B35-AEF2-1E8ED511D5DB}">
      <text>
        <t>[Threaded comment]
Your version of Excel allows you to read this threaded comment; however, any edits to it will get removed if the file is opened in a newer version of Excel. Learn more: https://go.microsoft.com/fwlink/?linkid=870924
Comment:
    -Street thai food
-Snack bar le géant</t>
      </text>
    </comment>
    <comment ref="E235" authorId="65" shapeId="0" xr:uid="{445CDB60-3D84-4461-9003-9B9319B24AFB}">
      <text>
        <t>[Threaded comment]
Your version of Excel allows you to read this threaded comment; however, any edits to it will get removed if the file is opened in a newer version of Excel. Learn more: https://go.microsoft.com/fwlink/?linkid=870924
Comment:
    -ENGEN GRANDE MONTEE (2 CC)
-MOMEN TEA ( 1 CC)
-OLA BOULEVARD DORET ( 1 CC)
-LE PARADIS DES FEMMES (1 CC)</t>
      </text>
    </comment>
    <comment ref="D246" authorId="66" shapeId="0" xr:uid="{122F21D8-E70F-47B6-81A9-394908D76C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MONTMORANCY 2
VINDECA 3 
SOREMIR 1 
BOUILLON KERVAL 1 
ILOT DOUCEUR 1</t>
      </text>
    </comment>
  </commentList>
</comments>
</file>

<file path=xl/sharedStrings.xml><?xml version="1.0" encoding="utf-8"?>
<sst xmlns="http://schemas.openxmlformats.org/spreadsheetml/2006/main" count="2039" uniqueCount="401">
  <si>
    <t>Période</t>
  </si>
  <si>
    <t>Catégorie</t>
  </si>
  <si>
    <t>Amanda</t>
  </si>
  <si>
    <t>Emile</t>
  </si>
  <si>
    <t>Brandon</t>
  </si>
  <si>
    <t>Immersion</t>
  </si>
  <si>
    <t>Elsa</t>
  </si>
  <si>
    <t>Laureen-Lee</t>
  </si>
  <si>
    <t>Brice</t>
  </si>
  <si>
    <t>Lamia</t>
  </si>
  <si>
    <t>Global</t>
  </si>
  <si>
    <t>S2 - Janvier</t>
  </si>
  <si>
    <t>Oui</t>
  </si>
  <si>
    <t>Nouveaux clients</t>
  </si>
  <si>
    <t>Non</t>
  </si>
  <si>
    <t>Ne répond pas</t>
  </si>
  <si>
    <t>À réfléchir</t>
  </si>
  <si>
    <t>Relance</t>
  </si>
  <si>
    <t>Total d'appel</t>
  </si>
  <si>
    <t>Total trier</t>
  </si>
  <si>
    <t>Nbre d'ent. fermé</t>
  </si>
  <si>
    <t>Nbre d'ent. ouvert</t>
  </si>
  <si>
    <t>S3</t>
  </si>
  <si>
    <t>S4</t>
  </si>
  <si>
    <t>S5</t>
  </si>
  <si>
    <t>S6 - Février</t>
  </si>
  <si>
    <t>Nouveaux Contrats</t>
  </si>
  <si>
    <t>S7</t>
  </si>
  <si>
    <t>S8</t>
  </si>
  <si>
    <t>S9</t>
  </si>
  <si>
    <t>MEDEF</t>
  </si>
  <si>
    <t>S10 - Mars</t>
  </si>
  <si>
    <t>GOOGLE MAP</t>
  </si>
  <si>
    <t>PAGE JAUNE</t>
  </si>
  <si>
    <t>S11</t>
  </si>
  <si>
    <t>S12</t>
  </si>
  <si>
    <t>S13</t>
  </si>
  <si>
    <t>S14 - Avril</t>
  </si>
  <si>
    <t>S15</t>
  </si>
  <si>
    <t>S16</t>
  </si>
  <si>
    <t xml:space="preserve">S17 </t>
  </si>
  <si>
    <t>S18 - Fin Avril début Mai</t>
  </si>
  <si>
    <t>S19 - Mai</t>
  </si>
  <si>
    <t>CP</t>
  </si>
  <si>
    <t>S20</t>
  </si>
  <si>
    <t>S21</t>
  </si>
  <si>
    <t>S22</t>
  </si>
  <si>
    <t>S23 - Juin</t>
  </si>
  <si>
    <t>Visite entreprises</t>
  </si>
  <si>
    <t>S24</t>
  </si>
  <si>
    <t>S25</t>
  </si>
  <si>
    <t>S26</t>
  </si>
  <si>
    <t>S27 - Juillet</t>
  </si>
  <si>
    <t>S28</t>
  </si>
  <si>
    <t>S29</t>
  </si>
  <si>
    <t>S30</t>
  </si>
  <si>
    <t>S31</t>
  </si>
  <si>
    <t>S32 - Août</t>
  </si>
  <si>
    <t>S33</t>
  </si>
  <si>
    <t>S34</t>
  </si>
  <si>
    <t>S35</t>
  </si>
  <si>
    <t>S36 - Septembre</t>
  </si>
  <si>
    <t>S37</t>
  </si>
  <si>
    <t>S38</t>
  </si>
  <si>
    <t>S39</t>
  </si>
  <si>
    <t>ABS.</t>
  </si>
  <si>
    <t>S40 - Fin Sept. début Oct.</t>
  </si>
  <si>
    <t>S41 - Octobre</t>
  </si>
  <si>
    <t xml:space="preserve"> </t>
  </si>
  <si>
    <t>S42</t>
  </si>
  <si>
    <t>S43</t>
  </si>
  <si>
    <t>S44</t>
  </si>
  <si>
    <t>S45 - Novembre</t>
  </si>
  <si>
    <t>S46</t>
  </si>
  <si>
    <t>S47</t>
  </si>
  <si>
    <t>S48</t>
  </si>
  <si>
    <t>S49 - Décembre</t>
  </si>
  <si>
    <t>S50</t>
  </si>
  <si>
    <t>S51</t>
  </si>
  <si>
    <t>S52</t>
  </si>
  <si>
    <t>S01 - Fin Déc. début Janv.</t>
  </si>
  <si>
    <t>*</t>
  </si>
  <si>
    <t>Oui OF</t>
  </si>
  <si>
    <t>S14 - Fin Mars début Avril</t>
  </si>
  <si>
    <t>S15 - Avril</t>
  </si>
  <si>
    <t>S17</t>
  </si>
  <si>
    <t>S18</t>
  </si>
  <si>
    <t>S27 - Fin Juin début Juillet</t>
  </si>
  <si>
    <t>S28 - Juillet</t>
  </si>
  <si>
    <t>S53 -  Fin Déc. début Janv.</t>
  </si>
  <si>
    <t xml:space="preserve">Total </t>
  </si>
  <si>
    <t>Comparatif N-1</t>
  </si>
  <si>
    <t>Écart N-1</t>
  </si>
  <si>
    <t>Évolution% N-1</t>
  </si>
  <si>
    <t>Non employé</t>
  </si>
  <si>
    <t>Janvier</t>
  </si>
  <si>
    <t>ANNÉE</t>
  </si>
  <si>
    <t>JANVIER</t>
  </si>
  <si>
    <t>FÉVRIER</t>
  </si>
  <si>
    <t>MARS</t>
  </si>
  <si>
    <t>AVRIL</t>
  </si>
  <si>
    <t xml:space="preserve">MAI </t>
  </si>
  <si>
    <t>JUIN</t>
  </si>
  <si>
    <t>JUILLET</t>
  </si>
  <si>
    <t>AOUT</t>
  </si>
  <si>
    <t>SEPTEMBRE</t>
  </si>
  <si>
    <t>OCTOBRE</t>
  </si>
  <si>
    <t>NOVEMBRE</t>
  </si>
  <si>
    <t>DÉCEMBRE</t>
  </si>
  <si>
    <t>TOTAL</t>
  </si>
  <si>
    <t>GLOBAL OUI 2025</t>
  </si>
  <si>
    <t>GLOBAL OUI 2026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</si>
  <si>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</si>
  <si>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</si>
  <si>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</si>
  <si>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</si>
  <si>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</si>
  <si>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</si>
  <si>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</si>
  <si>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</si>
  <si>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</si>
  <si>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</si>
  <si>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</si>
  <si>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GLOBAL OUI</t>
  </si>
  <si>
    <t>GLOBAL OUI OF</t>
  </si>
  <si>
    <t>Total 2025</t>
  </si>
  <si>
    <t>Nouveaux contrats</t>
  </si>
  <si>
    <t>Commercial</t>
  </si>
  <si>
    <t>Date</t>
  </si>
  <si>
    <t>Heure de Rendez-vous</t>
  </si>
  <si>
    <t>Heure de départ du bureau</t>
  </si>
  <si>
    <t>Retour au bureau</t>
  </si>
  <si>
    <t>Heure de retour au bureau</t>
  </si>
  <si>
    <t>Heure de fin de journée/matinée</t>
  </si>
  <si>
    <t>Durée</t>
  </si>
  <si>
    <t>Raison</t>
  </si>
  <si>
    <t>Nombre de visite</t>
  </si>
  <si>
    <t>Entreprise visiter</t>
  </si>
  <si>
    <t>Compte Rendu</t>
  </si>
  <si>
    <t>-</t>
  </si>
  <si>
    <t>Signature contrat + fin de contrat de Madame Anne-Laure Maillot</t>
  </si>
  <si>
    <t>CHROME</t>
  </si>
  <si>
    <t>Documents signés.</t>
  </si>
  <si>
    <t>Signature de document</t>
  </si>
  <si>
    <t>MINISO DUPARC</t>
  </si>
  <si>
    <t>Reçu les coordonnées de la RH qui s'occupe de tout ça.</t>
  </si>
  <si>
    <t>Prospection</t>
  </si>
  <si>
    <t>ISHOP Ste Suzanne
BIJOUTERIE CARA Ste Suzanne
OCEANOR Ste Suzanne
 SAS EJD (Turbo reunion) Ste Suzanne
SARL NLPG LOCATION Ste Suzanne</t>
  </si>
  <si>
    <t>- Visite avec Turbo concluant. (en attente retour)
- Océanor reçu le mail de la rh vers qui s'adresser.</t>
  </si>
  <si>
    <t>Signature des documents commerciaux</t>
  </si>
  <si>
    <t>TURBO Ste Suzanne</t>
  </si>
  <si>
    <t>Concluant - recherche 1 vendeur pour St Pierre</t>
  </si>
  <si>
    <t>12:00
13:30</t>
  </si>
  <si>
    <t>Rendez vous entreprises : présentation de Disciplina</t>
  </si>
  <si>
    <t xml:space="preserve">12h, SHOP DIETETIQUE R. : Dans nos locaux
13h30, TELCO OI : St Denis (siège) 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</si>
  <si>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SDR</t>
    </r>
    <r>
      <rPr>
        <sz val="10"/>
        <color theme="1"/>
        <rFont val="Arial"/>
      </rPr>
      <t xml:space="preserve"> : Concluant - recherche 1 commercial terrain 
- </t>
    </r>
    <r>
      <rPr>
        <b/>
        <sz val="10"/>
        <color theme="1"/>
        <rFont val="Arial"/>
      </rPr>
      <t>TELCO OI</t>
    </r>
    <r>
      <rPr>
        <sz val="10"/>
        <color theme="1"/>
        <rFont val="Arial"/>
      </rPr>
      <t xml:space="preserve"> : Concluant dans la globalité - en réflexion</t>
    </r>
  </si>
  <si>
    <t>Amanda, Laureen Lee</t>
  </si>
  <si>
    <t>13:30
14:00
14:20
-
-</t>
  </si>
  <si>
    <t>13h30 : CULINARION
14h00 : PLANET PIZZA
14h20 : FRIPE PARADISE
- : JOUETS SAJOU
- : CITY SPORT</t>
  </si>
  <si>
    <t>Amanda, Emile</t>
  </si>
  <si>
    <t>09:50
10:15
-
-
-</t>
  </si>
  <si>
    <t xml:space="preserve"> 9h50 : ORCHESTRA
10h15 : LES 3 BRASSEURS
- : RUNEO
- : GONGCHA
- : Mcdonald's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</si>
  <si>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ORCHESTRA</t>
    </r>
    <r>
      <rPr>
        <sz val="10"/>
        <color theme="1"/>
        <rFont val="Arial"/>
      </rPr>
      <t xml:space="preserve"> : Documents signés.
- </t>
    </r>
    <r>
      <rPr>
        <b/>
        <sz val="10"/>
        <color theme="1"/>
        <rFont val="Arial"/>
      </rPr>
      <t>LES 3 BRASSEURS</t>
    </r>
    <r>
      <rPr>
        <sz val="10"/>
        <color theme="1"/>
        <rFont val="Arial"/>
      </rPr>
      <t xml:space="preserve"> : Documents signés, mais à voir avec le service Rh par mail avant.
- </t>
    </r>
    <r>
      <rPr>
        <b/>
        <sz val="10"/>
        <color theme="1"/>
        <rFont val="Arial"/>
      </rPr>
      <t>RUNEO</t>
    </r>
    <r>
      <rPr>
        <sz val="10"/>
        <color theme="1"/>
        <rFont val="Arial"/>
      </rPr>
      <t xml:space="preserve"> : Assez ambigue, souhaite recevoir des cv directement sur place sans garantie qu'il y a un poste à pourvoir.
- </t>
    </r>
    <r>
      <rPr>
        <b/>
        <sz val="10"/>
        <color theme="1"/>
        <rFont val="Arial"/>
      </rPr>
      <t>GONGCHA</t>
    </r>
    <r>
      <rPr>
        <sz val="10"/>
        <color theme="1"/>
        <rFont val="Arial"/>
      </rPr>
      <t xml:space="preserve"> : Prend uniquement en CDD/ CDI.
- </t>
    </r>
    <r>
      <rPr>
        <b/>
        <sz val="10"/>
        <color theme="1"/>
        <rFont val="Arial"/>
      </rPr>
      <t>Mcdonald's</t>
    </r>
    <r>
      <rPr>
        <sz val="10"/>
        <color theme="1"/>
        <rFont val="Arial"/>
      </rPr>
      <t xml:space="preserve"> : Documents signés.</t>
    </r>
  </si>
  <si>
    <t>Emile, Brandon</t>
  </si>
  <si>
    <t>Prospection + signature des documents commerciaux</t>
  </si>
  <si>
    <t>LA FABRIQUE
MORGAN
LIDO CHAUSSURES
MATIN PEI/ PAUL
VACHE&amp;CO
SO HYPE
XHANNA
AUTREMENT
ORIGINAL SHOP
OPTIQUE2000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</si>
  <si>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FABRIQUE</t>
    </r>
    <r>
      <rPr>
        <sz val="10"/>
        <color theme="1"/>
        <rFont val="Arial"/>
      </rPr>
      <t xml:space="preserve"> : à réceptionner les documents nous les transmettre par mail. 
- </t>
    </r>
    <r>
      <rPr>
        <b/>
        <sz val="10"/>
        <color theme="1"/>
        <rFont val="Arial"/>
      </rPr>
      <t>MORGAN</t>
    </r>
    <r>
      <rPr>
        <sz val="10"/>
        <color theme="1"/>
        <rFont val="Arial"/>
      </rPr>
      <t xml:space="preserve"> : A pris nos coordonnées et nous tiens informer
- </t>
    </r>
    <r>
      <rPr>
        <b/>
        <sz val="10"/>
        <color theme="1"/>
        <rFont val="Arial"/>
      </rPr>
      <t>LIDO Chaussures</t>
    </r>
    <r>
      <rPr>
        <sz val="10"/>
        <color theme="1"/>
        <rFont val="Arial"/>
      </rPr>
      <t xml:space="preserve"> : A pris nos coordonnées et nous tiens informer
- </t>
    </r>
    <r>
      <rPr>
        <b/>
        <sz val="10"/>
        <color theme="1"/>
        <rFont val="Arial"/>
      </rPr>
      <t>MATIN PEI/ PAUL</t>
    </r>
    <r>
      <rPr>
        <sz val="10"/>
        <color theme="1"/>
        <rFont val="Arial"/>
      </rPr>
      <t xml:space="preserve"> : Nous renvoie les documents par mail signé. 
- </t>
    </r>
    <r>
      <rPr>
        <b/>
        <sz val="10"/>
        <color theme="1"/>
        <rFont val="Arial"/>
      </rPr>
      <t>VACHE&amp;CO</t>
    </r>
    <r>
      <rPr>
        <sz val="10"/>
        <color theme="1"/>
        <rFont val="Arial"/>
      </rPr>
      <t xml:space="preserve"> : Personne désagréable.
- </t>
    </r>
    <r>
      <rPr>
        <b/>
        <sz val="10"/>
        <color theme="1"/>
        <rFont val="Arial"/>
      </rPr>
      <t>SO HYPE</t>
    </r>
    <r>
      <rPr>
        <sz val="10"/>
        <color theme="1"/>
        <rFont val="Arial"/>
      </rPr>
      <t xml:space="preserve"> : Petite structure.
- </t>
    </r>
    <r>
      <rPr>
        <b/>
        <sz val="10"/>
        <color theme="1"/>
        <rFont val="Arial"/>
      </rPr>
      <t xml:space="preserve">XHANNA </t>
    </r>
    <r>
      <rPr>
        <sz val="10"/>
        <color theme="1"/>
        <rFont val="Arial"/>
      </rPr>
      <t xml:space="preserve">Chaussure : Intéresser, nous fait un retour. 
- </t>
    </r>
    <r>
      <rPr>
        <b/>
        <sz val="10"/>
        <color theme="1"/>
        <rFont val="Arial"/>
      </rPr>
      <t>AUTREMENT</t>
    </r>
    <r>
      <rPr>
        <sz val="10"/>
        <color theme="1"/>
        <rFont val="Arial"/>
      </rPr>
      <t xml:space="preserve"> : Recherche vendeur, documents signé. 
- </t>
    </r>
    <r>
      <rPr>
        <b/>
        <sz val="10"/>
        <color theme="1"/>
        <rFont val="Arial"/>
      </rPr>
      <t>ORIGINAL SHOP</t>
    </r>
    <r>
      <rPr>
        <sz val="10"/>
        <color theme="1"/>
        <rFont val="Arial"/>
      </rPr>
      <t xml:space="preserve"> : Documents signé.
- </t>
    </r>
    <r>
      <rPr>
        <b/>
        <sz val="10"/>
        <color theme="1"/>
        <rFont val="Arial"/>
      </rPr>
      <t xml:space="preserve">OPTIQUE2000 </t>
    </r>
    <r>
      <rPr>
        <sz val="10"/>
        <color theme="1"/>
        <rFont val="Arial"/>
      </rPr>
      <t>: Fermé.</t>
    </r>
  </si>
  <si>
    <t xml:space="preserve">- </t>
  </si>
  <si>
    <t>Mini prospection + signature des documents commerciaux</t>
  </si>
  <si>
    <t>SAVEUR DES INDES
BOULANGERIE PARIS RENÉ PAUL
PHARMACIE DE SAINTE-CLOTILDE
UJAS SAINTE-CLOTILDE
COUTELLERIE DE PARIS
RELAIS KREOL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</si>
  <si>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Saveur d'Inde</t>
    </r>
    <r>
      <rPr>
        <sz val="10"/>
        <color theme="1"/>
        <rFont val="Arial"/>
      </rPr>
      <t xml:space="preserve"> : Refus
- </t>
    </r>
    <r>
      <rPr>
        <b/>
        <sz val="10"/>
        <color theme="1"/>
        <rFont val="Arial"/>
      </rPr>
      <t>Boulangerie Paris</t>
    </r>
    <r>
      <rPr>
        <sz val="10"/>
        <color theme="1"/>
        <rFont val="Arial"/>
      </rPr>
      <t xml:space="preserve"> : Documents laissé pour signature
- </t>
    </r>
    <r>
      <rPr>
        <b/>
        <sz val="10"/>
        <color theme="1"/>
        <rFont val="Arial"/>
      </rPr>
      <t>Pharmacie de Ste Clotilde</t>
    </r>
    <r>
      <rPr>
        <sz val="10"/>
        <color theme="1"/>
        <rFont val="Arial"/>
      </rPr>
      <t xml:space="preserve"> : Documents laissé pour signature
- </t>
    </r>
    <r>
      <rPr>
        <b/>
        <sz val="10"/>
        <color theme="1"/>
        <rFont val="Arial"/>
      </rPr>
      <t>Ujas Ste clotilde</t>
    </r>
    <r>
      <rPr>
        <sz val="10"/>
        <color theme="1"/>
        <rFont val="Arial"/>
      </rPr>
      <t xml:space="preserve"> : Documents laissé pour signature
- </t>
    </r>
    <r>
      <rPr>
        <b/>
        <sz val="10"/>
        <color theme="1"/>
        <rFont val="Arial"/>
      </rPr>
      <t>Coutellerie de Paris</t>
    </r>
    <r>
      <rPr>
        <sz val="10"/>
        <color theme="1"/>
        <rFont val="Arial"/>
      </rPr>
      <t xml:space="preserve"> : Document signé.
- </t>
    </r>
    <r>
      <rPr>
        <b/>
        <sz val="10"/>
        <color theme="1"/>
        <rFont val="Arial"/>
      </rPr>
      <t xml:space="preserve">Relais Kreol </t>
    </r>
    <r>
      <rPr>
        <sz val="10"/>
        <color theme="1"/>
        <rFont val="Arial"/>
      </rPr>
      <t>: Chargé de recrutement absent</t>
    </r>
  </si>
  <si>
    <t>≃15</t>
  </si>
  <si>
    <t>MAMODO 440
SMILE EVENEMENT
KENZA
SPACE TUNING
S'CENTER
CASH CONVERTERS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</si>
  <si>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MAMODO</t>
    </r>
    <r>
      <rPr>
        <sz val="10"/>
        <color theme="1"/>
        <rFont val="Arial"/>
      </rPr>
      <t xml:space="preserve"> : Pas concluant
- </t>
    </r>
    <r>
      <rPr>
        <b/>
        <sz val="10"/>
        <color theme="1"/>
        <rFont val="Arial"/>
      </rPr>
      <t>SMILE EVENEMENT</t>
    </r>
    <r>
      <rPr>
        <sz val="10"/>
        <color theme="1"/>
        <rFont val="Arial"/>
      </rPr>
      <t xml:space="preserve"> : Pas concluant 
- </t>
    </r>
    <r>
      <rPr>
        <b/>
        <sz val="10"/>
        <color theme="1"/>
        <rFont val="Arial"/>
      </rPr>
      <t xml:space="preserve">POMPE FUNÈBRE 440 </t>
    </r>
    <r>
      <rPr>
        <sz val="10"/>
        <color theme="1"/>
        <rFont val="Arial"/>
      </rPr>
      <t xml:space="preserve">: A réfléchir
- </t>
    </r>
    <r>
      <rPr>
        <b/>
        <sz val="10"/>
        <color theme="1"/>
        <rFont val="Arial"/>
      </rPr>
      <t>SPACE TUNING</t>
    </r>
    <r>
      <rPr>
        <sz val="10"/>
        <color theme="1"/>
        <rFont val="Arial"/>
      </rPr>
      <t xml:space="preserve"> : Pas satisfait des candidats reçu
- </t>
    </r>
    <r>
      <rPr>
        <b/>
        <sz val="10"/>
        <color theme="1"/>
        <rFont val="Arial"/>
      </rPr>
      <t>S'CENTER</t>
    </r>
    <r>
      <rPr>
        <sz val="10"/>
        <color theme="1"/>
        <rFont val="Arial"/>
      </rPr>
      <t xml:space="preserve"> : Pas intéresser, équipe au complet
- </t>
    </r>
    <r>
      <rPr>
        <b/>
        <sz val="10"/>
        <color theme="1"/>
        <rFont val="Arial"/>
      </rPr>
      <t>CASH CONVERTERS</t>
    </r>
    <r>
      <rPr>
        <sz val="10"/>
        <color theme="1"/>
        <rFont val="Arial"/>
      </rPr>
      <t xml:space="preserve"> : Équipe au complet
</t>
    </r>
    <r>
      <rPr>
        <b/>
        <sz val="10"/>
        <color theme="1"/>
        <rFont val="Arial"/>
      </rPr>
      <t>+ Des petits entreprise</t>
    </r>
    <r>
      <rPr>
        <sz val="10"/>
        <color theme="1"/>
        <rFont val="Arial"/>
      </rPr>
      <t xml:space="preserve"> : Pas concluant</t>
    </r>
  </si>
  <si>
    <t>≃12</t>
  </si>
  <si>
    <t>AU MONDE DES ANIMAUX
ALTESSE TOILETTAGE
MAISON DU MONDE
MAISON DE LA PRESS
KOZ MANIA
STREET FOOD
RUN PHONE SERVICES
RUN TACOS
URBAN STORE
CHOCOLA TE
PIMKIE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</si>
  <si>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PIMKIE</t>
    </r>
    <r>
      <rPr>
        <sz val="10"/>
        <color theme="1"/>
        <rFont val="Arial"/>
      </rPr>
      <t xml:space="preserve"> : Concluant
- </t>
    </r>
    <r>
      <rPr>
        <b/>
        <sz val="10"/>
        <color theme="1"/>
        <rFont val="Arial"/>
      </rPr>
      <t>CHOCOLA TE</t>
    </r>
    <r>
      <rPr>
        <sz val="10"/>
        <color theme="1"/>
        <rFont val="Arial"/>
      </rPr>
      <t xml:space="preserve"> : Concluant
- </t>
    </r>
    <r>
      <rPr>
        <b/>
        <sz val="10"/>
        <color theme="1"/>
        <rFont val="Arial"/>
      </rPr>
      <t xml:space="preserve">MAMZELL PIZZA </t>
    </r>
    <r>
      <rPr>
        <sz val="10"/>
        <color theme="1"/>
        <rFont val="Arial"/>
      </rPr>
      <t xml:space="preserve">: Concluant
- </t>
    </r>
    <r>
      <rPr>
        <b/>
        <sz val="10"/>
        <color theme="1"/>
        <rFont val="Arial"/>
      </rPr>
      <t xml:space="preserve">URBAN STORE </t>
    </r>
    <r>
      <rPr>
        <sz val="10"/>
        <color theme="1"/>
        <rFont val="Arial"/>
      </rPr>
      <t xml:space="preserve">: Pas concluant
</t>
    </r>
    <r>
      <rPr>
        <b/>
        <sz val="10"/>
        <color theme="1"/>
        <rFont val="Arial"/>
      </rPr>
      <t xml:space="preserve">Autres structure </t>
    </r>
    <r>
      <rPr>
        <sz val="10"/>
        <color theme="1"/>
        <rFont val="Arial"/>
      </rPr>
      <t>: Pas conlcuant</t>
    </r>
  </si>
  <si>
    <t>08:00
13:00</t>
  </si>
  <si>
    <t>≃19</t>
  </si>
  <si>
    <t>JEFF DE BRUDGE
MAIDO
SHRINGAR
MULA
SONIA
ESPRIT
BREAL
MAISON TIMOL
BADAT LINGERIE
ZIG ZAG
VERO MODA
CELIO
LA GRANDE AVENUE
MACARONS ETC
CLUBMAN
MIYA
BEC
WINADI HAIR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</si>
  <si>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BADAT LINGERIE</t>
    </r>
    <r>
      <rPr>
        <sz val="10"/>
        <color theme="1"/>
        <rFont val="Arial"/>
      </rPr>
      <t xml:space="preserve"> : A réfléchir
- </t>
    </r>
    <r>
      <rPr>
        <b/>
        <sz val="10"/>
        <color theme="1"/>
        <rFont val="Arial"/>
      </rPr>
      <t xml:space="preserve">VERO MODA </t>
    </r>
    <r>
      <rPr>
        <sz val="10"/>
        <color theme="1"/>
        <rFont val="Arial"/>
      </rPr>
      <t xml:space="preserve">: A réfléchir
- </t>
    </r>
    <r>
      <rPr>
        <b/>
        <sz val="10"/>
        <color theme="1"/>
        <rFont val="Arial"/>
      </rPr>
      <t>CELIO</t>
    </r>
    <r>
      <rPr>
        <sz val="10"/>
        <color theme="1"/>
        <rFont val="Arial"/>
      </rPr>
      <t xml:space="preserve"> : Équipe au complet
- </t>
    </r>
    <r>
      <rPr>
        <b/>
        <sz val="10"/>
        <color theme="1"/>
        <rFont val="Arial"/>
      </rPr>
      <t>LA GRANDE AVENUE</t>
    </r>
    <r>
      <rPr>
        <sz val="10"/>
        <color theme="1"/>
        <rFont val="Arial"/>
      </rPr>
      <t xml:space="preserve"> : A réfléchir
- </t>
    </r>
    <r>
      <rPr>
        <b/>
        <sz val="10"/>
        <color theme="1"/>
        <rFont val="Arial"/>
      </rPr>
      <t>MACARONS ETC</t>
    </r>
    <r>
      <rPr>
        <sz val="10"/>
        <color theme="1"/>
        <rFont val="Arial"/>
      </rPr>
      <t xml:space="preserve"> : A réfléchir
- </t>
    </r>
    <r>
      <rPr>
        <b/>
        <sz val="10"/>
        <color theme="1"/>
        <rFont val="Arial"/>
      </rPr>
      <t>CLUBMAN</t>
    </r>
    <r>
      <rPr>
        <sz val="10"/>
        <color theme="1"/>
        <rFont val="Arial"/>
      </rPr>
      <t xml:space="preserve"> : Lundi apprenti 
- </t>
    </r>
    <r>
      <rPr>
        <b/>
        <sz val="10"/>
        <color theme="1"/>
        <rFont val="Arial"/>
      </rPr>
      <t>BEC</t>
    </r>
    <r>
      <rPr>
        <sz val="10"/>
        <color theme="1"/>
        <rFont val="Arial"/>
      </rPr>
      <t xml:space="preserve"> : Équipe au complet
- </t>
    </r>
    <r>
      <rPr>
        <b/>
        <sz val="10"/>
        <color theme="1"/>
        <rFont val="Arial"/>
      </rPr>
      <t>WINADI HAIR</t>
    </r>
    <r>
      <rPr>
        <sz val="10"/>
        <color theme="1"/>
        <rFont val="Arial"/>
      </rPr>
      <t xml:space="preserve"> : Oui</t>
    </r>
  </si>
  <si>
    <t>≃14</t>
  </si>
  <si>
    <t>BOUTIK SERVICES 2 RIVES
LE PAIN DORÉ 97441
PHARMACIE DE L'EST
C4U
DREAM DONUTS
LE CAP MECHANT
TOTAL BOCAGE NAYAGOM
BOUTIK SERVICES ST ANDRÉ
POURQUOI PAS 97441
BOULANGERIE 2 BLÉ 97441
JULES
LA BRASSERIE BY CAP MECHANT
MADO
KIKO
UNDIZ
BAYA
STAN'ENERGY
SPACE TUNNING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</si>
  <si>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 xml:space="preserve">BOUTIK SERVICES 2 RIVES </t>
    </r>
    <r>
      <rPr>
        <sz val="10"/>
        <color theme="1"/>
        <rFont val="Arial"/>
      </rPr>
      <t xml:space="preserve">: Recherche 2 employé polyvalent
- </t>
    </r>
    <r>
      <rPr>
        <b/>
        <sz val="10"/>
        <color theme="1"/>
        <rFont val="Arial"/>
      </rPr>
      <t>C4U</t>
    </r>
    <r>
      <rPr>
        <sz val="10"/>
        <color theme="1"/>
        <rFont val="Arial"/>
      </rPr>
      <t xml:space="preserve"> : Recherche 2 Vendeur
- </t>
    </r>
    <r>
      <rPr>
        <b/>
        <sz val="10"/>
        <color theme="1"/>
        <rFont val="Arial"/>
      </rPr>
      <t xml:space="preserve">TOTAL BOCAGE NAYAGOM </t>
    </r>
    <r>
      <rPr>
        <sz val="10"/>
        <color theme="1"/>
        <rFont val="Arial"/>
      </rPr>
      <t xml:space="preserve">: Recherche 1 employé polyvalent
- </t>
    </r>
    <r>
      <rPr>
        <b/>
        <sz val="10"/>
        <color theme="1"/>
        <rFont val="Arial"/>
      </rPr>
      <t>STAN'ENERGY</t>
    </r>
    <r>
      <rPr>
        <sz val="10"/>
        <color theme="1"/>
        <rFont val="Arial"/>
      </rPr>
      <t xml:space="preserve"> : Intéresser par des commerciaux</t>
    </r>
  </si>
  <si>
    <t>9h00</t>
  </si>
  <si>
    <t>CITYA St Denis</t>
  </si>
  <si>
    <t>Concluant, recherche 1 Assistante de transaction.
Documents signés.</t>
  </si>
  <si>
    <t>14h20 : SECURYCARS
14h36 : GI SPORT
14h50 : VIDEO DRIVE
15h05 : STATION SERVICE DU MOUFIA</t>
  </si>
  <si>
    <r>
      <rPr>
        <b/>
        <sz val="10"/>
        <color theme="1"/>
        <rFont val="Arial"/>
      </rPr>
      <t xml:space="preserve">SECURYCARS </t>
    </r>
    <r>
      <rPr>
        <sz val="10"/>
        <color theme="1"/>
        <rFont val="Arial"/>
      </rPr>
      <t xml:space="preserve">- On arrête des beaux parleurs 
</t>
    </r>
    <r>
      <rPr>
        <b/>
        <sz val="10"/>
        <color theme="1"/>
        <rFont val="Arial"/>
      </rPr>
      <t>GI SPORT</t>
    </r>
    <r>
      <rPr>
        <sz val="10"/>
        <color theme="1"/>
        <rFont val="Arial"/>
      </rPr>
      <t xml:space="preserve"> - Non c’est familial 
</t>
    </r>
    <r>
      <rPr>
        <b/>
        <sz val="10"/>
        <color theme="1"/>
        <rFont val="Arial"/>
      </rPr>
      <t xml:space="preserve">VIDEO DRIVE </t>
    </r>
    <r>
      <rPr>
        <sz val="10"/>
        <color theme="1"/>
        <rFont val="Arial"/>
      </rPr>
      <t xml:space="preserve">- À réfléchir 
</t>
    </r>
    <r>
      <rPr>
        <b/>
        <sz val="10"/>
        <color theme="1"/>
        <rFont val="Arial"/>
      </rPr>
      <t xml:space="preserve">STATION SERVICE DU MOUFIA </t>
    </r>
    <r>
      <rPr>
        <sz val="10"/>
        <color theme="1"/>
        <rFont val="Arial"/>
      </rPr>
      <t xml:space="preserve">- complet pour le moment </t>
    </r>
  </si>
  <si>
    <t>14h15 : SECURYCARS
14h20 : CASH CONVERTERS
14h24 : ECOTEL</t>
  </si>
  <si>
    <r>
      <rPr>
        <b/>
        <sz val="10"/>
        <color theme="1"/>
        <rFont val="Arial"/>
      </rPr>
      <t>SECURYCARS</t>
    </r>
    <r>
      <rPr>
        <sz val="10"/>
        <color theme="1"/>
        <rFont val="Arial"/>
      </rPr>
      <t xml:space="preserve"> - Indécis - veut que des immersions
</t>
    </r>
    <r>
      <rPr>
        <b/>
        <sz val="10"/>
        <color theme="1"/>
        <rFont val="Arial"/>
      </rPr>
      <t xml:space="preserve">CASH CONVERTERS </t>
    </r>
    <r>
      <rPr>
        <sz val="10"/>
        <color theme="1"/>
        <rFont val="Arial"/>
      </rPr>
      <t xml:space="preserve">- Travail déjà avec un CFA, pas intérésser
</t>
    </r>
    <r>
      <rPr>
        <b/>
        <sz val="10"/>
        <color theme="1"/>
        <rFont val="Arial"/>
      </rPr>
      <t>ECOTEL</t>
    </r>
    <r>
      <rPr>
        <sz val="10"/>
        <color theme="1"/>
        <rFont val="Arial"/>
      </rPr>
      <t xml:space="preserve"> - Non</t>
    </r>
  </si>
  <si>
    <t>Station Boulevard Doré
-</t>
  </si>
  <si>
    <t>Mandat signé.</t>
  </si>
  <si>
    <t>9h00
9h30
-</t>
  </si>
  <si>
    <t>9h00 : TOMMY'S
9h30 : AUTO RELAIS 2 CANONS
9h45 : CHEVAL DE JADE
9h50 : THEATRO
10h00 : OLA NICE 97400</t>
  </si>
  <si>
    <t>Documents signés, excepté Thetro &amp; Tommy's.</t>
  </si>
  <si>
    <r>
      <rPr>
        <b/>
        <sz val="10"/>
        <color theme="1"/>
        <rFont val="Arial"/>
      </rPr>
      <t xml:space="preserve">C.C DUPARC : </t>
    </r>
    <r>
      <rPr>
        <sz val="10"/>
        <color theme="1"/>
        <rFont val="Arial"/>
      </rPr>
      <t>YVES ROCHER
POUSTAGUA
DEVRED
SAN MARINA
VAPOLIQUID</t>
    </r>
  </si>
  <si>
    <t>Pas intéressant</t>
  </si>
  <si>
    <r>
      <rPr>
        <b/>
        <sz val="10"/>
        <color theme="1"/>
        <rFont val="Arial"/>
      </rPr>
      <t xml:space="preserve">LA BRETAGNE </t>
    </r>
    <r>
      <rPr>
        <sz val="10"/>
        <color theme="1"/>
        <rFont val="Arial"/>
      </rPr>
      <t>: PISCINADOM
PLP BOULANGERIE PATISSERIE
MARKET EXPRESS
AUTO ECOLE OLIVIER</t>
    </r>
  </si>
  <si>
    <r>
      <rPr>
        <b/>
        <sz val="10"/>
        <color theme="1"/>
        <rFont val="Arial"/>
      </rPr>
      <t>CASH 110/ MARKET RUN EXPRESS</t>
    </r>
    <r>
      <rPr>
        <sz val="10"/>
        <color theme="1"/>
        <rFont val="Arial"/>
      </rPr>
      <t xml:space="preserve"> : AB signé.</t>
    </r>
  </si>
  <si>
    <t>10h00 : LE GRAND JACKPOT
10h03 : MR PIZZA
10h10 : BIG SANDWICH</t>
  </si>
  <si>
    <t>9h20</t>
  </si>
  <si>
    <t>Entretien entreprise</t>
  </si>
  <si>
    <t>9h : Boulangerie Marie Blache</t>
  </si>
  <si>
    <t>Non concluant, ne recherche que des diplome boulangerie</t>
  </si>
  <si>
    <t>GARAGE FIVE STAR
PETIT PIMENT
PHARMACIE DE LA RESERVE
22 MY SECRET'S</t>
  </si>
  <si>
    <t>Non concluant</t>
  </si>
  <si>
    <t>MOIS</t>
  </si>
  <si>
    <t>Classe</t>
  </si>
  <si>
    <t>Entreprise</t>
  </si>
  <si>
    <t>Apprenti</t>
  </si>
  <si>
    <t>Fin de période d'essaie</t>
  </si>
  <si>
    <t>Etat</t>
  </si>
  <si>
    <t>CC2</t>
  </si>
  <si>
    <t>M'ZAHRA BOUTIK</t>
  </si>
  <si>
    <t>Marina HOARAU</t>
  </si>
  <si>
    <t>Confirmé</t>
  </si>
  <si>
    <t>NTC1</t>
  </si>
  <si>
    <t>BOULANGERIE TRADITION</t>
  </si>
  <si>
    <t>Yasmina OUSSENI</t>
  </si>
  <si>
    <t>CC1</t>
  </si>
  <si>
    <t>LE MONDE DE LA GLACE</t>
  </si>
  <si>
    <t>Lorenzo BOYER</t>
  </si>
  <si>
    <t xml:space="preserve">NTC3 </t>
  </si>
  <si>
    <t>CASE A PAINS ST ANDRE</t>
  </si>
  <si>
    <t>Alyssia VADAMALE</t>
  </si>
  <si>
    <t>CC2 -&gt; CC3</t>
  </si>
  <si>
    <t>LE DYL'S</t>
  </si>
  <si>
    <t>Mirella BOYER</t>
  </si>
  <si>
    <t>AD2</t>
  </si>
  <si>
    <t>CS PREMIUM</t>
  </si>
  <si>
    <t>Aaron PEDIL</t>
  </si>
  <si>
    <t>MAI</t>
  </si>
  <si>
    <t>O COPAIN</t>
  </si>
  <si>
    <t>Cathia HAMIDOUNI</t>
  </si>
  <si>
    <t>Hors Primes
(début avant 1/04)</t>
  </si>
  <si>
    <t>CC3</t>
  </si>
  <si>
    <t>ARCADE SAMOUSSAS</t>
  </si>
  <si>
    <t>Emmanuelle BORIGNIOL</t>
  </si>
  <si>
    <t>ASSISTE MOI</t>
  </si>
  <si>
    <t>Lanah DESILES</t>
  </si>
  <si>
    <t>BURGERS DE PAPA</t>
  </si>
  <si>
    <t>Faherdine MAHAMOUD</t>
  </si>
  <si>
    <t>SIBEL</t>
  </si>
  <si>
    <t>Colleen HOAREAU</t>
  </si>
  <si>
    <t>LGM</t>
  </si>
  <si>
    <t>Islamoudine AHAMADI</t>
  </si>
  <si>
    <t>NTC4</t>
  </si>
  <si>
    <t>Mirella PICCHIRALO</t>
  </si>
  <si>
    <t>Gloria VIDOT</t>
  </si>
  <si>
    <t>Fardi MAJANI</t>
  </si>
  <si>
    <t>Julien DUCHEMANN</t>
  </si>
  <si>
    <t>NTC4-&gt;NTC3</t>
  </si>
  <si>
    <t>Orlane FONTAINE</t>
  </si>
  <si>
    <t>CHEZ STEEVE</t>
  </si>
  <si>
    <t>Alfredo BABAS</t>
  </si>
  <si>
    <t>CLUB JETI</t>
  </si>
  <si>
    <t>Carole YEBO</t>
  </si>
  <si>
    <t>LA CASE A PAINS ST DENIS VILLE</t>
  </si>
  <si>
    <t>Nahida MARIAMA ALI</t>
  </si>
  <si>
    <t>RAFAELLO</t>
  </si>
  <si>
    <t>Médéricka RABEARISOA</t>
  </si>
  <si>
    <t>EURL MAMODA</t>
  </si>
  <si>
    <t>David MAHAMOUD</t>
  </si>
  <si>
    <t>REM 1</t>
  </si>
  <si>
    <t>SOEUR DE COEUR</t>
  </si>
  <si>
    <t>Clara PAYET</t>
  </si>
  <si>
    <t>AD3</t>
  </si>
  <si>
    <t>EDRP</t>
  </si>
  <si>
    <t>Louise NARAYANIN</t>
  </si>
  <si>
    <t>NTC5</t>
  </si>
  <si>
    <t>PHARMACIE DU COLOSS</t>
  </si>
  <si>
    <t>Maelly DALLEAU</t>
  </si>
  <si>
    <t>VITALY</t>
  </si>
  <si>
    <t>Windi CADET</t>
  </si>
  <si>
    <t xml:space="preserve">CC4 -&gt; CC5 </t>
  </si>
  <si>
    <t>PLANET PIZZA</t>
  </si>
  <si>
    <t>Ali CHAMASSI</t>
  </si>
  <si>
    <t>NV DIFFUSION</t>
  </si>
  <si>
    <t>Maureen PERIGONE</t>
  </si>
  <si>
    <t>AD 4</t>
  </si>
  <si>
    <t>AUTO ECOLE JAGUAR</t>
  </si>
  <si>
    <t>Ali CHARIFA</t>
  </si>
  <si>
    <t>FAL HOLDING</t>
  </si>
  <si>
    <t>Meilyana MOURDANI</t>
  </si>
  <si>
    <t>SIMONE SDI</t>
  </si>
  <si>
    <t>Franco BOYER</t>
  </si>
  <si>
    <t>CC4</t>
  </si>
  <si>
    <t>AYO</t>
  </si>
  <si>
    <t>Frédérick MOINACHÉ</t>
  </si>
  <si>
    <t>AD4</t>
  </si>
  <si>
    <t>CLEAN CAR ADDICT</t>
  </si>
  <si>
    <t>Marion ZOUAO</t>
  </si>
  <si>
    <t xml:space="preserve">LA BICYCLETTE </t>
  </si>
  <si>
    <t>Kylian TURPIN</t>
  </si>
  <si>
    <t>DREAM CAKE</t>
  </si>
  <si>
    <t>Zarianti SAID ALI</t>
  </si>
  <si>
    <t>AUTO ECOLE RAJESH</t>
  </si>
  <si>
    <t>Chelssy RAMAYA</t>
  </si>
  <si>
    <t>CC1 OUEST</t>
  </si>
  <si>
    <t>LES GOURMANDISES DE LILA</t>
  </si>
  <si>
    <t>Anaïs RIVIERE</t>
  </si>
  <si>
    <t>Chékynia ATCHEEMOONIEN</t>
  </si>
  <si>
    <t>Gabriel DUBOURG</t>
  </si>
  <si>
    <t>GUILLERMO LOCATION</t>
  </si>
  <si>
    <t>Mathias LADOUCEUR</t>
  </si>
  <si>
    <t>NTC1 OUEST</t>
  </si>
  <si>
    <t>SODIRAJ</t>
  </si>
  <si>
    <t>Lisa FONTAINE</t>
  </si>
  <si>
    <t>NTC6</t>
  </si>
  <si>
    <t>BB9</t>
  </si>
  <si>
    <t>Mégane SETTAMA</t>
  </si>
  <si>
    <t>TURBO OI</t>
  </si>
  <si>
    <t>Judicaël LEBON</t>
  </si>
  <si>
    <t>CC5</t>
  </si>
  <si>
    <t>KABAR</t>
  </si>
  <si>
    <t>Kenny CHANE-KUNE</t>
  </si>
  <si>
    <t>Pauline PAYET</t>
  </si>
  <si>
    <t>G LA DALLE ST DENIS</t>
  </si>
  <si>
    <t>Sébastien M BAE ALI</t>
  </si>
  <si>
    <t>G LA DALLE STE CLOTILDE</t>
  </si>
  <si>
    <t>Mohammed BAKAR</t>
  </si>
  <si>
    <t>DECATHLON</t>
  </si>
  <si>
    <t>Sarah HELENE</t>
  </si>
  <si>
    <t>DELICATESSE DE CASTA</t>
  </si>
  <si>
    <t>Tommy NOSBE</t>
  </si>
  <si>
    <t>GDM TRAITEUR</t>
  </si>
  <si>
    <t>OLA UJAS</t>
  </si>
  <si>
    <t>Ann-Kelly FICHERE</t>
  </si>
  <si>
    <t>KAIM</t>
  </si>
  <si>
    <t>Indira BETON</t>
  </si>
  <si>
    <t>IAMK</t>
  </si>
  <si>
    <t>Anthony PROMI</t>
  </si>
  <si>
    <t>KING JOUET</t>
  </si>
  <si>
    <t>Oramaïka HIVANHOE</t>
  </si>
  <si>
    <t>PRO DISTRI 3B</t>
  </si>
  <si>
    <t>Tsiaro TAHINJANAHARY</t>
  </si>
  <si>
    <t>Myrhia MORBY</t>
  </si>
  <si>
    <t>BOUTIQUE SERVICE</t>
  </si>
  <si>
    <t>Lorhna POLEYA</t>
  </si>
  <si>
    <t>Emeline PAYET</t>
  </si>
  <si>
    <t>McDonald's Ste Clotilde</t>
  </si>
  <si>
    <t>Léhyna MALET</t>
  </si>
  <si>
    <t>Anne-Lise RANGUIN</t>
  </si>
  <si>
    <t>McDonald's</t>
  </si>
  <si>
    <t>Souvenir MMADI</t>
  </si>
  <si>
    <t xml:space="preserve">GAIA PATRIMOINE </t>
  </si>
  <si>
    <t>Anne-Laure MAILLOT</t>
  </si>
  <si>
    <t>Etienne GRONDIN</t>
  </si>
  <si>
    <t>VELOGIC EXPRESS</t>
  </si>
  <si>
    <t>EMBOSS</t>
  </si>
  <si>
    <t>Maël MOLLO</t>
  </si>
  <si>
    <t>CC6</t>
  </si>
  <si>
    <t>POKERUN</t>
  </si>
  <si>
    <t>Marie-Célia SINGABRAYEN</t>
  </si>
  <si>
    <t>TI CASE VICTORINE</t>
  </si>
  <si>
    <t>Paole Elina LEBON</t>
  </si>
  <si>
    <t>DOUSSY LOC</t>
  </si>
  <si>
    <t xml:space="preserve">Stella DUPUIS </t>
  </si>
  <si>
    <t>N'étais pas dans le suivi général lors de la déclaration des primes du mois d'Avril</t>
  </si>
  <si>
    <t>TOTAL LACAUSSADE</t>
  </si>
  <si>
    <t>Faissoil AHMED</t>
  </si>
  <si>
    <t>REM1</t>
  </si>
  <si>
    <t>O'COPAIN</t>
  </si>
  <si>
    <t>Matthias CLAPIER</t>
  </si>
  <si>
    <t>LIBRAIRIE GERARD</t>
  </si>
  <si>
    <t>Priscilla BULLIN</t>
  </si>
  <si>
    <t>HERTZ</t>
  </si>
  <si>
    <t>Housnia DAROUECHE</t>
  </si>
  <si>
    <t xml:space="preserve">NTC 6        </t>
  </si>
  <si>
    <t>LA SPHERE</t>
  </si>
  <si>
    <t>Gina DELIRON</t>
  </si>
  <si>
    <t>Alexis HAMET</t>
  </si>
  <si>
    <t>LE DRESSING DE SHANA</t>
  </si>
  <si>
    <t>Naël HAMADA</t>
  </si>
  <si>
    <t>LE KEB'S</t>
  </si>
  <si>
    <t>Matis HOARAU</t>
  </si>
  <si>
    <t>McDonald's DUPARC</t>
  </si>
  <si>
    <t>Zayed ALI MTSOUDJAE</t>
  </si>
  <si>
    <t>BURHANI</t>
  </si>
  <si>
    <t>Cloé GRONDIN</t>
  </si>
  <si>
    <t>Rafina MOUSSA</t>
  </si>
  <si>
    <t>CC7</t>
  </si>
  <si>
    <t>OGUAVA</t>
  </si>
  <si>
    <t>Gwenaelle ELEONORE</t>
  </si>
  <si>
    <t>DELICE IMPERIAL 2 DRAGONS</t>
  </si>
  <si>
    <t>Tandima AHAMADI</t>
  </si>
  <si>
    <t>Période essai</t>
  </si>
  <si>
    <t>IGLOO</t>
  </si>
  <si>
    <t xml:space="preserve">Olivier DENNEMONT </t>
  </si>
  <si>
    <t>ENGEN CHAUDRON</t>
  </si>
  <si>
    <t>Florian RAMARA</t>
  </si>
  <si>
    <t xml:space="preserve">Nancy BOYER </t>
  </si>
  <si>
    <t>Possiblité :</t>
  </si>
  <si>
    <t>*Prime sur objectifs basé sur le nombre de contrat signé dans une sessions clôturé.</t>
  </si>
  <si>
    <t>*Prime par contrat signé période d'essais clôturé. 
Ex :
- 60 € par contrat signé.
- 100 € pour chaque contrat dépassant un objectif mensuel (ex : au-delà de 8 contrats).
- 1000 € si l’objectif annuel de 120 contrats est atteint.</t>
  </si>
  <si>
    <t>*Prime exceptionnelle/ Défi commercial
Ex :
- 250 € pour le meilleur vendeur du trimestre.
- Cadeau (ex : Carte. cadeau, week-end offert) pour celui qui dépasse un certain chiffre d’affaires
- Bonus de 500 € si le centre atteint un objectif global de ventes trimestriel</t>
  </si>
  <si>
    <t>*Prime par contrat signé période d'essais clôturé : 
- 50 € par contrat signé.</t>
  </si>
  <si>
    <t>*Prime exceptionnelle / Défi commercial : 
- 200€ pour le meilleur vendeur du trimestre.</t>
  </si>
  <si>
    <t>*Prime par contrat signé période d'essais clôturé : 
- 1 000 € si l’objectif annuel de 120 contrats est atteint.</t>
  </si>
  <si>
    <t>*Prime exceptionnelle / Défi commercial :
- Bonus de 500 € si le centre atteint un objectif global de ventes trimestriel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</si>
</sst>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[$€-1]"/>
    <numFmt numFmtId="165" formatCode="0.0%"/>
    <numFmt numFmtId="166" formatCode="d/m/yyyy"/>
  </numFmts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Georgia"/>
    </font>
    <font>
      <sz val="10"/>
      <color theme="1"/>
      <name val="Arial"/>
      <scheme val="minor"/>
    </font>
    <font>
      <sz val="10"/>
      <name val="Arial"/>
    </font>
    <font>
      <b/>
      <sz val="10"/>
      <color rgb="FFFF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6AA84F"/>
      <name val="Arial"/>
      <scheme val="minor"/>
    </font>
    <font>
      <sz val="10"/>
      <color rgb="FFE69138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BDBDBD"/>
        <bgColor rgb="FFBDBDBD"/>
      </patternFill>
    </fill>
  </fills>
  <borders count="68">
    <border>
      <left/>
      <right/>
      <top/>
      <bottom/>
      <diagonal/>
    </border>
    <border>
      <left style="thick">
        <color rgb="FF0B5394"/>
      </left>
      <right style="thick">
        <color rgb="FF0B5394"/>
      </right>
      <top style="thick">
        <color rgb="FF0B5394"/>
      </top>
      <bottom style="thick">
        <color rgb="FF0B5394"/>
      </bottom>
      <diagonal/>
    </border>
    <border>
      <left style="thick">
        <color rgb="FF0B5394"/>
      </left>
      <right style="thick">
        <color rgb="FF0B5394"/>
      </right>
      <top style="thick">
        <color rgb="FF0B5394"/>
      </top>
      <bottom/>
      <diagonal/>
    </border>
    <border>
      <left/>
      <right style="thick">
        <color rgb="FF0B5394"/>
      </right>
      <top style="thick">
        <color rgb="FF0B5394"/>
      </top>
      <bottom/>
      <diagonal/>
    </border>
    <border>
      <left/>
      <right/>
      <top style="thick">
        <color rgb="FF0B5394"/>
      </top>
      <bottom/>
      <diagonal/>
    </border>
    <border>
      <left style="thick">
        <color rgb="FF0B5394"/>
      </left>
      <right/>
      <top style="thick">
        <color rgb="FF0B5394"/>
      </top>
      <bottom style="thin">
        <color rgb="FF1155CC"/>
      </bottom>
      <diagonal/>
    </border>
    <border>
      <left style="thick">
        <color rgb="FF0B5394"/>
      </left>
      <right style="thick">
        <color rgb="FF0B5394"/>
      </right>
      <top style="thick">
        <color rgb="FF0B5394"/>
      </top>
      <bottom style="thin">
        <color rgb="FF1155CC"/>
      </bottom>
      <diagonal/>
    </border>
    <border>
      <left/>
      <right style="thick">
        <color rgb="FF0B5394"/>
      </right>
      <top style="thick">
        <color rgb="FF0B5394"/>
      </top>
      <bottom style="thin">
        <color rgb="FF1155CC"/>
      </bottom>
      <diagonal/>
    </border>
    <border>
      <left style="thick">
        <color rgb="FF0B5394"/>
      </left>
      <right style="thick">
        <color rgb="FF0B5394"/>
      </right>
      <top/>
      <bottom style="thin">
        <color rgb="FF0B5394"/>
      </bottom>
      <diagonal/>
    </border>
    <border>
      <left/>
      <right/>
      <top style="thick">
        <color rgb="FF0B5394"/>
      </top>
      <bottom style="thin">
        <color rgb="FF1155CC"/>
      </bottom>
      <diagonal/>
    </border>
    <border>
      <left style="thick">
        <color rgb="FF0B5394"/>
      </left>
      <right style="thick">
        <color rgb="FF0B5394"/>
      </right>
      <top/>
      <bottom/>
      <diagonal/>
    </border>
    <border>
      <left style="thick">
        <color rgb="FF0B5394"/>
      </left>
      <right/>
      <top/>
      <bottom style="thin">
        <color rgb="FF1155CC"/>
      </bottom>
      <diagonal/>
    </border>
    <border>
      <left style="thick">
        <color rgb="FF0B5394"/>
      </left>
      <right style="thick">
        <color rgb="FF0B5394"/>
      </right>
      <top/>
      <bottom style="thin">
        <color rgb="FF1155CC"/>
      </bottom>
      <diagonal/>
    </border>
    <border>
      <left/>
      <right style="thick">
        <color rgb="FF0B5394"/>
      </right>
      <top/>
      <bottom style="thin">
        <color rgb="FF1155CC"/>
      </bottom>
      <diagonal/>
    </border>
    <border>
      <left style="thick">
        <color rgb="FF0B5394"/>
      </left>
      <right style="thick">
        <color rgb="FF0B5394"/>
      </right>
      <top style="thin">
        <color rgb="FF0B5394"/>
      </top>
      <bottom style="thin">
        <color rgb="FF0B5394"/>
      </bottom>
      <diagonal/>
    </border>
    <border>
      <left/>
      <right/>
      <top/>
      <bottom style="thin">
        <color rgb="FF1155CC"/>
      </bottom>
      <diagonal/>
    </border>
    <border>
      <left style="thick">
        <color rgb="FF0B5394"/>
      </left>
      <right/>
      <top style="thin">
        <color rgb="FF1155CC"/>
      </top>
      <bottom style="thin">
        <color rgb="FF1155CC"/>
      </bottom>
      <diagonal/>
    </border>
    <border>
      <left style="thick">
        <color rgb="FF0B5394"/>
      </left>
      <right style="thick">
        <color rgb="FF0B5394"/>
      </right>
      <top style="thin">
        <color rgb="FF1155CC"/>
      </top>
      <bottom style="thin">
        <color rgb="FF1155CC"/>
      </bottom>
      <diagonal/>
    </border>
    <border>
      <left/>
      <right style="thick">
        <color rgb="FF0B5394"/>
      </right>
      <top style="thin">
        <color rgb="FF1155CC"/>
      </top>
      <bottom style="thin">
        <color rgb="FF1155CC"/>
      </bottom>
      <diagonal/>
    </border>
    <border>
      <left/>
      <right/>
      <top style="thin">
        <color rgb="FF1155CC"/>
      </top>
      <bottom style="thin">
        <color rgb="FF1155CC"/>
      </bottom>
      <diagonal/>
    </border>
    <border>
      <left style="thick">
        <color rgb="FF0B5394"/>
      </left>
      <right/>
      <top style="thin">
        <color rgb="FF1155CC"/>
      </top>
      <bottom/>
      <diagonal/>
    </border>
    <border>
      <left style="thick">
        <color rgb="FF0B5394"/>
      </left>
      <right style="thick">
        <color rgb="FF0B5394"/>
      </right>
      <top style="thin">
        <color rgb="FF1155CC"/>
      </top>
      <bottom/>
      <diagonal/>
    </border>
    <border>
      <left/>
      <right style="thick">
        <color rgb="FF0B5394"/>
      </right>
      <top style="thin">
        <color rgb="FF1155CC"/>
      </top>
      <bottom/>
      <diagonal/>
    </border>
    <border>
      <left/>
      <right/>
      <top style="thin">
        <color rgb="FF1155CC"/>
      </top>
      <bottom/>
      <diagonal/>
    </border>
    <border>
      <left style="thick">
        <color rgb="FF0B5394"/>
      </left>
      <right style="thick">
        <color rgb="FF0B5394"/>
      </right>
      <top/>
      <bottom style="thick">
        <color rgb="FF0B5394"/>
      </bottom>
      <diagonal/>
    </border>
    <border>
      <left style="thick">
        <color rgb="FF0B5394"/>
      </left>
      <right/>
      <top style="thin">
        <color rgb="FF1155CC"/>
      </top>
      <bottom style="thick">
        <color rgb="FF0B5394"/>
      </bottom>
      <diagonal/>
    </border>
    <border>
      <left style="thick">
        <color rgb="FF0B5394"/>
      </left>
      <right style="thick">
        <color rgb="FF0B5394"/>
      </right>
      <top style="thin">
        <color rgb="FF1155CC"/>
      </top>
      <bottom style="thick">
        <color rgb="FF0B5394"/>
      </bottom>
      <diagonal/>
    </border>
    <border>
      <left/>
      <right style="thick">
        <color rgb="FF0B5394"/>
      </right>
      <top style="thin">
        <color rgb="FF1155CC"/>
      </top>
      <bottom style="thick">
        <color rgb="FF0B5394"/>
      </bottom>
      <diagonal/>
    </border>
    <border>
      <left style="thick">
        <color rgb="FF0B5394"/>
      </left>
      <right style="thick">
        <color rgb="FF0B5394"/>
      </right>
      <top style="thin">
        <color rgb="FF0B5394"/>
      </top>
      <bottom/>
      <diagonal/>
    </border>
    <border>
      <left/>
      <right/>
      <top style="thin">
        <color rgb="FF1155CC"/>
      </top>
      <bottom style="thick">
        <color rgb="FF0B5394"/>
      </bottom>
      <diagonal/>
    </border>
    <border>
      <left style="thick">
        <color rgb="FF0B5394"/>
      </left>
      <right style="thick">
        <color rgb="FF0B5394"/>
      </right>
      <top style="thick">
        <color rgb="FF0B5394"/>
      </top>
      <bottom style="thin">
        <color rgb="FF0B5394"/>
      </bottom>
      <diagonal/>
    </border>
    <border>
      <left style="thick">
        <color rgb="FF0B5394"/>
      </left>
      <right style="thick">
        <color rgb="FF0B5394"/>
      </right>
      <top style="thin">
        <color rgb="FF0B5394"/>
      </top>
      <bottom style="thick">
        <color rgb="FF0B5394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 style="thick">
        <color rgb="FF0000FF"/>
      </top>
      <bottom style="thin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rgb="FF0000FF"/>
      </bottom>
      <diagonal/>
    </border>
    <border>
      <left style="thick">
        <color rgb="FF0000FF"/>
      </left>
      <right style="thick">
        <color rgb="FF0000FF"/>
      </right>
      <top/>
      <bottom/>
      <diagonal/>
    </border>
    <border>
      <left style="thick">
        <color rgb="FF0000FF"/>
      </left>
      <right/>
      <top/>
      <bottom style="thin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n">
        <color rgb="FF0000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 style="thick">
        <color rgb="FF0000FF"/>
      </left>
      <right/>
      <top style="thin">
        <color rgb="FF0000FF"/>
      </top>
      <bottom style="thin">
        <color rgb="FF0000FF"/>
      </bottom>
      <diagonal/>
    </border>
    <border>
      <left style="thick">
        <color rgb="FF0000FF"/>
      </left>
      <right/>
      <top style="thin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ck">
        <color rgb="FF0000FF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3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5" xfId="0" applyFont="1" applyFill="1" applyBorder="1"/>
    <xf numFmtId="0" fontId="1" fillId="3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3" borderId="0" xfId="0" applyFont="1" applyFill="1"/>
    <xf numFmtId="0" fontId="3" fillId="0" borderId="0" xfId="0" applyFont="1"/>
    <xf numFmtId="0" fontId="3" fillId="0" borderId="11" xfId="0" applyFont="1" applyBorder="1"/>
    <xf numFmtId="0" fontId="3" fillId="0" borderId="12" xfId="0" applyFont="1" applyBorder="1"/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  <xf numFmtId="0" fontId="3" fillId="4" borderId="0" xfId="0" applyFont="1" applyFill="1"/>
    <xf numFmtId="0" fontId="1" fillId="3" borderId="16" xfId="0" applyFont="1" applyFill="1" applyBorder="1"/>
    <xf numFmtId="0" fontId="1" fillId="3" borderId="17" xfId="0" applyFont="1" applyFill="1" applyBorder="1"/>
    <xf numFmtId="0" fontId="1" fillId="2" borderId="18" xfId="0" applyFont="1" applyFill="1" applyBorder="1"/>
    <xf numFmtId="0" fontId="1" fillId="2" borderId="14" xfId="0" applyFont="1" applyFill="1" applyBorder="1"/>
    <xf numFmtId="0" fontId="1" fillId="2" borderId="19" xfId="0" applyFont="1" applyFill="1" applyBorder="1"/>
    <xf numFmtId="0" fontId="3" fillId="4" borderId="16" xfId="0" applyFont="1" applyFill="1" applyBorder="1"/>
    <xf numFmtId="0" fontId="3" fillId="4" borderId="17" xfId="0" applyFont="1" applyFill="1" applyBorder="1"/>
    <xf numFmtId="0" fontId="3" fillId="2" borderId="18" xfId="0" applyFont="1" applyFill="1" applyBorder="1"/>
    <xf numFmtId="0" fontId="3" fillId="2" borderId="19" xfId="0" applyFont="1" applyFill="1" applyBorder="1"/>
    <xf numFmtId="0" fontId="3" fillId="0" borderId="20" xfId="0" applyFont="1" applyBorder="1"/>
    <xf numFmtId="0" fontId="3" fillId="0" borderId="21" xfId="0" applyFont="1" applyBorder="1"/>
    <xf numFmtId="0" fontId="3" fillId="2" borderId="22" xfId="0" applyFont="1" applyFill="1" applyBorder="1"/>
    <xf numFmtId="0" fontId="3" fillId="2" borderId="23" xfId="0" applyFont="1" applyFill="1" applyBorder="1"/>
    <xf numFmtId="0" fontId="1" fillId="3" borderId="25" xfId="0" applyFont="1" applyFill="1" applyBorder="1"/>
    <xf numFmtId="0" fontId="1" fillId="3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3" borderId="9" xfId="0" applyFont="1" applyFill="1" applyBorder="1"/>
    <xf numFmtId="0" fontId="1" fillId="2" borderId="30" xfId="0" applyFont="1" applyFill="1" applyBorder="1"/>
    <xf numFmtId="0" fontId="3" fillId="0" borderId="15" xfId="0" applyFont="1" applyBorder="1"/>
    <xf numFmtId="0" fontId="1" fillId="3" borderId="19" xfId="0" applyFont="1" applyFill="1" applyBorder="1"/>
    <xf numFmtId="0" fontId="3" fillId="4" borderId="19" xfId="0" applyFont="1" applyFill="1" applyBorder="1"/>
    <xf numFmtId="0" fontId="3" fillId="4" borderId="23" xfId="0" applyFont="1" applyFill="1" applyBorder="1"/>
    <xf numFmtId="0" fontId="3" fillId="4" borderId="21" xfId="0" applyFont="1" applyFill="1" applyBorder="1"/>
    <xf numFmtId="0" fontId="1" fillId="3" borderId="29" xfId="0" applyFont="1" applyFill="1" applyBorder="1"/>
    <xf numFmtId="0" fontId="1" fillId="2" borderId="31" xfId="0" applyFont="1" applyFill="1" applyBorder="1"/>
    <xf numFmtId="0" fontId="1" fillId="3" borderId="12" xfId="0" applyFont="1" applyFill="1" applyBorder="1"/>
    <xf numFmtId="0" fontId="1" fillId="2" borderId="13" xfId="0" applyFont="1" applyFill="1" applyBorder="1"/>
    <xf numFmtId="0" fontId="1" fillId="2" borderId="15" xfId="0" applyFont="1" applyFill="1" applyBorder="1"/>
    <xf numFmtId="0" fontId="3" fillId="0" borderId="17" xfId="0" applyFont="1" applyBorder="1"/>
    <xf numFmtId="0" fontId="1" fillId="3" borderId="21" xfId="0" applyFont="1" applyFill="1" applyBorder="1"/>
    <xf numFmtId="0" fontId="1" fillId="2" borderId="22" xfId="0" applyFont="1" applyFill="1" applyBorder="1"/>
    <xf numFmtId="0" fontId="1" fillId="2" borderId="23" xfId="0" applyFont="1" applyFill="1" applyBorder="1"/>
    <xf numFmtId="0" fontId="3" fillId="4" borderId="12" xfId="0" applyFont="1" applyFill="1" applyBorder="1"/>
    <xf numFmtId="0" fontId="1" fillId="5" borderId="17" xfId="0" applyFont="1" applyFill="1" applyBorder="1"/>
    <xf numFmtId="0" fontId="3" fillId="5" borderId="21" xfId="0" applyFont="1" applyFill="1" applyBorder="1"/>
    <xf numFmtId="0" fontId="1" fillId="5" borderId="21" xfId="0" applyFont="1" applyFill="1" applyBorder="1"/>
    <xf numFmtId="0" fontId="3" fillId="5" borderId="0" xfId="0" applyFont="1" applyFill="1"/>
    <xf numFmtId="0" fontId="5" fillId="3" borderId="0" xfId="0" applyFont="1" applyFill="1"/>
    <xf numFmtId="0" fontId="1" fillId="6" borderId="17" xfId="0" applyFont="1" applyFill="1" applyBorder="1"/>
    <xf numFmtId="0" fontId="1" fillId="7" borderId="17" xfId="0" applyFont="1" applyFill="1" applyBorder="1"/>
    <xf numFmtId="0" fontId="3" fillId="7" borderId="0" xfId="0" applyFont="1" applyFill="1"/>
    <xf numFmtId="0" fontId="3" fillId="6" borderId="21" xfId="0" applyFont="1" applyFill="1" applyBorder="1"/>
    <xf numFmtId="0" fontId="3" fillId="7" borderId="21" xfId="0" applyFont="1" applyFill="1" applyBorder="1"/>
    <xf numFmtId="0" fontId="3" fillId="6" borderId="0" xfId="0" applyFont="1" applyFill="1"/>
    <xf numFmtId="0" fontId="1" fillId="6" borderId="26" xfId="0" applyFont="1" applyFill="1" applyBorder="1"/>
    <xf numFmtId="0" fontId="1" fillId="7" borderId="26" xfId="0" applyFont="1" applyFill="1" applyBorder="1"/>
    <xf numFmtId="0" fontId="1" fillId="6" borderId="21" xfId="0" applyFont="1" applyFill="1" applyBorder="1"/>
    <xf numFmtId="0" fontId="1" fillId="7" borderId="21" xfId="0" applyFont="1" applyFill="1" applyBorder="1"/>
    <xf numFmtId="0" fontId="6" fillId="3" borderId="9" xfId="0" applyFont="1" applyFill="1" applyBorder="1"/>
    <xf numFmtId="0" fontId="7" fillId="0" borderId="15" xfId="0" applyFont="1" applyBorder="1"/>
    <xf numFmtId="0" fontId="6" fillId="3" borderId="19" xfId="0" applyFont="1" applyFill="1" applyBorder="1"/>
    <xf numFmtId="0" fontId="7" fillId="4" borderId="19" xfId="0" applyFont="1" applyFill="1" applyBorder="1"/>
    <xf numFmtId="0" fontId="7" fillId="4" borderId="23" xfId="0" applyFont="1" applyFill="1" applyBorder="1"/>
    <xf numFmtId="0" fontId="3" fillId="7" borderId="17" xfId="0" applyFont="1" applyFill="1" applyBorder="1"/>
    <xf numFmtId="0" fontId="3" fillId="5" borderId="17" xfId="0" applyFont="1" applyFill="1" applyBorder="1"/>
    <xf numFmtId="0" fontId="6" fillId="3" borderId="29" xfId="0" applyFont="1" applyFill="1" applyBorder="1"/>
    <xf numFmtId="0" fontId="3" fillId="6" borderId="17" xfId="0" applyFont="1" applyFill="1" applyBorder="1"/>
    <xf numFmtId="0" fontId="1" fillId="8" borderId="12" xfId="0" applyFont="1" applyFill="1" applyBorder="1"/>
    <xf numFmtId="0" fontId="3" fillId="8" borderId="0" xfId="0" applyFont="1" applyFill="1"/>
    <xf numFmtId="0" fontId="3" fillId="8" borderId="17" xfId="0" applyFont="1" applyFill="1" applyBorder="1"/>
    <xf numFmtId="0" fontId="1" fillId="8" borderId="17" xfId="0" applyFont="1" applyFill="1" applyBorder="1"/>
    <xf numFmtId="0" fontId="1" fillId="8" borderId="21" xfId="0" applyFont="1" applyFill="1" applyBorder="1"/>
    <xf numFmtId="0" fontId="1" fillId="8" borderId="6" xfId="0" applyFont="1" applyFill="1" applyBorder="1"/>
    <xf numFmtId="0" fontId="3" fillId="8" borderId="21" xfId="0" applyFont="1" applyFill="1" applyBorder="1"/>
    <xf numFmtId="0" fontId="3" fillId="8" borderId="26" xfId="0" applyFont="1" applyFill="1" applyBorder="1"/>
    <xf numFmtId="0" fontId="3" fillId="2" borderId="28" xfId="0" applyFont="1" applyFill="1" applyBorder="1"/>
    <xf numFmtId="0" fontId="3" fillId="2" borderId="29" xfId="0" applyFont="1" applyFill="1" applyBorder="1"/>
    <xf numFmtId="0" fontId="7" fillId="4" borderId="9" xfId="0" applyFont="1" applyFill="1" applyBorder="1"/>
    <xf numFmtId="0" fontId="3" fillId="2" borderId="30" xfId="0" applyFont="1" applyFill="1" applyBorder="1"/>
    <xf numFmtId="0" fontId="6" fillId="3" borderId="15" xfId="0" applyFont="1" applyFill="1" applyBorder="1"/>
    <xf numFmtId="0" fontId="1" fillId="9" borderId="0" xfId="0" applyFont="1" applyFill="1"/>
    <xf numFmtId="0" fontId="3" fillId="0" borderId="6" xfId="0" applyFont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3" fillId="2" borderId="12" xfId="0" applyFont="1" applyFill="1" applyBorder="1"/>
    <xf numFmtId="0" fontId="1" fillId="3" borderId="15" xfId="0" applyFont="1" applyFill="1" applyBorder="1"/>
    <xf numFmtId="0" fontId="1" fillId="2" borderId="12" xfId="0" applyFont="1" applyFill="1" applyBorder="1"/>
    <xf numFmtId="0" fontId="3" fillId="0" borderId="19" xfId="0" applyFont="1" applyBorder="1"/>
    <xf numFmtId="0" fontId="3" fillId="2" borderId="17" xfId="0" applyFont="1" applyFill="1" applyBorder="1"/>
    <xf numFmtId="0" fontId="1" fillId="2" borderId="17" xfId="0" applyFont="1" applyFill="1" applyBorder="1"/>
    <xf numFmtId="0" fontId="1" fillId="3" borderId="23" xfId="0" applyFont="1" applyFill="1" applyBorder="1"/>
    <xf numFmtId="0" fontId="1" fillId="2" borderId="21" xfId="0" applyFont="1" applyFill="1" applyBorder="1"/>
    <xf numFmtId="0" fontId="3" fillId="0" borderId="9" xfId="0" applyFont="1" applyBorder="1"/>
    <xf numFmtId="0" fontId="3" fillId="2" borderId="6" xfId="0" applyFont="1" applyFill="1" applyBorder="1"/>
    <xf numFmtId="0" fontId="3" fillId="2" borderId="27" xfId="0" applyFont="1" applyFill="1" applyBorder="1"/>
    <xf numFmtId="0" fontId="3" fillId="2" borderId="26" xfId="0" applyFont="1" applyFill="1" applyBorder="1"/>
    <xf numFmtId="0" fontId="3" fillId="0" borderId="30" xfId="0" applyFont="1" applyBorder="1"/>
    <xf numFmtId="0" fontId="1" fillId="3" borderId="14" xfId="0" applyFont="1" applyFill="1" applyBorder="1"/>
    <xf numFmtId="0" fontId="3" fillId="0" borderId="14" xfId="0" applyFont="1" applyBorder="1"/>
    <xf numFmtId="0" fontId="1" fillId="3" borderId="31" xfId="0" applyFont="1" applyFill="1" applyBorder="1"/>
    <xf numFmtId="0" fontId="3" fillId="2" borderId="21" xfId="0" applyFont="1" applyFill="1" applyBorder="1"/>
    <xf numFmtId="0" fontId="3" fillId="0" borderId="8" xfId="0" applyFont="1" applyBorder="1"/>
    <xf numFmtId="0" fontId="1" fillId="3" borderId="28" xfId="0" applyFont="1" applyFill="1" applyBorder="1"/>
    <xf numFmtId="0" fontId="3" fillId="0" borderId="23" xfId="0" applyFont="1" applyBorder="1"/>
    <xf numFmtId="0" fontId="3" fillId="4" borderId="7" xfId="0" applyFont="1" applyFill="1" applyBorder="1"/>
    <xf numFmtId="0" fontId="1" fillId="3" borderId="13" xfId="0" applyFont="1" applyFill="1" applyBorder="1"/>
    <xf numFmtId="0" fontId="3" fillId="4" borderId="18" xfId="0" applyFont="1" applyFill="1" applyBorder="1"/>
    <xf numFmtId="0" fontId="1" fillId="9" borderId="17" xfId="0" applyFont="1" applyFill="1" applyBorder="1"/>
    <xf numFmtId="0" fontId="1" fillId="3" borderId="18" xfId="0" applyFont="1" applyFill="1" applyBorder="1"/>
    <xf numFmtId="0" fontId="1" fillId="9" borderId="14" xfId="0" applyFont="1" applyFill="1" applyBorder="1"/>
    <xf numFmtId="0" fontId="1" fillId="9" borderId="19" xfId="0" applyFont="1" applyFill="1" applyBorder="1"/>
    <xf numFmtId="0" fontId="1" fillId="3" borderId="27" xfId="0" applyFont="1" applyFill="1" applyBorder="1"/>
    <xf numFmtId="0" fontId="3" fillId="4" borderId="13" xfId="0" applyFont="1" applyFill="1" applyBorder="1"/>
    <xf numFmtId="0" fontId="1" fillId="3" borderId="22" xfId="0" applyFont="1" applyFill="1" applyBorder="1"/>
    <xf numFmtId="0" fontId="3" fillId="4" borderId="22" xfId="0" applyFont="1" applyFill="1" applyBorder="1"/>
    <xf numFmtId="0" fontId="3" fillId="10" borderId="9" xfId="0" applyFont="1" applyFill="1" applyBorder="1"/>
    <xf numFmtId="0" fontId="1" fillId="10" borderId="0" xfId="0" applyFont="1" applyFill="1" applyAlignment="1">
      <alignment horizontal="right"/>
    </xf>
    <xf numFmtId="0" fontId="1" fillId="10" borderId="15" xfId="0" applyFont="1" applyFill="1" applyBorder="1"/>
    <xf numFmtId="0" fontId="3" fillId="10" borderId="19" xfId="0" applyFont="1" applyFill="1" applyBorder="1"/>
    <xf numFmtId="0" fontId="1" fillId="10" borderId="19" xfId="0" applyFont="1" applyFill="1" applyBorder="1"/>
    <xf numFmtId="0" fontId="1" fillId="10" borderId="17" xfId="0" applyFont="1" applyFill="1" applyBorder="1"/>
    <xf numFmtId="0" fontId="1" fillId="10" borderId="26" xfId="0" applyFont="1" applyFill="1" applyBorder="1"/>
    <xf numFmtId="0" fontId="1" fillId="9" borderId="12" xfId="0" applyFont="1" applyFill="1" applyBorder="1"/>
    <xf numFmtId="0" fontId="1" fillId="9" borderId="13" xfId="0" applyFont="1" applyFill="1" applyBorder="1"/>
    <xf numFmtId="0" fontId="1" fillId="9" borderId="26" xfId="0" applyFont="1" applyFill="1" applyBorder="1"/>
    <xf numFmtId="0" fontId="3" fillId="0" borderId="29" xfId="0" applyFont="1" applyBorder="1"/>
    <xf numFmtId="0" fontId="1" fillId="9" borderId="18" xfId="0" applyFont="1" applyFill="1" applyBorder="1"/>
    <xf numFmtId="0" fontId="3" fillId="0" borderId="28" xfId="0" applyFont="1" applyBorder="1"/>
    <xf numFmtId="0" fontId="3" fillId="0" borderId="31" xfId="0" applyFont="1" applyBorder="1"/>
    <xf numFmtId="0" fontId="3" fillId="8" borderId="7" xfId="0" applyFont="1" applyFill="1" applyBorder="1"/>
    <xf numFmtId="0" fontId="1" fillId="8" borderId="13" xfId="0" applyFont="1" applyFill="1" applyBorder="1"/>
    <xf numFmtId="0" fontId="3" fillId="8" borderId="18" xfId="0" applyFont="1" applyFill="1" applyBorder="1"/>
    <xf numFmtId="0" fontId="1" fillId="8" borderId="18" xfId="0" applyFont="1" applyFill="1" applyBorder="1"/>
    <xf numFmtId="0" fontId="1" fillId="8" borderId="26" xfId="0" applyFont="1" applyFill="1" applyBorder="1"/>
    <xf numFmtId="0" fontId="3" fillId="4" borderId="6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12" xfId="0" applyFont="1" applyBorder="1"/>
    <xf numFmtId="0" fontId="7" fillId="4" borderId="13" xfId="0" applyFont="1" applyFill="1" applyBorder="1"/>
    <xf numFmtId="0" fontId="7" fillId="0" borderId="13" xfId="0" applyFont="1" applyBorder="1"/>
    <xf numFmtId="0" fontId="6" fillId="3" borderId="12" xfId="0" applyFont="1" applyFill="1" applyBorder="1"/>
    <xf numFmtId="0" fontId="6" fillId="3" borderId="13" xfId="0" applyFont="1" applyFill="1" applyBorder="1"/>
    <xf numFmtId="0" fontId="6" fillId="0" borderId="1" xfId="0" applyFont="1" applyBorder="1"/>
    <xf numFmtId="0" fontId="7" fillId="0" borderId="17" xfId="0" applyFont="1" applyBorder="1"/>
    <xf numFmtId="0" fontId="7" fillId="4" borderId="18" xfId="0" applyFont="1" applyFill="1" applyBorder="1"/>
    <xf numFmtId="0" fontId="7" fillId="0" borderId="18" xfId="0" applyFont="1" applyBorder="1"/>
    <xf numFmtId="0" fontId="6" fillId="3" borderId="17" xfId="0" applyFont="1" applyFill="1" applyBorder="1"/>
    <xf numFmtId="0" fontId="6" fillId="3" borderId="18" xfId="0" applyFont="1" applyFill="1" applyBorder="1"/>
    <xf numFmtId="0" fontId="7" fillId="0" borderId="21" xfId="0" applyFont="1" applyBorder="1"/>
    <xf numFmtId="0" fontId="7" fillId="4" borderId="22" xfId="0" applyFont="1" applyFill="1" applyBorder="1"/>
    <xf numFmtId="0" fontId="7" fillId="0" borderId="22" xfId="0" applyFont="1" applyBorder="1"/>
    <xf numFmtId="0" fontId="6" fillId="3" borderId="26" xfId="0" applyFont="1" applyFill="1" applyBorder="1"/>
    <xf numFmtId="0" fontId="6" fillId="3" borderId="27" xfId="0" applyFont="1" applyFill="1" applyBorder="1"/>
    <xf numFmtId="0" fontId="6" fillId="3" borderId="0" xfId="0" applyFont="1" applyFill="1"/>
    <xf numFmtId="0" fontId="6" fillId="9" borderId="0" xfId="0" applyFont="1" applyFill="1"/>
    <xf numFmtId="0" fontId="6" fillId="9" borderId="1" xfId="0" applyFont="1" applyFill="1" applyBorder="1"/>
    <xf numFmtId="0" fontId="7" fillId="8" borderId="12" xfId="0" applyFont="1" applyFill="1" applyBorder="1"/>
    <xf numFmtId="0" fontId="1" fillId="8" borderId="0" xfId="0" applyFont="1" applyFill="1"/>
    <xf numFmtId="0" fontId="6" fillId="8" borderId="12" xfId="0" applyFont="1" applyFill="1" applyBorder="1"/>
    <xf numFmtId="0" fontId="7" fillId="8" borderId="17" xfId="0" applyFont="1" applyFill="1" applyBorder="1"/>
    <xf numFmtId="0" fontId="7" fillId="4" borderId="17" xfId="0" applyFont="1" applyFill="1" applyBorder="1"/>
    <xf numFmtId="0" fontId="6" fillId="8" borderId="17" xfId="0" applyFont="1" applyFill="1" applyBorder="1"/>
    <xf numFmtId="0" fontId="7" fillId="8" borderId="21" xfId="0" applyFont="1" applyFill="1" applyBorder="1"/>
    <xf numFmtId="0" fontId="6" fillId="8" borderId="26" xfId="0" applyFont="1" applyFill="1" applyBorder="1"/>
    <xf numFmtId="0" fontId="7" fillId="3" borderId="12" xfId="0" applyFont="1" applyFill="1" applyBorder="1"/>
    <xf numFmtId="0" fontId="7" fillId="3" borderId="13" xfId="0" applyFont="1" applyFill="1" applyBorder="1"/>
    <xf numFmtId="0" fontId="7" fillId="3" borderId="17" xfId="0" applyFont="1" applyFill="1" applyBorder="1"/>
    <xf numFmtId="0" fontId="7" fillId="3" borderId="18" xfId="0" applyFont="1" applyFill="1" applyBorder="1"/>
    <xf numFmtId="0" fontId="6" fillId="3" borderId="17" xfId="0" applyFont="1" applyFill="1" applyBorder="1" applyAlignment="1">
      <alignment horizontal="right"/>
    </xf>
    <xf numFmtId="0" fontId="7" fillId="3" borderId="26" xfId="0" applyFont="1" applyFill="1" applyBorder="1"/>
    <xf numFmtId="0" fontId="7" fillId="3" borderId="27" xfId="0" applyFont="1" applyFill="1" applyBorder="1"/>
    <xf numFmtId="0" fontId="1" fillId="2" borderId="3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5" borderId="32" xfId="0" applyFont="1" applyFill="1" applyBorder="1"/>
    <xf numFmtId="0" fontId="1" fillId="5" borderId="32" xfId="0" applyFont="1" applyFill="1" applyBorder="1" applyAlignment="1">
      <alignment horizontal="center" vertical="center"/>
    </xf>
    <xf numFmtId="2" fontId="1" fillId="5" borderId="32" xfId="0" applyNumberFormat="1" applyFont="1" applyFill="1" applyBorder="1"/>
    <xf numFmtId="0" fontId="8" fillId="7" borderId="0" xfId="0" applyFont="1" applyFill="1"/>
    <xf numFmtId="0" fontId="1" fillId="0" borderId="35" xfId="0" applyFont="1" applyBorder="1"/>
    <xf numFmtId="0" fontId="1" fillId="0" borderId="36" xfId="0" applyFont="1" applyBorder="1"/>
    <xf numFmtId="0" fontId="1" fillId="7" borderId="36" xfId="0" applyFont="1" applyFill="1" applyBorder="1"/>
    <xf numFmtId="0" fontId="1" fillId="0" borderId="32" xfId="0" applyFont="1" applyBorder="1"/>
    <xf numFmtId="10" fontId="1" fillId="0" borderId="0" xfId="0" applyNumberFormat="1" applyFont="1"/>
    <xf numFmtId="0" fontId="1" fillId="0" borderId="38" xfId="0" applyFont="1" applyBorder="1"/>
    <xf numFmtId="0" fontId="1" fillId="9" borderId="39" xfId="0" applyFont="1" applyFill="1" applyBorder="1"/>
    <xf numFmtId="0" fontId="1" fillId="7" borderId="39" xfId="0" applyFont="1" applyFill="1" applyBorder="1"/>
    <xf numFmtId="2" fontId="1" fillId="0" borderId="0" xfId="0" applyNumberFormat="1" applyFont="1"/>
    <xf numFmtId="0" fontId="1" fillId="11" borderId="40" xfId="0" applyFont="1" applyFill="1" applyBorder="1"/>
    <xf numFmtId="0" fontId="1" fillId="12" borderId="40" xfId="0" applyFont="1" applyFill="1" applyBorder="1"/>
    <xf numFmtId="0" fontId="3" fillId="0" borderId="41" xfId="0" applyFont="1" applyBorder="1"/>
    <xf numFmtId="0" fontId="3" fillId="7" borderId="41" xfId="0" applyFont="1" applyFill="1" applyBorder="1"/>
    <xf numFmtId="0" fontId="1" fillId="11" borderId="42" xfId="0" applyFont="1" applyFill="1" applyBorder="1" applyAlignment="1">
      <alignment horizontal="left"/>
    </xf>
    <xf numFmtId="0" fontId="3" fillId="0" borderId="43" xfId="0" applyFont="1" applyBorder="1"/>
    <xf numFmtId="0" fontId="1" fillId="0" borderId="43" xfId="0" applyFont="1" applyBorder="1"/>
    <xf numFmtId="0" fontId="3" fillId="0" borderId="44" xfId="0" applyFont="1" applyBorder="1"/>
    <xf numFmtId="0" fontId="1" fillId="0" borderId="44" xfId="0" applyFont="1" applyBorder="1"/>
    <xf numFmtId="0" fontId="3" fillId="0" borderId="46" xfId="0" applyFont="1" applyBorder="1"/>
    <xf numFmtId="0" fontId="3" fillId="7" borderId="46" xfId="0" applyFont="1" applyFill="1" applyBorder="1"/>
    <xf numFmtId="0" fontId="1" fillId="4" borderId="39" xfId="0" applyFont="1" applyFill="1" applyBorder="1"/>
    <xf numFmtId="0" fontId="1" fillId="4" borderId="32" xfId="0" applyFont="1" applyFill="1" applyBorder="1"/>
    <xf numFmtId="0" fontId="3" fillId="0" borderId="47" xfId="0" applyFont="1" applyBorder="1"/>
    <xf numFmtId="0" fontId="3" fillId="0" borderId="48" xfId="0" applyFont="1" applyBorder="1"/>
    <xf numFmtId="0" fontId="1" fillId="0" borderId="39" xfId="0" applyFont="1" applyBorder="1"/>
    <xf numFmtId="164" fontId="1" fillId="0" borderId="0" xfId="0" applyNumberFormat="1" applyFont="1"/>
    <xf numFmtId="0" fontId="1" fillId="9" borderId="38" xfId="0" applyFont="1" applyFill="1" applyBorder="1"/>
    <xf numFmtId="0" fontId="3" fillId="0" borderId="39" xfId="0" applyFont="1" applyBorder="1"/>
    <xf numFmtId="0" fontId="1" fillId="12" borderId="32" xfId="0" applyFont="1" applyFill="1" applyBorder="1"/>
    <xf numFmtId="0" fontId="1" fillId="0" borderId="32" xfId="0" applyFont="1" applyBorder="1" applyAlignment="1">
      <alignment horizontal="right"/>
    </xf>
    <xf numFmtId="0" fontId="1" fillId="0" borderId="32" xfId="0" applyFont="1" applyBorder="1" applyAlignment="1">
      <alignment horizontal="center"/>
    </xf>
    <xf numFmtId="2" fontId="3" fillId="0" borderId="0" xfId="0" applyNumberFormat="1" applyFont="1"/>
    <xf numFmtId="0" fontId="1" fillId="2" borderId="49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13" borderId="3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12" borderId="45" xfId="0" applyFont="1" applyFill="1" applyBorder="1"/>
    <xf numFmtId="0" fontId="7" fillId="0" borderId="0" xfId="0" applyFont="1" applyAlignment="1">
      <alignment textRotation="45"/>
    </xf>
    <xf numFmtId="165" fontId="7" fillId="0" borderId="0" xfId="0" applyNumberFormat="1" applyFont="1" applyAlignment="1">
      <alignment horizontal="center"/>
    </xf>
    <xf numFmtId="165" fontId="7" fillId="0" borderId="0" xfId="0" applyNumberFormat="1" applyFont="1"/>
    <xf numFmtId="165" fontId="3" fillId="0" borderId="0" xfId="0" applyNumberFormat="1" applyFont="1"/>
    <xf numFmtId="0" fontId="1" fillId="7" borderId="51" xfId="0" applyFont="1" applyFill="1" applyBorder="1"/>
    <xf numFmtId="0" fontId="3" fillId="7" borderId="52" xfId="0" applyFont="1" applyFill="1" applyBorder="1"/>
    <xf numFmtId="0" fontId="3" fillId="7" borderId="53" xfId="0" applyFont="1" applyFill="1" applyBorder="1"/>
    <xf numFmtId="0" fontId="3" fillId="0" borderId="38" xfId="0" applyFont="1" applyBorder="1"/>
    <xf numFmtId="0" fontId="3" fillId="7" borderId="39" xfId="0" applyFont="1" applyFill="1" applyBorder="1"/>
    <xf numFmtId="0" fontId="3" fillId="7" borderId="51" xfId="0" applyFont="1" applyFill="1" applyBorder="1"/>
    <xf numFmtId="0" fontId="3" fillId="7" borderId="38" xfId="0" applyFont="1" applyFill="1" applyBorder="1"/>
    <xf numFmtId="0" fontId="3" fillId="4" borderId="41" xfId="0" applyFont="1" applyFill="1" applyBorder="1"/>
    <xf numFmtId="0" fontId="3" fillId="4" borderId="46" xfId="0" applyFont="1" applyFill="1" applyBorder="1"/>
    <xf numFmtId="0" fontId="1" fillId="6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  <xf numFmtId="20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3" fillId="0" borderId="0" xfId="0" applyNumberFormat="1" applyFont="1" applyAlignment="1">
      <alignment horizontal="right"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 wrapText="1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7" fillId="15" borderId="0" xfId="0" applyFont="1" applyFill="1"/>
    <xf numFmtId="0" fontId="7" fillId="15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16" borderId="0" xfId="0" applyFont="1" applyFill="1" applyAlignment="1">
      <alignment horizontal="center"/>
    </xf>
    <xf numFmtId="14" fontId="1" fillId="16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14" fontId="3" fillId="4" borderId="0" xfId="0" applyNumberFormat="1" applyFont="1" applyFill="1" applyAlignment="1">
      <alignment horizontal="right"/>
    </xf>
    <xf numFmtId="0" fontId="3" fillId="9" borderId="0" xfId="0" applyFont="1" applyFill="1"/>
    <xf numFmtId="0" fontId="3" fillId="9" borderId="0" xfId="0" applyFont="1" applyFill="1" applyAlignment="1">
      <alignment horizontal="left"/>
    </xf>
    <xf numFmtId="14" fontId="3" fillId="9" borderId="0" xfId="0" applyNumberFormat="1" applyFont="1" applyFill="1" applyAlignment="1">
      <alignment horizontal="right"/>
    </xf>
    <xf numFmtId="0" fontId="3" fillId="6" borderId="55" xfId="0" applyFont="1" applyFill="1" applyBorder="1" applyAlignment="1">
      <alignment vertical="center"/>
    </xf>
    <xf numFmtId="0" fontId="3" fillId="6" borderId="56" xfId="0" applyFont="1" applyFill="1" applyBorder="1" applyAlignment="1">
      <alignment vertical="center"/>
    </xf>
    <xf numFmtId="0" fontId="3" fillId="6" borderId="56" xfId="0" applyFont="1" applyFill="1" applyBorder="1" applyAlignment="1">
      <alignment horizontal="left" vertical="center"/>
    </xf>
    <xf numFmtId="14" fontId="3" fillId="6" borderId="56" xfId="0" applyNumberFormat="1" applyFont="1" applyFill="1" applyBorder="1" applyAlignment="1">
      <alignment horizontal="right" vertical="center"/>
    </xf>
    <xf numFmtId="0" fontId="1" fillId="6" borderId="57" xfId="0" applyFont="1" applyFill="1" applyBorder="1" applyAlignment="1">
      <alignment horizontal="center" vertical="center" wrapText="1"/>
    </xf>
    <xf numFmtId="0" fontId="3" fillId="9" borderId="55" xfId="0" applyFont="1" applyFill="1" applyBorder="1"/>
    <xf numFmtId="0" fontId="3" fillId="9" borderId="56" xfId="0" applyFont="1" applyFill="1" applyBorder="1"/>
    <xf numFmtId="0" fontId="3" fillId="9" borderId="56" xfId="0" applyFont="1" applyFill="1" applyBorder="1" applyAlignment="1">
      <alignment horizontal="left"/>
    </xf>
    <xf numFmtId="14" fontId="3" fillId="9" borderId="56" xfId="0" applyNumberFormat="1" applyFont="1" applyFill="1" applyBorder="1" applyAlignment="1">
      <alignment horizontal="right"/>
    </xf>
    <xf numFmtId="0" fontId="3" fillId="9" borderId="57" xfId="0" applyFont="1" applyFill="1" applyBorder="1"/>
    <xf numFmtId="0" fontId="3" fillId="4" borderId="55" xfId="0" applyFont="1" applyFill="1" applyBorder="1"/>
    <xf numFmtId="0" fontId="3" fillId="4" borderId="56" xfId="0" applyFont="1" applyFill="1" applyBorder="1"/>
    <xf numFmtId="0" fontId="3" fillId="4" borderId="56" xfId="0" applyFont="1" applyFill="1" applyBorder="1" applyAlignment="1">
      <alignment horizontal="left"/>
    </xf>
    <xf numFmtId="14" fontId="3" fillId="4" borderId="56" xfId="0" applyNumberFormat="1" applyFont="1" applyFill="1" applyBorder="1" applyAlignment="1">
      <alignment horizontal="right"/>
    </xf>
    <xf numFmtId="0" fontId="3" fillId="4" borderId="57" xfId="0" applyFont="1" applyFill="1" applyBorder="1"/>
    <xf numFmtId="0" fontId="3" fillId="9" borderId="59" xfId="0" applyFont="1" applyFill="1" applyBorder="1"/>
    <xf numFmtId="0" fontId="3" fillId="9" borderId="60" xfId="0" applyFont="1" applyFill="1" applyBorder="1"/>
    <xf numFmtId="0" fontId="3" fillId="4" borderId="59" xfId="0" applyFont="1" applyFill="1" applyBorder="1"/>
    <xf numFmtId="0" fontId="3" fillId="4" borderId="60" xfId="0" applyFont="1" applyFill="1" applyBorder="1"/>
    <xf numFmtId="0" fontId="3" fillId="4" borderId="61" xfId="0" applyFont="1" applyFill="1" applyBorder="1"/>
    <xf numFmtId="0" fontId="3" fillId="4" borderId="62" xfId="0" applyFont="1" applyFill="1" applyBorder="1"/>
    <xf numFmtId="0" fontId="3" fillId="4" borderId="62" xfId="0" applyFont="1" applyFill="1" applyBorder="1" applyAlignment="1">
      <alignment horizontal="left"/>
    </xf>
    <xf numFmtId="14" fontId="3" fillId="4" borderId="62" xfId="0" applyNumberFormat="1" applyFont="1" applyFill="1" applyBorder="1" applyAlignment="1">
      <alignment horizontal="right"/>
    </xf>
    <xf numFmtId="0" fontId="3" fillId="4" borderId="63" xfId="0" applyFont="1" applyFill="1" applyBorder="1"/>
    <xf numFmtId="0" fontId="3" fillId="9" borderId="62" xfId="0" applyFont="1" applyFill="1" applyBorder="1"/>
    <xf numFmtId="0" fontId="3" fillId="9" borderId="62" xfId="0" applyFont="1" applyFill="1" applyBorder="1" applyAlignment="1">
      <alignment horizontal="left"/>
    </xf>
    <xf numFmtId="14" fontId="3" fillId="9" borderId="62" xfId="0" applyNumberFormat="1" applyFont="1" applyFill="1" applyBorder="1" applyAlignment="1">
      <alignment horizontal="right"/>
    </xf>
    <xf numFmtId="0" fontId="3" fillId="9" borderId="63" xfId="0" applyFont="1" applyFill="1" applyBorder="1"/>
    <xf numFmtId="0" fontId="1" fillId="4" borderId="65" xfId="0" applyFont="1" applyFill="1" applyBorder="1" applyAlignment="1">
      <alignment horizontal="center"/>
    </xf>
    <xf numFmtId="0" fontId="3" fillId="4" borderId="66" xfId="0" applyFont="1" applyFill="1" applyBorder="1"/>
    <xf numFmtId="0" fontId="3" fillId="4" borderId="66" xfId="0" applyFont="1" applyFill="1" applyBorder="1" applyAlignment="1">
      <alignment horizontal="left"/>
    </xf>
    <xf numFmtId="14" fontId="3" fillId="4" borderId="66" xfId="0" applyNumberFormat="1" applyFont="1" applyFill="1" applyBorder="1" applyAlignment="1">
      <alignment horizontal="right"/>
    </xf>
    <xf numFmtId="14" fontId="9" fillId="4" borderId="0" xfId="0" applyNumberFormat="1" applyFont="1" applyFill="1" applyAlignment="1">
      <alignment horizontal="right"/>
    </xf>
    <xf numFmtId="0" fontId="3" fillId="9" borderId="67" xfId="0" applyFont="1" applyFill="1" applyBorder="1"/>
    <xf numFmtId="0" fontId="3" fillId="9" borderId="67" xfId="0" applyFont="1" applyFill="1" applyBorder="1" applyAlignment="1">
      <alignment horizontal="left"/>
    </xf>
    <xf numFmtId="14" fontId="3" fillId="9" borderId="67" xfId="0" applyNumberFormat="1" applyFont="1" applyFill="1" applyBorder="1" applyAlignment="1">
      <alignment horizontal="right"/>
    </xf>
    <xf numFmtId="14" fontId="7" fillId="4" borderId="0" xfId="0" applyNumberFormat="1" applyFont="1" applyFill="1"/>
    <xf numFmtId="0" fontId="7" fillId="9" borderId="0" xfId="0" applyFont="1" applyFill="1"/>
    <xf numFmtId="14" fontId="3" fillId="0" borderId="0" xfId="0" applyNumberFormat="1" applyFont="1"/>
    <xf numFmtId="0" fontId="10" fillId="0" borderId="0" xfId="0" applyFont="1"/>
    <xf numFmtId="0" fontId="11" fillId="0" borderId="0" xfId="0" applyFont="1"/>
    <xf numFmtId="0" fontId="1" fillId="2" borderId="2" xfId="0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textRotation="90" wrapText="1"/>
    </xf>
    <xf numFmtId="0" fontId="1" fillId="2" borderId="34" xfId="0" applyFont="1" applyFill="1" applyBorder="1" applyAlignment="1">
      <alignment horizontal="center" vertical="center" textRotation="90"/>
    </xf>
    <xf numFmtId="0" fontId="1" fillId="9" borderId="0" xfId="0" applyFont="1" applyFill="1" applyAlignment="1">
      <alignment horizontal="center" vertical="center" textRotation="45"/>
    </xf>
    <xf numFmtId="0" fontId="1" fillId="4" borderId="0" xfId="0" applyFont="1" applyFill="1" applyAlignment="1">
      <alignment horizontal="center" vertical="center" textRotation="45"/>
    </xf>
    <xf numFmtId="0" fontId="1" fillId="3" borderId="54" xfId="0" applyFont="1" applyFill="1" applyBorder="1" applyAlignment="1">
      <alignment horizontal="center" vertical="center" textRotation="45"/>
    </xf>
    <xf numFmtId="0" fontId="1" fillId="4" borderId="55" xfId="0" applyFont="1" applyFill="1" applyBorder="1" applyAlignment="1">
      <alignment horizontal="center" vertical="center" textRotation="45"/>
    </xf>
    <xf numFmtId="0" fontId="1" fillId="9" borderId="54" xfId="0" applyFont="1" applyFill="1" applyBorder="1" applyAlignment="1">
      <alignment horizontal="center" vertical="center" textRotation="45"/>
    </xf>
    <xf numFmtId="0" fontId="1" fillId="9" borderId="54" xfId="0" applyFont="1" applyFill="1" applyBorder="1" applyAlignment="1">
      <alignment vertical="center" textRotation="45"/>
    </xf>
    <xf numFmtId="0" fontId="1" fillId="9" borderId="55" xfId="0" applyFont="1" applyFill="1" applyBorder="1" applyAlignment="1">
      <alignment horizontal="center" vertical="center" textRotation="45"/>
    </xf>
    <xf numFmtId="0" fontId="4" fillId="0" borderId="10" xfId="0" applyFont="1" applyBorder="1" applyAlignment="1"/>
    <xf numFmtId="0" fontId="4" fillId="0" borderId="24" xfId="0" applyFont="1" applyBorder="1" applyAlignment="1"/>
    <xf numFmtId="0" fontId="7" fillId="0" borderId="0" xfId="0" applyFont="1" applyAlignment="1"/>
    <xf numFmtId="0" fontId="0" fillId="0" borderId="0" xfId="0" applyAlignment="1"/>
    <xf numFmtId="0" fontId="4" fillId="0" borderId="37" xfId="0" applyFont="1" applyBorder="1" applyAlignment="1"/>
    <xf numFmtId="0" fontId="4" fillId="0" borderId="45" xfId="0" applyFont="1" applyBorder="1" applyAlignment="1"/>
    <xf numFmtId="0" fontId="4" fillId="9" borderId="58" xfId="0" applyFont="1" applyFill="1" applyBorder="1" applyAlignment="1"/>
    <xf numFmtId="0" fontId="4" fillId="9" borderId="59" xfId="0" applyFont="1" applyFill="1" applyBorder="1" applyAlignment="1"/>
    <xf numFmtId="0" fontId="4" fillId="4" borderId="59" xfId="0" applyFont="1" applyFill="1" applyBorder="1" applyAlignment="1"/>
    <xf numFmtId="0" fontId="4" fillId="4" borderId="61" xfId="0" applyFont="1" applyFill="1" applyBorder="1" applyAlignment="1"/>
    <xf numFmtId="0" fontId="4" fillId="4" borderId="64" xfId="0" applyFont="1" applyFill="1" applyBorder="1" applyAlignment="1"/>
    <xf numFmtId="0" fontId="4" fillId="9" borderId="64" xfId="0" applyFont="1" applyFill="1" applyBorder="1" applyAlignment="1"/>
    <xf numFmtId="0" fontId="4" fillId="4" borderId="58" xfId="0" applyFont="1" applyFill="1" applyBorder="1" applyAlignment="1"/>
    <xf numFmtId="0" fontId="4" fillId="9" borderId="67" xfId="0" applyFont="1" applyFill="1" applyBorder="1" applyAlignment="1"/>
  </cellXfs>
  <cellStyles count="1">
    <cellStyle name="Normal" xfId="0" builtinId="0"/>
  </cellStyles>
  <dxfs count="3"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</dxfs>
  <tableStyles count="1">
    <tableStyle name="Suivi Terrai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Comparaison des années 2025 et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'C.R Mois 2026'!$L$4</c:f>
              <c:strCache>
                <c:ptCount val="1"/>
                <c:pt idx="0">
                  <c:v>GLOBAL OUI 2025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'C.R Mois 2026'!$M$3:$X$3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 </c:v>
                </c:pt>
                <c:pt idx="5">
                  <c:v>JUIN</c:v>
                </c:pt>
                <c:pt idx="6">
                  <c:v>JUILLET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'C.R Mois 2026'!$M$4:$X$4</c:f>
              <c:numCache>
                <c:formatCode>General</c:formatCode>
                <c:ptCount val="12"/>
                <c:pt idx="0">
                  <c:v>17</c:v>
                </c:pt>
                <c:pt idx="1">
                  <c:v>38</c:v>
                </c:pt>
                <c:pt idx="2">
                  <c:v>75</c:v>
                </c:pt>
                <c:pt idx="3">
                  <c:v>35</c:v>
                </c:pt>
                <c:pt idx="4">
                  <c:v>53</c:v>
                </c:pt>
                <c:pt idx="5">
                  <c:v>40</c:v>
                </c:pt>
                <c:pt idx="6">
                  <c:v>61</c:v>
                </c:pt>
                <c:pt idx="7">
                  <c:v>83</c:v>
                </c:pt>
                <c:pt idx="8">
                  <c:v>91</c:v>
                </c:pt>
                <c:pt idx="9">
                  <c:v>85</c:v>
                </c:pt>
                <c:pt idx="10">
                  <c:v>34</c:v>
                </c:pt>
                <c:pt idx="11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ABE-4A20-9CB3-E1859C81A0A5}"/>
            </c:ext>
          </c:extLst>
        </c:ser>
        <c:ser>
          <c:idx val="1"/>
          <c:order val="1"/>
          <c:tx>
            <c:strRef>
              <c:f>'C.R Mois 2026'!$L$5</c:f>
              <c:strCache>
                <c:ptCount val="1"/>
                <c:pt idx="0">
                  <c:v>GLOBAL OUI 2026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'C.R Mois 2026'!$M$3:$X$3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 </c:v>
                </c:pt>
                <c:pt idx="5">
                  <c:v>JUIN</c:v>
                </c:pt>
                <c:pt idx="6">
                  <c:v>JUILLET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'C.R Mois 2026'!$M$5:$X$5</c:f>
              <c:numCache>
                <c:formatCode>General</c:formatCode>
                <c:ptCount val="12"/>
                <c:pt idx="0">
                  <c:v>72</c:v>
                </c:pt>
                <c:pt idx="1">
                  <c:v>48</c:v>
                </c:pt>
                <c:pt idx="2">
                  <c:v>87</c:v>
                </c:pt>
                <c:pt idx="3">
                  <c:v>59</c:v>
                </c:pt>
                <c:pt idx="4">
                  <c:v>58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ABE-4A20-9CB3-E1859C81A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021484"/>
        <c:axId val="499667577"/>
      </c:barChart>
      <c:catAx>
        <c:axId val="2097021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ANNÉE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9667577"/>
        <c:crosses val="autoZero"/>
        <c:auto val="1"/>
        <c:lblAlgn val="ctr"/>
        <c:lblOffset val="100"/>
        <c:noMultiLvlLbl val="1"/>
      </c:catAx>
      <c:valAx>
        <c:axId val="499667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70214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'C.R Mois 2025'!$B$1</c:f>
              <c:strCache>
                <c:ptCount val="1"/>
                <c:pt idx="0">
                  <c:v>Catégorie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2025'!$B$2,'C.R Mois 2025'!$B$7,'C.R Mois 2025'!$B$12,'C.R Mois 2025'!$B$17,'C.R Mois 2025'!$B$22,'C.R Mois 2025'!$B$27,'C.R Mois 2025'!$B$32,'C.R Mois 2025'!$B$37,'C.R Mois 2025'!$B$42,'C.R Mois 2025'!$B$47,'C.R Mois 2025'!$B$52,'C.R Mois 2025'!$B$57)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D3-4E93-8C65-45678575AA70}"/>
            </c:ext>
          </c:extLst>
        </c:ser>
        <c:ser>
          <c:idx val="1"/>
          <c:order val="1"/>
          <c:tx>
            <c:strRef>
              <c:f>'C.R Mois 2025'!$C$1</c:f>
              <c:strCache>
                <c:ptCount val="1"/>
                <c:pt idx="0">
                  <c:v>Amanda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2025'!$C$2,'C.R Mois 2025'!$C$7,'C.R Mois 2025'!$C$12,'C.R Mois 2025'!$C$17,'C.R Mois 2025'!$C$22,'C.R Mois 2025'!$C$27,'C.R Mois 2025'!$C$32,'C.R Mois 2025'!$C$37,'C.R Mois 2025'!$C$42,'C.R Mois 2025'!$C$47,'C.R Mois 2025'!$C$52,'C.R Mois 2025'!$C$57)</c:f>
              <c:numCache>
                <c:formatCode>General</c:formatCode>
                <c:ptCount val="12"/>
                <c:pt idx="0">
                  <c:v>8</c:v>
                </c:pt>
                <c:pt idx="1">
                  <c:v>19</c:v>
                </c:pt>
                <c:pt idx="2">
                  <c:v>28</c:v>
                </c:pt>
                <c:pt idx="3">
                  <c:v>20</c:v>
                </c:pt>
                <c:pt idx="4">
                  <c:v>28</c:v>
                </c:pt>
                <c:pt idx="5">
                  <c:v>27</c:v>
                </c:pt>
                <c:pt idx="6">
                  <c:v>32</c:v>
                </c:pt>
                <c:pt idx="7">
                  <c:v>33</c:v>
                </c:pt>
                <c:pt idx="8">
                  <c:v>23</c:v>
                </c:pt>
                <c:pt idx="9">
                  <c:v>30</c:v>
                </c:pt>
                <c:pt idx="10">
                  <c:v>13</c:v>
                </c:pt>
                <c:pt idx="1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DD3-4E93-8C65-45678575AA70}"/>
            </c:ext>
          </c:extLst>
        </c:ser>
        <c:ser>
          <c:idx val="2"/>
          <c:order val="2"/>
          <c:tx>
            <c:strRef>
              <c:f>'C.R Mois 2025'!$D$1</c:f>
              <c:strCache>
                <c:ptCount val="1"/>
                <c:pt idx="0">
                  <c:v>Emile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2025'!$D$2,'C.R Mois 2025'!$D$7,'C.R Mois 2025'!$D$12,'C.R Mois 2025'!$D$17,'C.R Mois 2025'!$D$22,'C.R Mois 2025'!$D$27,'C.R Mois 2025'!$D$32,'C.R Mois 2025'!$D$37,'C.R Mois 2025'!$D$42,'C.R Mois 2025'!$D$47,'C.R Mois 2025'!$D$52,'C.R Mois 2025'!$D$57)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16</c:v>
                </c:pt>
                <c:pt idx="9">
                  <c:v>24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DD3-4E93-8C65-45678575AA70}"/>
            </c:ext>
          </c:extLst>
        </c:ser>
        <c:ser>
          <c:idx val="3"/>
          <c:order val="3"/>
          <c:tx>
            <c:strRef>
              <c:f>'C.R Mois 2025'!$E$1</c:f>
              <c:strCache>
                <c:ptCount val="1"/>
                <c:pt idx="0">
                  <c:v>Brandon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2025'!$E$2,'C.R Mois 2025'!$E$7,'C.R Mois 2025'!$E$12,'C.R Mois 2025'!$E$17,'C.R Mois 2025'!$E$22,'C.R Mois 2025'!$E$27,'C.R Mois 2025'!$E$32,'C.R Mois 2025'!$E$37,'C.R Mois 2025'!$E$42,'C.R Mois 2025'!$E$47,'C.R Mois 2025'!$E$52,'C.R Mois 2025'!$E$57)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13</c:v>
                </c:pt>
                <c:pt idx="9">
                  <c:v>22</c:v>
                </c:pt>
                <c:pt idx="10">
                  <c:v>11</c:v>
                </c:pt>
                <c:pt idx="11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DD3-4E93-8C65-45678575AA70}"/>
            </c:ext>
          </c:extLst>
        </c:ser>
        <c:ser>
          <c:idx val="4"/>
          <c:order val="4"/>
          <c:tx>
            <c:strRef>
              <c:f>'C.R Mois 2025'!$F$1</c:f>
              <c:strCache>
                <c:ptCount val="1"/>
                <c:pt idx="0">
                  <c:v>Immersion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2025'!$F$2,'C.R Mois 2025'!$F$7,'C.R Mois 2025'!$F$12,'C.R Mois 2025'!$F$17,'C.R Mois 2025'!$F$22,'C.R Mois 2025'!$F$27,'C.R Mois 2025'!$F$32,'C.R Mois 2025'!$F$37,'C.R Mois 2025'!$F$42,'C.R Mois 2025'!$F$47,'C.R Mois 2025'!$F$52,'C.R Mois 2025'!$F$57)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DD3-4E93-8C65-45678575AA70}"/>
            </c:ext>
          </c:extLst>
        </c:ser>
        <c:ser>
          <c:idx val="5"/>
          <c:order val="5"/>
          <c:tx>
            <c:strRef>
              <c:f>'C.R Mois 2025'!$G$1</c:f>
              <c:strCache>
                <c:ptCount val="1"/>
                <c:pt idx="0">
                  <c:v>Elsa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2025'!$G$2,'C.R Mois 2025'!$G$7,'C.R Mois 2025'!$G$12,'C.R Mois 2025'!$G$17,'C.R Mois 2025'!$G$22,'C.R Mois 2025'!$G$27,'C.R Mois 2025'!$G$32,'C.R Mois 2025'!$G$37,'C.R Mois 2025'!$G$42,'C.R Mois 2025'!$G$47,'C.R Mois 2025'!$G$52,'C.R Mois 2025'!$G$57)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16</c:v>
                </c:pt>
                <c:pt idx="8">
                  <c:v>22</c:v>
                </c:pt>
                <c:pt idx="9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DD3-4E93-8C65-45678575AA70}"/>
            </c:ext>
          </c:extLst>
        </c:ser>
        <c:ser>
          <c:idx val="6"/>
          <c:order val="6"/>
          <c:tx>
            <c:strRef>
              <c:f>'C.R Mois 2025'!$H$1</c:f>
              <c:strCache>
                <c:ptCount val="1"/>
                <c:pt idx="0">
                  <c:v>Laureen-Lee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2025'!$H$2,'C.R Mois 2025'!$H$7,'C.R Mois 2025'!$H$12,'C.R Mois 2025'!$H$17,'C.R Mois 2025'!$H$22,'C.R Mois 2025'!$H$27,'C.R Mois 2025'!$H$32,'C.R Mois 2025'!$H$37,'C.R Mois 2025'!$H$42,'C.R Mois 2025'!$H$47,'C.R Mois 2025'!$H$52,'C.R Mois 2025'!$H$57)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</c:v>
                </c:pt>
                <c:pt idx="7">
                  <c:v>21</c:v>
                </c:pt>
                <c:pt idx="8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0DD3-4E93-8C65-45678575AA70}"/>
            </c:ext>
          </c:extLst>
        </c:ser>
        <c:ser>
          <c:idx val="7"/>
          <c:order val="7"/>
          <c:tx>
            <c:strRef>
              <c:f>'C.R Mois 2025'!$I$1</c:f>
              <c:strCache>
                <c:ptCount val="1"/>
                <c:pt idx="0">
                  <c:v>Brice</c:v>
                </c:pt>
              </c:strCache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2025'!$I$2,'C.R Mois 2025'!$I$7,'C.R Mois 2025'!$I$12,'C.R Mois 2025'!$I$17,'C.R Mois 2025'!$I$22,'C.R Mois 2025'!$I$27,'C.R Mois 2025'!$I$32,'C.R Mois 2025'!$I$37,'C.R Mois 2025'!$I$42,'C.R Mois 2025'!$I$47,'C.R Mois 2025'!$I$52,'C.R Mois 2025'!$I$57)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28</c:v>
                </c:pt>
                <c:pt idx="3">
                  <c:v>7</c:v>
                </c:pt>
                <c:pt idx="4">
                  <c:v>17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0DD3-4E93-8C65-45678575AA70}"/>
            </c:ext>
          </c:extLst>
        </c:ser>
        <c:ser>
          <c:idx val="8"/>
          <c:order val="8"/>
          <c:tx>
            <c:strRef>
              <c:f>'C.R Mois 2025'!$J$1</c:f>
              <c:strCache>
                <c:ptCount val="1"/>
                <c:pt idx="0">
                  <c:v>Lamia</c:v>
                </c:pt>
              </c:strCache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2025'!$J$2,'C.R Mois 2025'!$J$7,'C.R Mois 2025'!$J$12,'C.R Mois 2025'!$J$17,'C.R Mois 2025'!$J$22,'C.R Mois 2025'!$J$27,'C.R Mois 2025'!$J$32,'C.R Mois 2025'!$J$37,'C.R Mois 2025'!$J$42,'C.R Mois 2025'!$J$47,'C.R Mois 2025'!$J$52,'C.R Mois 2025'!$J$57)</c:f>
              <c:numCache>
                <c:formatCode>General</c:formatCode>
                <c:ptCount val="12"/>
                <c:pt idx="0">
                  <c:v>3</c:v>
                </c:pt>
                <c:pt idx="1">
                  <c:v>12</c:v>
                </c:pt>
                <c:pt idx="2">
                  <c:v>19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0DD3-4E93-8C65-45678575AA70}"/>
            </c:ext>
          </c:extLst>
        </c:ser>
        <c:ser>
          <c:idx val="9"/>
          <c:order val="9"/>
          <c:tx>
            <c:strRef>
              <c:f>'C.R Mois 2025'!$K$1</c:f>
              <c:strCache>
                <c:ptCount val="1"/>
                <c:pt idx="0">
                  <c:v>Total 2025</c:v>
                </c:pt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2025'!$K$2,'C.R Mois 2025'!$K$7,'C.R Mois 2025'!$K$12,'C.R Mois 2025'!$K$17,'C.R Mois 2025'!$K$22,'C.R Mois 2025'!$K$27,'C.R Mois 2025'!$K$32,'C.R Mois 2025'!$K$37,'C.R Mois 2025'!$K$42,'C.R Mois 2025'!$K$47,'C.R Mois 2025'!$K$52,'C.R Mois 2025'!$K$57)</c:f>
              <c:numCache>
                <c:formatCode>General</c:formatCode>
                <c:ptCount val="12"/>
                <c:pt idx="0">
                  <c:v>17</c:v>
                </c:pt>
                <c:pt idx="1">
                  <c:v>38</c:v>
                </c:pt>
                <c:pt idx="2">
                  <c:v>75</c:v>
                </c:pt>
                <c:pt idx="3">
                  <c:v>35</c:v>
                </c:pt>
                <c:pt idx="4">
                  <c:v>53</c:v>
                </c:pt>
                <c:pt idx="5">
                  <c:v>40</c:v>
                </c:pt>
                <c:pt idx="6">
                  <c:v>61</c:v>
                </c:pt>
                <c:pt idx="7">
                  <c:v>83</c:v>
                </c:pt>
                <c:pt idx="8">
                  <c:v>91</c:v>
                </c:pt>
                <c:pt idx="9">
                  <c:v>85</c:v>
                </c:pt>
                <c:pt idx="10">
                  <c:v>34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D3-4E93-8C65-45678575AA70}"/>
            </c:ext>
          </c:extLst>
        </c:ser>
        <c:ser>
          <c:idx val="10"/>
          <c:order val="10"/>
          <c:tx>
            <c:strRef>
              <c:f>'C.R Mois 2025'!$L$1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2025'!$L$2,'C.R Mois 2025'!$L$7,'C.R Mois 2025'!$L$12,'C.R Mois 2025'!$L$17,'C.R Mois 2025'!$L$22,'C.R Mois 2025'!$L$27,'C.R Mois 2025'!$L$32,'C.R Mois 2025'!$L$37,'C.R Mois 2025'!$L$42,'C.R Mois 2025'!$L$47,'C.R Mois 2025'!$L$52,'C.R Mois 2025'!$L$57)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DD3-4E93-8C65-45678575AA70}"/>
            </c:ext>
          </c:extLst>
        </c:ser>
        <c:ser>
          <c:idx val="11"/>
          <c:order val="11"/>
          <c:tx>
            <c:strRef>
              <c:f>'C.R Mois 2025'!$M$1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2025'!$M$2,'C.R Mois 2025'!$M$7,'C.R Mois 2025'!$M$12,'C.R Mois 2025'!$M$17,'C.R Mois 2025'!$M$22,'C.R Mois 2025'!$M$27,'C.R Mois 2025'!$M$32,'C.R Mois 2025'!$M$37,'C.R Mois 2025'!$M$42,'C.R Mois 2025'!$M$47,'C.R Mois 2025'!$M$52,'C.R Mois 2025'!$M$57)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B-0DD3-4E93-8C65-45678575AA70}"/>
            </c:ext>
          </c:extLst>
        </c:ser>
        <c:ser>
          <c:idx val="12"/>
          <c:order val="12"/>
          <c:tx>
            <c:strRef>
              <c:f>'C.R Mois 2025'!$N$1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2025'!$N$2,'C.R Mois 2025'!$N$7,'C.R Mois 2025'!$N$12,'C.R Mois 2025'!$N$17,'C.R Mois 2025'!$N$22,'C.R Mois 2025'!$N$27,'C.R Mois 2025'!$N$32,'C.R Mois 2025'!$N$37,'C.R Mois 2025'!$N$42,'C.R Mois 2025'!$N$47,'C.R Mois 2025'!$N$52,'C.R Mois 2025'!$N$57)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C-0DD3-4E93-8C65-45678575AA70}"/>
            </c:ext>
          </c:extLst>
        </c:ser>
        <c:ser>
          <c:idx val="13"/>
          <c:order val="13"/>
          <c:tx>
            <c:strRef>
              <c:f>'C.R Mois 2025'!$O$1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2025'!$O$2,'C.R Mois 2025'!$O$7,'C.R Mois 2025'!$O$12,'C.R Mois 2025'!$O$17,'C.R Mois 2025'!$O$22,'C.R Mois 2025'!$O$27,'C.R Mois 2025'!$O$32,'C.R Mois 2025'!$O$37,'C.R Mois 2025'!$O$42,'C.R Mois 2025'!$O$47,'C.R Mois 2025'!$O$52,'C.R Mois 2025'!$O$57)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D-0DD3-4E93-8C65-45678575AA70}"/>
            </c:ext>
          </c:extLst>
        </c:ser>
        <c:ser>
          <c:idx val="14"/>
          <c:order val="14"/>
          <c:tx>
            <c:strRef>
              <c:f>'C.R Mois 2025'!$P$1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2025'!$P$2,'C.R Mois 2025'!$P$7,'C.R Mois 2025'!$P$12,'C.R Mois 2025'!$P$17,'C.R Mois 2025'!$P$22,'C.R Mois 2025'!$P$27,'C.R Mois 2025'!$P$32,'C.R Mois 2025'!$P$37,'C.R Mois 2025'!$P$42,'C.R Mois 2025'!$P$47,'C.R Mois 2025'!$P$52,'C.R Mois 2025'!$P$57)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E-0DD3-4E93-8C65-45678575AA70}"/>
            </c:ext>
          </c:extLst>
        </c:ser>
        <c:ser>
          <c:idx val="15"/>
          <c:order val="15"/>
          <c:tx>
            <c:strRef>
              <c:f>'C.R Mois 2025'!$Q$1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2025'!$Q$2,'C.R Mois 2025'!$Q$7,'C.R Mois 2025'!$Q$12,'C.R Mois 2025'!$Q$17,'C.R Mois 2025'!$Q$22,'C.R Mois 2025'!$Q$27,'C.R Mois 2025'!$Q$32,'C.R Mois 2025'!$Q$37,'C.R Mois 2025'!$Q$42,'C.R Mois 2025'!$Q$47,'C.R Mois 2025'!$Q$52,'C.R Mois 2025'!$Q$57)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F-0DD3-4E93-8C65-45678575AA70}"/>
            </c:ext>
          </c:extLst>
        </c:ser>
        <c:ser>
          <c:idx val="16"/>
          <c:order val="16"/>
          <c:tx>
            <c:strRef>
              <c:f>'C.R Mois 2025'!$R$1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2025'!$R$2,'C.R Mois 2025'!$R$7,'C.R Mois 2025'!$R$12,'C.R Mois 2025'!$R$17,'C.R Mois 2025'!$R$22,'C.R Mois 2025'!$R$27,'C.R Mois 2025'!$R$32,'C.R Mois 2025'!$R$37,'C.R Mois 2025'!$R$42,'C.R Mois 2025'!$R$47,'C.R Mois 2025'!$R$52,'C.R Mois 2025'!$R$57)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0-0DD3-4E93-8C65-45678575AA70}"/>
            </c:ext>
          </c:extLst>
        </c:ser>
        <c:ser>
          <c:idx val="17"/>
          <c:order val="17"/>
          <c:tx>
            <c:strRef>
              <c:f>'C.R Mois 2025'!$S$1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2025'!$S$2,'C.R Mois 2025'!$S$7,'C.R Mois 2025'!$S$12,'C.R Mois 2025'!$S$17,'C.R Mois 2025'!$S$22,'C.R Mois 2025'!$S$27,'C.R Mois 2025'!$S$32,'C.R Mois 2025'!$S$37,'C.R Mois 2025'!$S$42,'C.R Mois 2025'!$S$47,'C.R Mois 2025'!$S$52,'C.R Mois 2025'!$S$57)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1-0DD3-4E93-8C65-45678575AA70}"/>
            </c:ext>
          </c:extLst>
        </c:ser>
        <c:ser>
          <c:idx val="18"/>
          <c:order val="18"/>
          <c:tx>
            <c:strRef>
              <c:f>'C.R Mois 2025'!$T$1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2025'!$T$2,'C.R Mois 2025'!$T$7,'C.R Mois 2025'!$T$12,'C.R Mois 2025'!$T$17,'C.R Mois 2025'!$T$22,'C.R Mois 2025'!$T$27,'C.R Mois 2025'!$T$32,'C.R Mois 2025'!$T$37,'C.R Mois 2025'!$T$42,'C.R Mois 2025'!$T$47,'C.R Mois 2025'!$T$52,'C.R Mois 2025'!$T$57)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2-0DD3-4E93-8C65-45678575AA70}"/>
            </c:ext>
          </c:extLst>
        </c:ser>
        <c:ser>
          <c:idx val="19"/>
          <c:order val="19"/>
          <c:tx>
            <c:strRef>
              <c:f>'C.R Mois 2025'!$U$1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2025'!$U$2,'C.R Mois 2025'!$U$7,'C.R Mois 2025'!$U$12,'C.R Mois 2025'!$U$17,'C.R Mois 2025'!$U$22,'C.R Mois 2025'!$U$27,'C.R Mois 2025'!$U$32,'C.R Mois 2025'!$U$37,'C.R Mois 2025'!$U$42,'C.R Mois 2025'!$U$47,'C.R Mois 2025'!$U$52,'C.R Mois 2025'!$U$57)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3-0DD3-4E93-8C65-45678575AA70}"/>
            </c:ext>
          </c:extLst>
        </c:ser>
        <c:ser>
          <c:idx val="20"/>
          <c:order val="20"/>
          <c:tx>
            <c:strRef>
              <c:f>'C.R Mois 2025'!$V$1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2025'!$V$2,'C.R Mois 2025'!$V$7,'C.R Mois 2025'!$V$12,'C.R Mois 2025'!$V$17,'C.R Mois 2025'!$V$22,'C.R Mois 2025'!$V$27,'C.R Mois 2025'!$V$32,'C.R Mois 2025'!$V$37,'C.R Mois 2025'!$V$42,'C.R Mois 2025'!$V$47,'C.R Mois 2025'!$V$52,'C.R Mois 2025'!$V$57)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0DD3-4E93-8C65-45678575AA70}"/>
            </c:ext>
          </c:extLst>
        </c:ser>
        <c:ser>
          <c:idx val="21"/>
          <c:order val="21"/>
          <c:tx>
            <c:strRef>
              <c:f>'C.R Mois 2025'!$W$1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2025'!$W$2,'C.R Mois 2025'!$W$7,'C.R Mois 2025'!$W$12,'C.R Mois 2025'!$W$17,'C.R Mois 2025'!$W$22,'C.R Mois 2025'!$W$27,'C.R Mois 2025'!$W$32,'C.R Mois 2025'!$W$37,'C.R Mois 2025'!$W$42,'C.R Mois 2025'!$W$47,'C.R Mois 2025'!$W$52,'C.R Mois 2025'!$W$57)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5-0DD3-4E93-8C65-45678575AA70}"/>
            </c:ext>
          </c:extLst>
        </c:ser>
        <c:ser>
          <c:idx val="22"/>
          <c:order val="22"/>
          <c:tx>
            <c:strRef>
              <c:f>'C.R Mois 2025'!$X$1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2025'!$X$2,'C.R Mois 2025'!$X$7,'C.R Mois 2025'!$X$12,'C.R Mois 2025'!$X$17,'C.R Mois 2025'!$X$22,'C.R Mois 2025'!$X$27,'C.R Mois 2025'!$X$32,'C.R Mois 2025'!$X$37,'C.R Mois 2025'!$X$42,'C.R Mois 2025'!$X$47,'C.R Mois 2025'!$X$52,'C.R Mois 2025'!$X$57)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6-0DD3-4E93-8C65-45678575AA70}"/>
            </c:ext>
          </c:extLst>
        </c:ser>
        <c:ser>
          <c:idx val="23"/>
          <c:order val="23"/>
          <c:tx>
            <c:strRef>
              <c:f>'C.R Mois 2025'!$Y$1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2025'!$Y$2,'C.R Mois 2025'!$Y$7,'C.R Mois 2025'!$Y$12,'C.R Mois 2025'!$Y$17,'C.R Mois 2025'!$Y$22,'C.R Mois 2025'!$Y$27,'C.R Mois 2025'!$Y$32,'C.R Mois 2025'!$Y$37,'C.R Mois 2025'!$Y$42,'C.R Mois 2025'!$Y$47,'C.R Mois 2025'!$Y$52,'C.R Mois 2025'!$Y$57)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7-0DD3-4E93-8C65-45678575AA70}"/>
            </c:ext>
          </c:extLst>
        </c:ser>
        <c:ser>
          <c:idx val="24"/>
          <c:order val="24"/>
          <c:tx>
            <c:strRef>
              <c:f>'C.R Mois 2025'!$Z$1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2025'!$Z$2,'C.R Mois 2025'!$Z$7,'C.R Mois 2025'!$Z$12,'C.R Mois 2025'!$Z$17,'C.R Mois 2025'!$Z$22,'C.R Mois 2025'!$Z$27,'C.R Mois 2025'!$Z$32,'C.R Mois 2025'!$Z$37,'C.R Mois 2025'!$Z$42,'C.R Mois 2025'!$Z$47,'C.R Mois 2025'!$Z$52,'C.R Mois 2025'!$Z$57)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8-0DD3-4E93-8C65-45678575AA70}"/>
            </c:ext>
          </c:extLst>
        </c:ser>
        <c:ser>
          <c:idx val="25"/>
          <c:order val="25"/>
          <c:tx>
            <c:strRef>
              <c:f>'C.R Mois 2025'!$AA$1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2025'!$AA$2,'C.R Mois 2025'!$AA$7,'C.R Mois 2025'!$AA$12,'C.R Mois 2025'!$AA$17,'C.R Mois 2025'!$AA$22,'C.R Mois 2025'!$AA$27,'C.R Mois 2025'!$AA$32,'C.R Mois 2025'!$AA$37,'C.R Mois 2025'!$AA$42,'C.R Mois 2025'!$AA$47,'C.R Mois 2025'!$AA$52,'C.R Mois 2025'!$AA$57)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9-0DD3-4E93-8C65-45678575AA70}"/>
            </c:ext>
          </c:extLst>
        </c:ser>
        <c:ser>
          <c:idx val="26"/>
          <c:order val="26"/>
          <c:tx>
            <c:strRef>
              <c:f>'C.R Mois 2025'!$AB$1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2025'!$AB$2,'C.R Mois 2025'!$AB$7,'C.R Mois 2025'!$AB$12,'C.R Mois 2025'!$AB$17,'C.R Mois 2025'!$AB$22,'C.R Mois 2025'!$AB$27,'C.R Mois 2025'!$AB$32,'C.R Mois 2025'!$AB$37,'C.R Mois 2025'!$AB$42,'C.R Mois 2025'!$AB$47,'C.R Mois 2025'!$AB$52,'C.R Mois 2025'!$AB$57)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A-0DD3-4E93-8C65-45678575AA70}"/>
            </c:ext>
          </c:extLst>
        </c:ser>
        <c:ser>
          <c:idx val="27"/>
          <c:order val="27"/>
          <c:tx>
            <c:strRef>
              <c:f>'C.R Mois 2025'!$AC$1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2025'!$AC$2,'C.R Mois 2025'!$AC$7,'C.R Mois 2025'!$AC$12,'C.R Mois 2025'!$AC$17,'C.R Mois 2025'!$AC$22,'C.R Mois 2025'!$AC$27,'C.R Mois 2025'!$AC$32,'C.R Mois 2025'!$AC$37,'C.R Mois 2025'!$AC$42,'C.R Mois 2025'!$AC$47,'C.R Mois 2025'!$AC$52,'C.R Mois 2025'!$AC$57)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B-0DD3-4E93-8C65-45678575AA70}"/>
            </c:ext>
          </c:extLst>
        </c:ser>
        <c:ser>
          <c:idx val="28"/>
          <c:order val="28"/>
          <c:tx>
            <c:strRef>
              <c:f>'C.R Mois 2025'!$AD$1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2025'!$AD$2,'C.R Mois 2025'!$AD$7,'C.R Mois 2025'!$AD$12,'C.R Mois 2025'!$AD$17,'C.R Mois 2025'!$AD$22,'C.R Mois 2025'!$AD$27,'C.R Mois 2025'!$AD$32,'C.R Mois 2025'!$AD$37,'C.R Mois 2025'!$AD$42,'C.R Mois 2025'!$AD$47,'C.R Mois 2025'!$AD$52,'C.R Mois 2025'!$AD$57)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C-0DD3-4E93-8C65-45678575AA70}"/>
            </c:ext>
          </c:extLst>
        </c:ser>
        <c:ser>
          <c:idx val="29"/>
          <c:order val="29"/>
          <c:tx>
            <c:strRef>
              <c:f>'C.R Mois 2025'!$AE$1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2025'!$AE$2,'C.R Mois 2025'!$AE$7,'C.R Mois 2025'!$AE$12,'C.R Mois 2025'!$AE$17,'C.R Mois 2025'!$AE$22,'C.R Mois 2025'!$AE$27,'C.R Mois 2025'!$AE$32,'C.R Mois 2025'!$AE$37,'C.R Mois 2025'!$AE$42,'C.R Mois 2025'!$AE$47,'C.R Mois 2025'!$AE$52,'C.R Mois 2025'!$AE$57)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D-0DD3-4E93-8C65-45678575AA70}"/>
            </c:ext>
          </c:extLst>
        </c:ser>
        <c:ser>
          <c:idx val="30"/>
          <c:order val="30"/>
          <c:tx>
            <c:strRef>
              <c:f>'C.R Mois 2025'!$AF$1</c:f>
              <c:strCache>
                <c:ptCount val="1"/>
              </c:strCache>
            </c:strRef>
          </c:tx>
          <c:invertIfNegative val="1"/>
          <c:cat>
            <c:strRef>
              <c:f>('C.R Mois 2025'!$A$2,'C.R Mois 2025'!$A$7,'C.R Mois 2025'!$A$12,'C.R Mois 2025'!$A$17,'C.R Mois 2025'!$A$22,'C.R Mois 2025'!$A$27,'C.R Mois 2025'!$A$32,'C.R Mois 2025'!$A$37,'C.R Mois 2025'!$A$42,'C.R Mois 2025'!$A$47,'C.R Mois 2025'!$A$52,'C.R Mois 2025'!$A$57)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('C.R Mois 2025'!$AF$2,'C.R Mois 2025'!$AF$7,'C.R Mois 2025'!$AF$12,'C.R Mois 2025'!$AF$17,'C.R Mois 2025'!$AF$22,'C.R Mois 2025'!$AF$27,'C.R Mois 2025'!$AF$32,'C.R Mois 2025'!$AF$37,'C.R Mois 2025'!$AF$42,'C.R Mois 2025'!$AF$47,'C.R Mois 2025'!$AF$52,'C.R Mois 2025'!$AF$57)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E-0DD3-4E93-8C65-45678575A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0282311"/>
        <c:axId val="1501758945"/>
      </c:barChart>
      <c:catAx>
        <c:axId val="1390282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1758945"/>
        <c:crosses val="autoZero"/>
        <c:auto val="1"/>
        <c:lblAlgn val="ctr"/>
        <c:lblOffset val="100"/>
        <c:noMultiLvlLbl val="1"/>
      </c:catAx>
      <c:valAx>
        <c:axId val="1501758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02823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9525</xdr:colOff>
      <xdr:row>7</xdr:row>
      <xdr:rowOff>9525</xdr:rowOff>
    </xdr:from>
    <xdr:ext cx="9353550" cy="3981450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533400</xdr:colOff>
      <xdr:row>1</xdr:row>
      <xdr:rowOff>152400</xdr:rowOff>
    </xdr:from>
    <xdr:ext cx="9077325" cy="5619750"/>
    <xdr:graphicFrame macro="">
      <xdr:nvGraphicFramePr>
        <xdr:cNvPr id="2" name="Chart 2" title="Graphiqu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323850</xdr:colOff>
      <xdr:row>62</xdr:row>
      <xdr:rowOff>190500</xdr:rowOff>
    </xdr:from>
    <xdr:ext cx="3476625" cy="4914900"/>
    <xdr:pic>
      <xdr:nvPicPr>
        <xdr:cNvPr id="3" name="image1.jp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1009650</xdr:colOff>
      <xdr:row>62</xdr:row>
      <xdr:rowOff>190500</xdr:rowOff>
    </xdr:from>
    <xdr:ext cx="3476625" cy="4914900"/>
    <xdr:pic>
      <xdr:nvPicPr>
        <xdr:cNvPr id="4" name="image2.jpg" title="Imag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ile LEBON" id="{40DDF593-4AA1-46CA-9CB3-D150F68831CD}" userId="" providerId="google-sheets"/>
  <person displayName="Amanda SINAMAN" id="{BB7208EB-9153-4C6A-B8C8-08FCF0548E8D}" userId="" providerId="google-sheets"/>
  <person displayName="Brandon GALMAR" id="{DBBAD9DC-2782-491C-859C-518B16B194E6}" userId="" providerId="google-sheets"/>
  <person displayName="Lorenzo ENCATASSAMY" id="{18D0A7BB-9ACA-433D-BBDE-B8FBB9E45E01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47">
  <tableColumns count="12">
    <tableColumn id="1" xr3:uid="{00000000-0010-0000-0000-000001000000}" name="Commercial"/>
    <tableColumn id="2" xr3:uid="{00000000-0010-0000-0000-000002000000}" name="Date"/>
    <tableColumn id="3" xr3:uid="{00000000-0010-0000-0000-000003000000}" name="Heure de Rendez-vous"/>
    <tableColumn id="4" xr3:uid="{00000000-0010-0000-0000-000004000000}" name="Heure de départ du bureau"/>
    <tableColumn id="5" xr3:uid="{00000000-0010-0000-0000-000005000000}" name="Retour au bureau"/>
    <tableColumn id="6" xr3:uid="{00000000-0010-0000-0000-000006000000}" name="Heure de retour au bureau"/>
    <tableColumn id="7" xr3:uid="{00000000-0010-0000-0000-000007000000}" name="Heure de fin de journée/matinée"/>
    <tableColumn id="8" xr3:uid="{00000000-0010-0000-0000-000008000000}" name="Durée"/>
    <tableColumn id="9" xr3:uid="{00000000-0010-0000-0000-000009000000}" name="Raison"/>
    <tableColumn id="10" xr3:uid="{00000000-0010-0000-0000-00000A000000}" name="Nombre de visite"/>
    <tableColumn id="11" xr3:uid="{00000000-0010-0000-0000-00000B000000}" name="Entreprise visiter"/>
    <tableColumn id="12" xr3:uid="{00000000-0010-0000-0000-00000C000000}" name="Compte Rendu"/>
  </tableColumns>
  <tableStyleInfo name="Suivi Terrai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12" dT="2025-09-01T06:46:30.00" personId="{18D0A7BB-9ACA-433D-BBDE-B8FBB9E45E01}" id="{F6661899-B670-43FA-8991-23F3CDF58FA2}">
    <text>Mcdo : 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5-28T10:54:27.00" personId="{40DDF593-4AA1-46CA-9CB3-D150F68831CD}" id="{9E1DCF5F-F9EA-4DA9-9C9A-E071A922AA53}">
    <text>Aquarun; Naturalia; rembal oi; Boulangerie Ayave; Epicerie Techer; Orchestra</text>
  </threadedComment>
  <threadedComment ref="E25" dT="2026-01-29T10:46:26.00" personId="{DBBAD9DC-2782-491C-859C-518B16B194E6}" id="{99783DB1-2F75-4E3F-B207-A67D0B37813E}">
    <text>-Bébé 9
-7 store</text>
  </threadedComment>
  <threadedComment ref="C26" dT="2026-01-29T08:36:11.00" personId="{BB7208EB-9153-4C6A-B8C8-08FCF0548E8D}" id="{64B38637-EA43-43DE-A9F4-2BAE4D8227E2}">
    <text>Canoe Kayak
Cheesy
Sibel
NV Diffusion
Xay Leeya
Lacorp</text>
  </threadedComment>
  <threadedComment ref="D26" dT="2026-01-29T10:52:03.00" personId="{40DDF593-4AA1-46CA-9CB3-D150F68831CD}" id="{AE0DBAC4-152B-44BD-B840-573985544074}">
    <text>AMC RUN/ FB 974 CARTE GRISE/IMPULSION INGENIERIE</text>
  </threadedComment>
  <threadedComment ref="E26" dT="2026-01-29T10:50:13.00" personId="{DBBAD9DC-2782-491C-859C-518B16B194E6}" id="{256CDAE7-C671-43D5-9A9D-331A6B5A074F}">
    <text>-Vito ravine des chevres
-City sport
-Faimtastique
-Monday Chaussure
-Seven store
-DADA BURGER</text>
  </threadedComment>
  <threadedComment ref="C37" dT="2026-01-29T08:34:45.00" personId="{BB7208EB-9153-4C6A-B8C8-08FCF0548E8D}" id="{91E51E92-D822-4C1B-9FE7-C95669CF3A9C}">
    <text>Dressing de Shana
Citya Ste Suz.
Ecore S.A.S
Iron Bodyfit
L'Électricien
Le Gadiamb
Electro Concept OI
La Bonne Pointure
Mcdonald's Ouest</text>
  </threadedComment>
  <threadedComment ref="D37" dT="2026-01-29T10:53:55.00" personId="{40DDF593-4AA1-46CA-9CB3-D150F68831CD}" id="{34EAD975-BA2D-4094-93AE-E74074115EFF}">
    <text>RENT A CAR/ HOSMANN CHAUSSURES/ RUN CAR/ RUN PHONE SERVICE/ TI CHOUCHOU/ RGM TRANSPORT/ MAISON BANIAN/ GROUPAMA</text>
  </threadedComment>
  <threadedComment ref="C48" dT="2026-02-09T06:53:58.00" personId="{BB7208EB-9153-4C6A-B8C8-08FCF0548E8D}" id="{9711BBCB-5BBB-4B4C-B1E8-ED607C87A5A6}">
    <text>Madame cookie
Crédit Agricole
Maison Narsy (2)</text>
  </threadedComment>
  <threadedComment ref="D48" dT="2026-02-09T06:53:55.00" personId="{40DDF593-4AA1-46CA-9CB3-D150F68831CD}" id="{BA83CC39-8FFB-4201-8FA2-A4B46D7DAF2F}">
    <text>KT DRAL, CHARCUTERIE VIRACAOUDIN, TERRANIMO, HAPPYZEN</text>
  </threadedComment>
  <threadedComment ref="E48" dT="2026-02-10T04:06:53.00" personId="{DBBAD9DC-2782-491C-859C-518B16B194E6}" id="{AB677578-DB09-48CD-B2BF-92CB422A411E}">
    <text>-2 leader price st paul
-2 leader price express l'hermitage
-A s'en lecher les doigts</text>
  </threadedComment>
  <threadedComment ref="C58" dT="2026-02-12T10:52:57.00" personId="{BB7208EB-9153-4C6A-B8C8-08FCF0548E8D}" id="{C9DBFC1B-5D94-461F-B0F2-518A7F5EA6A6}">
    <text>MAISON NARSY
MTSI</text>
  </threadedComment>
  <threadedComment ref="C59" dT="2026-02-12T10:53:25.00" personId="{BB7208EB-9153-4C6A-B8C8-08FCF0548E8D}" id="{B64CD8E8-8291-4F10-B1BC-4ABBE69F2B6A}">
    <text>LMG OUEST (2)
BAT REUNION</text>
  </threadedComment>
  <threadedComment ref="D59" dT="2026-02-16T04:37:28.00" personId="{40DDF593-4AA1-46CA-9CB3-D150F68831CD}" id="{BC164CF3-CE95-4523-BF2F-6306264F8D82}">
    <text>Protect'Homs
LE NIXON
LIBRAIRIE GERARD</text>
  </threadedComment>
  <threadedComment ref="E59" dT="2026-02-16T04:47:12.00" personId="{DBBAD9DC-2782-491C-859C-518B16B194E6}" id="{86E6CCD0-BB1E-4A6B-850B-6A06D7273A69}">
    <text>-Queen fries Waffles
-Moment Tea
-Ixeo 
-Institut sobade</text>
  </threadedComment>
  <threadedComment ref="C70" dT="2026-02-23T04:07:25.00" personId="{BB7208EB-9153-4C6A-B8C8-08FCF0548E8D}" id="{A7068C48-2E54-4B5C-9D23-C092C021F259}">
    <text>HERTZ
AU PETIT GOUTER
LE GADIAMB</text>
  </threadedComment>
  <threadedComment ref="D70" dT="2026-02-23T04:35:46.00" personId="{40DDF593-4AA1-46CA-9CB3-D150F68831CD}" id="{38DBEDB6-A7A5-41D5-B264-CBB91FB9C02D}">
    <text>2 Caves 60, SHANA BOULANGERIE</text>
  </threadedComment>
  <threadedComment ref="C80" dT="2026-03-02T04:18:52.00" personId="{BB7208EB-9153-4C6A-B8C8-08FCF0548E8D}" id="{1D6C9260-736E-4E1E-B323-6820066410C1}">
    <text>Opwal</text>
  </threadedComment>
  <threadedComment ref="C81" dT="2026-03-02T04:18:34.00" personId="{BB7208EB-9153-4C6A-B8C8-08FCF0548E8D}" id="{730BBB65-A375-4F61-88FF-752744E2AD14}">
    <text>Mcdo EST 
Dressing de Shana OUEST
LA SAINT ANNOISE (boulangerie)</text>
  </threadedComment>
  <threadedComment ref="D81" dT="2026-03-02T06:12:34.00" personId="{40DDF593-4AA1-46CA-9CB3-D150F68831CD}" id="{62452489-AC41-4322-98E7-015C9EFF9AA7}">
    <text>Chapeau Melon
Foyam
Idocars
Melizano
AD CENTRE AUTO</text>
  </threadedComment>
  <threadedComment ref="D91" dT="2026-03-05T09:49:04.00" personId="{40DDF593-4AA1-46CA-9CB3-D150F68831CD}" id="{D08CA9DD-03AA-4FCD-BC74-B28BF05421FA}">
    <text>MONTMORANCY</text>
  </threadedComment>
  <threadedComment ref="E91" dT="2026-03-09T05:09:51.00" personId="{DBBAD9DC-2782-491C-859C-518B16B194E6}" id="{FA89C075-E31C-4C19-BFBA-5541770A7C3B}">
    <text>-Garage auto service
-Sushi d'art</text>
  </threadedComment>
  <threadedComment ref="C92" dT="2026-03-11T10:22:43.00" personId="{BB7208EB-9153-4C6A-B8C8-08FCF0548E8D}" id="{6620FB3E-2DC7-4BCB-92E4-5AC4C4FC3F00}">
    <text>LGM OUEST 2
SKY SOLAR
IBF OUEST</text>
  </threadedComment>
  <threadedComment ref="D92" dT="2026-03-05T09:48:46.00" personId="{40DDF593-4AA1-46CA-9CB3-D150F68831CD}" id="{AAF965DA-51E4-4B6B-8975-5C5F9C95D52A}">
    <text>INDIA PALACE
KARIBO RESTAURANT
O'FRIENDS
DR MAXIS
JOUR APRES JOUR</text>
  </threadedComment>
  <threadedComment ref="E92" dT="2026-03-09T05:09:27.00" personId="{DBBAD9DC-2782-491C-859C-518B16B194E6}" id="{FE6934DC-4BA3-4924-83A0-30134F7374CD}">
    <text>-Au beau Corner
-Mot scoot
-La kaz meme
-Ola moufia
-Equip auto st denis</text>
  </threadedComment>
  <threadedComment ref="C103" dT="2026-03-16T06:31:42.00" personId="{BB7208EB-9153-4C6A-B8C8-08FCF0548E8D}" id="{44EE9E92-A5BB-4E90-BBBF-72954851FD1D}">
    <text>OGUAVA 
O COPAIN 2
AT MERCH OUEST
EURO VOYAGES 
BRICONAUTES 2</text>
  </threadedComment>
  <threadedComment ref="D103" dT="2026-03-16T05:59:28.00" personId="{40DDF593-4AA1-46CA-9CB3-D150F68831CD}" id="{07737D7C-73B0-435B-90CA-98DB8E4C12AC}">
    <text>TEKA MODE
BOULANGERIE PARIS JUDITH 
AU DI MYL FRUITS ET LEGUMES</text>
  </threadedComment>
  <threadedComment ref="E108" dT="2026-03-16T05:58:17.00" personId="{DBBAD9DC-2782-491C-859C-518B16B194E6}" id="{EF64E321-7921-4059-9A12-1158E75C52E2}">
    <text>52 appels dû au tri des dossiers qui me demande énormément de temps</text>
  </threadedComment>
  <threadedComment ref="C113" dT="2026-03-23T04:39:26.00" personId="{BB7208EB-9153-4C6A-B8C8-08FCF0548E8D}" id="{5BBE16C6-D93F-4384-8091-A624CA5241D1}">
    <text>LEADER PRICE PICHAN</text>
  </threadedComment>
  <threadedComment ref="E113" dT="2026-03-23T04:22:38.00" personId="{DBBAD9DC-2782-491C-859C-518B16B194E6}" id="{315B94B0-EC09-4940-A238-0D98473A9042}">
    <text>DREAM DONUTS</text>
  </threadedComment>
  <threadedComment ref="C114" dT="2026-03-23T04:20:14.00" personId="{BB7208EB-9153-4C6A-B8C8-08FCF0548E8D}" id="{7D5337F5-DDB8-41B5-8A6B-6662649D12D1}">
    <text>KAZ DESIGN
LEADER PRICE PICHAN
IBF 2 (Sud &amp; Nord)
LENCERIA
REMIREX
SARL NTCS 2
POKAWA 2</text>
  </threadedComment>
  <threadedComment ref="D114" dT="2026-03-23T04:22:24.00" personId="{40DDF593-4AA1-46CA-9CB3-D150F68831CD}" id="{89012F45-A5A7-4A3B-B956-F4D0FE7976DB}">
    <text>UNIVERSAL 2
SNACK BAR CHEZ JADE 1
VEGETAL 974 2
LES GOURMANDISES D'AVA 1
LE COIN DES BONS AMIS 1
CADJEE BATTERIE 2</text>
  </threadedComment>
  <threadedComment ref="E114" dT="2026-03-23T04:21:55.00" personId="{DBBAD9DC-2782-491C-859C-518B16B194E6}" id="{8FAB8998-DBA3-4FC2-B309-890355942144}">
    <text>-Patisserie Burhani st andre (3)
-Patisserie Burhani ste marie 
-Top moteur OI
-Le Bunker St paul
-Ideal Tech</text>
  </threadedComment>
  <threadedComment ref="E123" dT="2026-03-24T06:09:57.00" personId="{DBBAD9DC-2782-491C-859C-518B16B194E6}" id="{58411E9F-029D-4C8B-9961-E1D926146595}">
    <text>-BOULANGERIE MARIE BLACHE</text>
  </threadedComment>
  <threadedComment ref="C125" dT="2026-03-24T11:40:21.00" personId="{BB7208EB-9153-4C6A-B8C8-08FCF0548E8D}" id="{00D1E165-4252-44FC-B246-85E9E8917F6A}">
    <text>MARKET PLUS 4
CANOPEE (Ouest)
STATION LA COCOTERAIE</text>
  </threadedComment>
  <threadedComment ref="D125" dT="2026-03-30T04:22:55.00" personId="{40DDF593-4AA1-46CA-9CB3-D150F68831CD}" id="{A159C1C1-5B02-4599-930C-F2BB3FD43D74}">
    <text>FOYAM 2 
VIBRASON PRODUCT 2</text>
  </threadedComment>
  <threadedComment ref="E125" dT="2026-04-07T03:50:21.00" personId="{DBBAD9DC-2782-491C-859C-518B16B194E6}" id="{505A836A-A115-402A-992B-CB7AF99C019E}">
    <text>-STATION ZAC FINETTE
-GUILLERMO LOC RETOUR
-OLA BOULEVARD DORET
-PMO AGENCY
-VITO ST BENOIT</text>
  </threadedComment>
  <threadedComment ref="C136" dT="2026-04-02T14:55:10.00" personId="{BB7208EB-9153-4C6A-B8C8-08FCF0548E8D}" id="{0163DD41-CCA2-44A5-A803-1E859F1DC0E8}">
    <text>LGM (Nord)
OGUAVA 2 (Nouveau pdv)
SIMONE SDI 2 (Nord)
PHARMACIE DU COLOSSE 2
ASSISTE MOI
RJE (Sud)
ORANGE (Toute l'île)</text>
  </threadedComment>
  <threadedComment ref="D136" dT="2026-04-07T04:21:54.00" personId="{40DDF593-4AA1-46CA-9CB3-D150F68831CD}" id="{5AC4B8A4-83E5-4D1C-B193-FA4CA2F89D53}">
    <text>ONE ZONE 2
BRICKS 4 KIDS 2</text>
  </threadedComment>
  <threadedComment ref="E136" dT="2026-04-07T04:08:37.00" personId="{DBBAD9DC-2782-491C-859C-518B16B194E6}" id="{9CD5EAC2-6689-44CD-BEBB-B9751897B21E}">
    <text>-PETIT COIN FRAIS
-DINA MORGABINE
-BOUILLON AMANDINE
-AGITATEUR MIDI</text>
  </threadedComment>
  <threadedComment ref="C147" dT="2026-04-13T04:08:01.00" personId="{BB7208EB-9153-4C6A-B8C8-08FCF0548E8D}" id="{D6D8CABD-EB17-48EE-B987-87F5F8676454}">
    <text>Mr BRICOLAGE 2 (Nord)
ZEOP (Ouest)
BO M EVENT 2 (Toute l'ile)
LMR</text>
  </threadedComment>
  <threadedComment ref="D147" dT="2026-04-13T07:10:07.00" personId="{40DDF593-4AA1-46CA-9CB3-D150F68831CD}" id="{972B7FCC-C6BD-4921-A574-26BB100104DB}">
    <text>ISIS 
SHANA 
AD PRINT</text>
  </threadedComment>
  <threadedComment ref="E147" dT="2026-04-13T04:14:21.00" personId="{DBBAD9DC-2782-491C-859C-518B16B194E6}" id="{D583F586-86D8-4388-AE69-195D85F2C107}">
    <text>-STATION BRAS PANON
-BOULANGERIE BENJAMIN DOBI
-LIZANMA BOUTIQUE ( 2 )
-LECLERC RDP</text>
  </threadedComment>
  <threadedComment ref="C158" dT="2026-04-20T04:08:18.00" personId="{BB7208EB-9153-4C6A-B8C8-08FCF0548E8D}" id="{4B0731EB-9B30-4008-9EC8-2CCA267E0D4A}">
    <text>LE TENDRE EPI (Ouest) 2
SAVEURS D LICES (Sud)
COCCI MARKET
SOEUR DE COEUR</text>
  </threadedComment>
  <threadedComment ref="D158" dT="2026-04-21T03:52:51.00" personId="{40DDF593-4AA1-46CA-9CB3-D150F68831CD}" id="{54C3635F-932B-40D2-87D3-775F47CF30FB}">
    <text>ISIS 
4 KIDZ 
JAGUAR
BEAUSEJOUR</text>
  </threadedComment>
  <threadedComment ref="E158" dT="2026-04-20T03:56:16.00" personId="{DBBAD9DC-2782-491C-859C-518B16B194E6}" id="{DF855446-134F-4DCA-9DC3-0C01390E1869}">
    <text>-ADREZIO
-O REGAL
-RMD SNACK
-PATISSERIE BURHANI</text>
  </threadedComment>
  <threadedComment ref="E168" dT="2026-04-27T04:18:17.00" personId="{DBBAD9DC-2782-491C-859C-518B16B194E6}" id="{906C3341-FBE6-40C6-B315-E3A261CA9084}">
    <text>PAPANGUE IMMO</text>
  </threadedComment>
  <threadedComment ref="C169" dT="2026-04-30T12:23:51.00" personId="{BB7208EB-9153-4C6A-B8C8-08FCF0548E8D}" id="{3F32C844-5345-4508-8ACF-E14C0E1D491F}">
    <text>SOLINEO
VIDOT 3</text>
  </threadedComment>
  <threadedComment ref="E169" dT="2026-04-27T04:18:36.00" personId="{DBBAD9DC-2782-491C-859C-518B16B194E6}" id="{105F9A4E-55C4-4D67-B00D-4F95AA3C8269}">
    <text>-MONT GOURMAND (2)</text>
  </threadedComment>
  <threadedComment ref="C180" dT="2026-04-30T12:27:08.00" personId="{BB7208EB-9153-4C6A-B8C8-08FCF0548E8D}" id="{EE4FAF57-1F67-406A-BCC5-3835408EAF34}">
    <text>REUNIDRIVE 
TI CASE VICTORINE
GAIA PATRIMOINE
PARIS MODE (Ouest)
INTER NEGOCE OI (Sud) 2
ISA COSMETICS</text>
  </threadedComment>
  <threadedComment ref="D180" dT="2026-05-04T03:59:09.00" personId="{40DDF593-4AA1-46CA-9CB3-D150F68831CD}" id="{A8A7A365-B0F3-4A85-864F-D381DCE04655}">
    <text>KT(2)
Brasserie de bourbon (3)</text>
  </threadedComment>
  <threadedComment ref="E180" dT="2026-05-04T03:26:49.00" personId="{DBBAD9DC-2782-491C-859C-518B16B194E6}" id="{D7EADC2C-3A67-4B5B-A474-5331AECFE622}">
    <text>-SUSHI PARTY (CC)
-SUSHIPARTY (REM)
-CITY LOC (2 CC)
-ENGEN BEAUSEJOUR (3 CC)</text>
  </threadedComment>
  <threadedComment ref="C190" dT="2026-05-18T11:35:03.00" personId="{BB7208EB-9153-4C6A-B8C8-08FCF0548E8D}" id="{B7933897-02AF-4E71-8EEE-21A8B7ED33BB}">
    <text>AU CARREFOUR DES ENERGIES</text>
  </threadedComment>
  <threadedComment ref="E190" dT="2026-05-11T03:40:30.00" personId="{DBBAD9DC-2782-491C-859C-518B16B194E6}" id="{9452B2AC-E3EC-4D2F-AD89-8EBB37F424A6}">
    <text>-LA PIROGUE A SUSHI</text>
  </threadedComment>
  <threadedComment ref="C191" dT="2026-05-18T11:35:49.00" personId="{BB7208EB-9153-4C6A-B8C8-08FCF0548E8D}" id="{128C598A-440A-4E64-A04C-520B08A63077}">
    <text>BOURBAGRI
McDONALD'S SUD
GOLD MARKET (Sud)</text>
  </threadedComment>
  <threadedComment ref="D191" dT="2026-05-07T10:40:00.00" personId="{40DDF593-4AA1-46CA-9CB3-D150F68831CD}" id="{E6B1102C-1A78-40E3-BF30-44DB19247CDE}">
    <text>Vibrason; 144; Boulangerie Ange;Pompee Alix Codazuré</text>
  </threadedComment>
  <threadedComment ref="E191" dT="2026-05-11T03:41:37.00" personId="{DBBAD9DC-2782-491C-859C-518B16B194E6}" id="{0CFCAB76-E904-41C5-BB2F-352437E1FFEE}">
    <text>-PIZZA MARINA CALINA
-TOTAL PROVIDENCE (2 CC)
-WABI SABI SUHI
-FAIMTASTIQUE ( Retour)</text>
  </threadedComment>
  <threadedComment ref="D202" dT="2026-05-18T03:31:52.00" personId="{40DDF593-4AA1-46CA-9CB3-D150F68831CD}" id="{2A2739DA-021F-419B-8209-7DC9B53CED4C}">
    <text>ORCHESTRA 2 RIVE 1</text>
  </threadedComment>
  <threadedComment ref="E202" dT="2026-05-18T07:15:37.00" personId="{DBBAD9DC-2782-491C-859C-518B16B194E6}" id="{D5080288-80B9-4E77-8D5D-05C1DDAD9628}">
    <text>-LA PETITE FOURHCETTE (2CC)</text>
  </threadedComment>
  <threadedComment ref="E211" dT="2026-05-22T03:47:00.00" personId="{DBBAD9DC-2782-491C-859C-518B16B194E6}" id="{B21B0236-E5A7-4014-823A-ADBAAB14825D}">
    <text>-Entretien Salarium avec Couvin pour OF</text>
  </threadedComment>
  <threadedComment ref="C213" dT="2026-05-25T10:36:38.00" personId="{BB7208EB-9153-4C6A-B8C8-08FCF0548E8D}" id="{470252F4-438C-4EBD-8B3A-49701EF9B2D2}">
    <text>IRON BODY FIT Ouest
AT MERCH Ouest
BRICO EXPRESS Sud
PLANET PIZZA 
JS AUTO
BAUTÉ BLACK</text>
  </threadedComment>
  <threadedComment ref="E213" dT="2026-05-22T03:48:27.00" personId="{DBBAD9DC-2782-491C-859C-518B16B194E6}" id="{BD201426-57CE-4F13-82E5-EA87B6367C0B}">
    <text>-SHISO STE MARIE (2CC 1 REM)
-SHISO ST DENIS ( 1 CC)
-MOT SCOOT ( 1CC)
-MAISON TOUNEJI  (1CC)</text>
  </threadedComment>
  <threadedComment ref="C224" dT="2026-06-01T04:34:27.00" personId="{BB7208EB-9153-4C6A-B8C8-08FCF0548E8D}" id="{2FE8B8BE-D50E-41DC-B541-9DB9E1A8F8C9}">
    <text>IBF Est 
LE GADIAMB
SFR 2</text>
  </threadedComment>
  <threadedComment ref="D224" dT="2026-06-01T03:28:25.00" personId="{40DDF593-4AA1-46CA-9CB3-D150F68831CD}" id="{3291DF1E-FD14-45A1-96DA-EDD146ED28DF}">
    <text>Epicerie Techer Jean (2)
Boulangerie Ayave (2)
Rembal OI (1)
Naturalia(1)
Aquarun (1) 
Orchestra (2)</text>
  </threadedComment>
  <threadedComment ref="E224" dT="2026-06-01T03:26:34.00" personId="{DBBAD9DC-2782-491C-859C-518B16B194E6}" id="{1D6FFD9B-7624-4E73-ABD6-B5E51EF27A69}">
    <text>-TOTAL MOUFIA (1 AD 2 CC)
-GAIJI? (1 CC)
-KING DRAGON (1 CC)
-Z PICE GRILL ( 1 CC 1 AD)
-U EXPRESS PETITE ILE (1 CC)</text>
  </threadedComment>
  <threadedComment ref="E233" dT="2026-06-08T07:47:25.00" personId="{DBBAD9DC-2782-491C-859C-518B16B194E6}" id="{814B9DB6-CD1D-4B35-AEF2-1E8ED511D5DB}">
    <text>-Street thai food
-Snack bar le géant</text>
  </threadedComment>
  <threadedComment ref="E235" dT="2026-06-08T09:14:10.00" personId="{DBBAD9DC-2782-491C-859C-518B16B194E6}" id="{445CDB60-3D84-4461-9003-9B9319B24AFB}">
    <text>-ENGEN GRANDE MONTEE (2 CC)
-MOMEN TEA ( 1 CC)
-OLA BOULEVARD DORET ( 1 CC)
-LE PARADIS DES FEMMES (1 CC)</text>
  </threadedComment>
  <threadedComment ref="D246" dT="2026-06-11T10:19:14.00" personId="{40DDF593-4AA1-46CA-9CB3-D150F68831CD}" id="{122F21D8-E70F-47B6-81A9-394908D76C44}">
    <text>MONTMORANCY 2
VINDECA 3 
SOREMIR 1 
BOUILLON KERVAL 1 
ILOT DOUCEUR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500"/>
  <sheetViews>
    <sheetView tabSelected="1" workbookViewId="0">
      <pane ySplit="1" topLeftCell="A307" activePane="bottomLeft" state="frozen"/>
      <selection pane="bottomLeft" activeCell="C326" sqref="C326"/>
    </sheetView>
  </sheetViews>
  <sheetFormatPr defaultColWidth="12.5703125" defaultRowHeight="15.75" customHeight="1"/>
  <cols>
    <col min="1" max="1" width="8.140625" customWidth="1"/>
    <col min="2" max="2" width="23" customWidth="1"/>
    <col min="3" max="5" width="12.5703125" customWidth="1"/>
    <col min="6" max="6" width="12.7109375" customWidth="1"/>
    <col min="7" max="7" width="14.7109375" customWidth="1"/>
    <col min="8" max="8" width="14.28515625" customWidth="1"/>
    <col min="9" max="9" width="13.7109375" customWidth="1"/>
    <col min="10" max="10" width="13.140625" customWidth="1"/>
    <col min="11" max="11" width="12.5703125" customWidth="1"/>
    <col min="13" max="13" width="16.140625" customWidth="1"/>
  </cols>
  <sheetData>
    <row r="1" spans="1:3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2" t="s">
        <v>8</v>
      </c>
      <c r="J1" s="2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>
      <c r="A2" s="313" t="s">
        <v>11</v>
      </c>
      <c r="B2" s="8" t="s">
        <v>12</v>
      </c>
      <c r="C2" s="9">
        <v>2</v>
      </c>
      <c r="D2" s="10"/>
      <c r="E2" s="10"/>
      <c r="F2" s="10"/>
      <c r="G2" s="11"/>
      <c r="H2" s="12"/>
      <c r="I2" s="9">
        <v>0</v>
      </c>
      <c r="J2" s="9">
        <v>1</v>
      </c>
      <c r="K2" s="13">
        <f t="shared" ref="K2:K250" si="0">SUM(C2,I2,J2)</f>
        <v>3</v>
      </c>
      <c r="L2" s="14" t="s">
        <v>13</v>
      </c>
    </row>
    <row r="3" spans="1:32">
      <c r="A3" s="323"/>
      <c r="B3" s="15" t="s">
        <v>14</v>
      </c>
      <c r="C3" s="16">
        <v>33</v>
      </c>
      <c r="D3" s="17"/>
      <c r="E3" s="17"/>
      <c r="F3" s="17"/>
      <c r="G3" s="18"/>
      <c r="H3" s="19"/>
      <c r="I3" s="16">
        <v>14</v>
      </c>
      <c r="J3" s="16">
        <v>20</v>
      </c>
      <c r="K3" s="20">
        <f t="shared" si="0"/>
        <v>67</v>
      </c>
    </row>
    <row r="4" spans="1:32">
      <c r="A4" s="323"/>
      <c r="B4" s="15" t="s">
        <v>15</v>
      </c>
      <c r="C4" s="16">
        <v>26</v>
      </c>
      <c r="D4" s="17"/>
      <c r="E4" s="17"/>
      <c r="F4" s="17"/>
      <c r="G4" s="18"/>
      <c r="H4" s="19"/>
      <c r="I4" s="16">
        <v>22</v>
      </c>
      <c r="J4" s="16">
        <v>35</v>
      </c>
      <c r="K4" s="20">
        <f t="shared" si="0"/>
        <v>83</v>
      </c>
    </row>
    <row r="5" spans="1:32">
      <c r="A5" s="323"/>
      <c r="B5" s="21" t="s">
        <v>16</v>
      </c>
      <c r="C5" s="22">
        <v>28</v>
      </c>
      <c r="D5" s="23"/>
      <c r="E5" s="23"/>
      <c r="F5" s="23"/>
      <c r="G5" s="24"/>
      <c r="H5" s="25"/>
      <c r="I5" s="22">
        <v>3</v>
      </c>
      <c r="J5" s="22">
        <v>5</v>
      </c>
      <c r="K5" s="13">
        <f t="shared" si="0"/>
        <v>36</v>
      </c>
    </row>
    <row r="6" spans="1:32">
      <c r="A6" s="323"/>
      <c r="B6" s="26" t="s">
        <v>17</v>
      </c>
      <c r="C6" s="27">
        <v>17</v>
      </c>
      <c r="D6" s="28"/>
      <c r="E6" s="28"/>
      <c r="F6" s="28"/>
      <c r="G6" s="18"/>
      <c r="H6" s="29"/>
      <c r="I6" s="27">
        <v>0</v>
      </c>
      <c r="J6" s="27">
        <v>0</v>
      </c>
      <c r="K6" s="20">
        <f t="shared" si="0"/>
        <v>17</v>
      </c>
    </row>
    <row r="7" spans="1:32">
      <c r="A7" s="323"/>
      <c r="B7" s="21" t="s">
        <v>18</v>
      </c>
      <c r="C7" s="22">
        <v>106</v>
      </c>
      <c r="D7" s="23"/>
      <c r="E7" s="23"/>
      <c r="F7" s="23"/>
      <c r="G7" s="24"/>
      <c r="H7" s="25"/>
      <c r="I7" s="22">
        <v>39</v>
      </c>
      <c r="J7" s="22">
        <v>61</v>
      </c>
      <c r="K7" s="13">
        <f t="shared" si="0"/>
        <v>206</v>
      </c>
    </row>
    <row r="8" spans="1:32">
      <c r="A8" s="323"/>
      <c r="B8" s="21" t="s">
        <v>19</v>
      </c>
      <c r="C8" s="22">
        <v>427</v>
      </c>
      <c r="D8" s="23"/>
      <c r="E8" s="23"/>
      <c r="F8" s="23"/>
      <c r="G8" s="24"/>
      <c r="H8" s="25"/>
      <c r="I8" s="22">
        <v>174</v>
      </c>
      <c r="J8" s="22">
        <v>256</v>
      </c>
      <c r="K8" s="13">
        <f t="shared" si="0"/>
        <v>857</v>
      </c>
    </row>
    <row r="9" spans="1:32">
      <c r="A9" s="323"/>
      <c r="B9" s="30" t="s">
        <v>20</v>
      </c>
      <c r="C9" s="31">
        <v>173</v>
      </c>
      <c r="D9" s="32"/>
      <c r="E9" s="32"/>
      <c r="F9" s="32"/>
      <c r="G9" s="18"/>
      <c r="H9" s="33"/>
      <c r="I9" s="31">
        <v>88</v>
      </c>
      <c r="J9" s="31">
        <v>134</v>
      </c>
      <c r="K9" s="20">
        <f t="shared" si="0"/>
        <v>395</v>
      </c>
    </row>
    <row r="10" spans="1:32">
      <c r="A10" s="324"/>
      <c r="B10" s="34" t="s">
        <v>21</v>
      </c>
      <c r="C10" s="35">
        <v>254</v>
      </c>
      <c r="D10" s="36"/>
      <c r="E10" s="36"/>
      <c r="F10" s="36"/>
      <c r="G10" s="37"/>
      <c r="H10" s="38"/>
      <c r="I10" s="35">
        <v>86</v>
      </c>
      <c r="J10" s="35">
        <v>132</v>
      </c>
      <c r="K10" s="13">
        <f t="shared" si="0"/>
        <v>472</v>
      </c>
    </row>
    <row r="11" spans="1:32">
      <c r="A11" s="313" t="s">
        <v>22</v>
      </c>
      <c r="B11" s="39" t="s">
        <v>12</v>
      </c>
      <c r="C11" s="9">
        <v>3</v>
      </c>
      <c r="D11" s="10"/>
      <c r="E11" s="10"/>
      <c r="F11" s="10"/>
      <c r="G11" s="40"/>
      <c r="H11" s="12"/>
      <c r="I11" s="9">
        <v>2</v>
      </c>
      <c r="J11" s="9">
        <v>2</v>
      </c>
      <c r="K11" s="13">
        <f t="shared" si="0"/>
        <v>7</v>
      </c>
      <c r="L11" s="14" t="s">
        <v>13</v>
      </c>
    </row>
    <row r="12" spans="1:32">
      <c r="A12" s="323"/>
      <c r="B12" s="41" t="s">
        <v>14</v>
      </c>
      <c r="C12" s="16">
        <v>40</v>
      </c>
      <c r="D12" s="17"/>
      <c r="E12" s="17"/>
      <c r="F12" s="17"/>
      <c r="G12" s="18"/>
      <c r="H12" s="19"/>
      <c r="I12" s="16">
        <v>14</v>
      </c>
      <c r="J12" s="16">
        <v>31</v>
      </c>
      <c r="K12" s="20">
        <f t="shared" si="0"/>
        <v>85</v>
      </c>
    </row>
    <row r="13" spans="1:32">
      <c r="A13" s="323"/>
      <c r="B13" s="41" t="s">
        <v>15</v>
      </c>
      <c r="C13" s="16">
        <v>32</v>
      </c>
      <c r="D13" s="17"/>
      <c r="E13" s="17"/>
      <c r="F13" s="17"/>
      <c r="G13" s="18"/>
      <c r="H13" s="19"/>
      <c r="I13" s="16">
        <v>16</v>
      </c>
      <c r="J13" s="16">
        <v>65</v>
      </c>
      <c r="K13" s="20">
        <f t="shared" si="0"/>
        <v>113</v>
      </c>
    </row>
    <row r="14" spans="1:32">
      <c r="A14" s="323"/>
      <c r="B14" s="42" t="s">
        <v>16</v>
      </c>
      <c r="C14" s="22">
        <v>27</v>
      </c>
      <c r="D14" s="23"/>
      <c r="E14" s="23"/>
      <c r="F14" s="23"/>
      <c r="G14" s="24"/>
      <c r="H14" s="25"/>
      <c r="I14" s="22">
        <v>2</v>
      </c>
      <c r="J14" s="22">
        <v>5</v>
      </c>
      <c r="K14" s="13">
        <f t="shared" si="0"/>
        <v>34</v>
      </c>
    </row>
    <row r="15" spans="1:32">
      <c r="A15" s="323"/>
      <c r="B15" s="43" t="s">
        <v>17</v>
      </c>
      <c r="C15" s="27">
        <v>16</v>
      </c>
      <c r="D15" s="28"/>
      <c r="E15" s="28"/>
      <c r="F15" s="28"/>
      <c r="G15" s="18"/>
      <c r="H15" s="29"/>
      <c r="I15" s="27">
        <v>45</v>
      </c>
      <c r="J15" s="27">
        <v>0</v>
      </c>
      <c r="K15" s="20">
        <f t="shared" si="0"/>
        <v>61</v>
      </c>
    </row>
    <row r="16" spans="1:32">
      <c r="A16" s="323"/>
      <c r="B16" s="42" t="s">
        <v>18</v>
      </c>
      <c r="C16" s="22">
        <v>118</v>
      </c>
      <c r="D16" s="23"/>
      <c r="E16" s="23"/>
      <c r="F16" s="23"/>
      <c r="G16" s="24"/>
      <c r="H16" s="25"/>
      <c r="I16" s="22">
        <v>107</v>
      </c>
      <c r="J16" s="22">
        <v>104</v>
      </c>
      <c r="K16" s="13">
        <f t="shared" si="0"/>
        <v>329</v>
      </c>
    </row>
    <row r="17" spans="1:12">
      <c r="A17" s="323"/>
      <c r="B17" s="42" t="s">
        <v>19</v>
      </c>
      <c r="C17" s="22">
        <v>154</v>
      </c>
      <c r="D17" s="23"/>
      <c r="E17" s="23"/>
      <c r="F17" s="23"/>
      <c r="G17" s="24"/>
      <c r="H17" s="25"/>
      <c r="I17" s="22">
        <v>160</v>
      </c>
      <c r="J17" s="22">
        <v>145</v>
      </c>
      <c r="K17" s="13">
        <f t="shared" si="0"/>
        <v>459</v>
      </c>
    </row>
    <row r="18" spans="1:12">
      <c r="A18" s="323"/>
      <c r="B18" s="44" t="s">
        <v>20</v>
      </c>
      <c r="C18" s="45">
        <v>46</v>
      </c>
      <c r="D18" s="32"/>
      <c r="E18" s="32"/>
      <c r="F18" s="32"/>
      <c r="G18" s="18"/>
      <c r="H18" s="33"/>
      <c r="I18" s="45">
        <v>108</v>
      </c>
      <c r="J18" s="45">
        <v>83</v>
      </c>
      <c r="K18" s="20">
        <f t="shared" si="0"/>
        <v>237</v>
      </c>
    </row>
    <row r="19" spans="1:12">
      <c r="A19" s="324"/>
      <c r="B19" s="46" t="s">
        <v>21</v>
      </c>
      <c r="C19" s="35">
        <v>108</v>
      </c>
      <c r="D19" s="36"/>
      <c r="E19" s="36"/>
      <c r="F19" s="36"/>
      <c r="G19" s="47"/>
      <c r="H19" s="38"/>
      <c r="I19" s="35">
        <v>52</v>
      </c>
      <c r="J19" s="35">
        <v>62</v>
      </c>
      <c r="K19" s="13">
        <f t="shared" si="0"/>
        <v>222</v>
      </c>
    </row>
    <row r="20" spans="1:12">
      <c r="A20" s="313" t="s">
        <v>23</v>
      </c>
      <c r="B20" s="39" t="s">
        <v>12</v>
      </c>
      <c r="C20" s="48">
        <v>0</v>
      </c>
      <c r="D20" s="49"/>
      <c r="E20" s="49"/>
      <c r="F20" s="49"/>
      <c r="G20" s="11"/>
      <c r="H20" s="50"/>
      <c r="I20" s="48">
        <v>2</v>
      </c>
      <c r="J20" s="48">
        <v>0</v>
      </c>
      <c r="K20" s="13">
        <f t="shared" si="0"/>
        <v>2</v>
      </c>
      <c r="L20" s="14" t="s">
        <v>13</v>
      </c>
    </row>
    <row r="21" spans="1:12">
      <c r="A21" s="323"/>
      <c r="B21" s="41" t="s">
        <v>14</v>
      </c>
      <c r="C21" s="16">
        <v>36</v>
      </c>
      <c r="D21" s="17"/>
      <c r="E21" s="17"/>
      <c r="F21" s="17"/>
      <c r="G21" s="18"/>
      <c r="H21" s="19"/>
      <c r="I21" s="16">
        <v>15</v>
      </c>
      <c r="J21" s="16">
        <v>30</v>
      </c>
      <c r="K21" s="20">
        <f t="shared" si="0"/>
        <v>81</v>
      </c>
    </row>
    <row r="22" spans="1:12">
      <c r="A22" s="323"/>
      <c r="B22" s="41" t="s">
        <v>15</v>
      </c>
      <c r="C22" s="16">
        <v>28</v>
      </c>
      <c r="D22" s="17"/>
      <c r="E22" s="17"/>
      <c r="F22" s="17"/>
      <c r="G22" s="18"/>
      <c r="H22" s="19"/>
      <c r="I22" s="16">
        <v>35</v>
      </c>
      <c r="J22" s="16">
        <v>40</v>
      </c>
      <c r="K22" s="20">
        <f t="shared" si="0"/>
        <v>103</v>
      </c>
    </row>
    <row r="23" spans="1:12">
      <c r="A23" s="323"/>
      <c r="B23" s="42" t="s">
        <v>16</v>
      </c>
      <c r="C23" s="22">
        <v>24</v>
      </c>
      <c r="D23" s="23"/>
      <c r="E23" s="23"/>
      <c r="F23" s="23"/>
      <c r="G23" s="24"/>
      <c r="H23" s="25"/>
      <c r="I23" s="22">
        <v>3</v>
      </c>
      <c r="J23" s="22">
        <v>16</v>
      </c>
      <c r="K23" s="13">
        <f t="shared" si="0"/>
        <v>43</v>
      </c>
    </row>
    <row r="24" spans="1:12">
      <c r="A24" s="323"/>
      <c r="B24" s="43" t="s">
        <v>17</v>
      </c>
      <c r="C24" s="51">
        <v>3</v>
      </c>
      <c r="D24" s="28"/>
      <c r="E24" s="28"/>
      <c r="F24" s="28"/>
      <c r="G24" s="18"/>
      <c r="H24" s="29"/>
      <c r="I24" s="51">
        <v>12</v>
      </c>
      <c r="J24" s="51">
        <v>0</v>
      </c>
      <c r="K24" s="20">
        <f t="shared" si="0"/>
        <v>15</v>
      </c>
    </row>
    <row r="25" spans="1:12">
      <c r="A25" s="323"/>
      <c r="B25" s="42" t="s">
        <v>18</v>
      </c>
      <c r="C25" s="22">
        <v>91</v>
      </c>
      <c r="D25" s="23"/>
      <c r="E25" s="23"/>
      <c r="F25" s="23"/>
      <c r="G25" s="24"/>
      <c r="H25" s="25"/>
      <c r="I25" s="22">
        <v>85</v>
      </c>
      <c r="J25" s="22">
        <v>86</v>
      </c>
      <c r="K25" s="13">
        <f t="shared" si="0"/>
        <v>262</v>
      </c>
    </row>
    <row r="26" spans="1:12">
      <c r="A26" s="323"/>
      <c r="B26" s="42" t="s">
        <v>19</v>
      </c>
      <c r="C26" s="22">
        <v>180</v>
      </c>
      <c r="D26" s="23"/>
      <c r="E26" s="23"/>
      <c r="F26" s="23"/>
      <c r="G26" s="24"/>
      <c r="H26" s="25"/>
      <c r="I26" s="22">
        <v>150</v>
      </c>
      <c r="J26" s="22">
        <v>164</v>
      </c>
      <c r="K26" s="13">
        <f t="shared" si="0"/>
        <v>494</v>
      </c>
    </row>
    <row r="27" spans="1:12">
      <c r="A27" s="323"/>
      <c r="B27" s="44" t="s">
        <v>20</v>
      </c>
      <c r="C27" s="31">
        <v>75</v>
      </c>
      <c r="D27" s="32"/>
      <c r="E27" s="32"/>
      <c r="F27" s="32"/>
      <c r="G27" s="18"/>
      <c r="H27" s="33"/>
      <c r="I27" s="31">
        <v>77</v>
      </c>
      <c r="J27" s="31">
        <v>74</v>
      </c>
      <c r="K27" s="20">
        <f t="shared" si="0"/>
        <v>226</v>
      </c>
    </row>
    <row r="28" spans="1:12">
      <c r="A28" s="324"/>
      <c r="B28" s="46" t="s">
        <v>21</v>
      </c>
      <c r="C28" s="52">
        <v>105</v>
      </c>
      <c r="D28" s="53"/>
      <c r="E28" s="53"/>
      <c r="F28" s="53"/>
      <c r="G28" s="37"/>
      <c r="H28" s="54"/>
      <c r="I28" s="52">
        <v>73</v>
      </c>
      <c r="J28" s="52">
        <v>90</v>
      </c>
      <c r="K28" s="13">
        <f t="shared" si="0"/>
        <v>268</v>
      </c>
    </row>
    <row r="29" spans="1:12">
      <c r="A29" s="313" t="s">
        <v>24</v>
      </c>
      <c r="B29" s="39" t="s">
        <v>12</v>
      </c>
      <c r="C29" s="9">
        <v>3</v>
      </c>
      <c r="D29" s="10"/>
      <c r="E29" s="10"/>
      <c r="F29" s="10"/>
      <c r="G29" s="40"/>
      <c r="H29" s="12"/>
      <c r="I29" s="9">
        <v>2</v>
      </c>
      <c r="J29" s="9">
        <v>0</v>
      </c>
      <c r="K29" s="13">
        <f t="shared" si="0"/>
        <v>5</v>
      </c>
      <c r="L29" s="14" t="s">
        <v>13</v>
      </c>
    </row>
    <row r="30" spans="1:12">
      <c r="A30" s="323"/>
      <c r="B30" s="41" t="s">
        <v>14</v>
      </c>
      <c r="C30" s="16">
        <v>36</v>
      </c>
      <c r="D30" s="17"/>
      <c r="E30" s="17"/>
      <c r="F30" s="17"/>
      <c r="G30" s="18"/>
      <c r="H30" s="19"/>
      <c r="I30" s="16"/>
      <c r="J30" s="16">
        <v>37</v>
      </c>
      <c r="K30" s="20">
        <f t="shared" si="0"/>
        <v>73</v>
      </c>
    </row>
    <row r="31" spans="1:12">
      <c r="A31" s="323"/>
      <c r="B31" s="41" t="s">
        <v>15</v>
      </c>
      <c r="C31" s="16">
        <v>31</v>
      </c>
      <c r="D31" s="17"/>
      <c r="E31" s="17"/>
      <c r="F31" s="17"/>
      <c r="G31" s="18"/>
      <c r="H31" s="19"/>
      <c r="I31" s="16"/>
      <c r="J31" s="16">
        <v>39</v>
      </c>
      <c r="K31" s="20">
        <f t="shared" si="0"/>
        <v>70</v>
      </c>
    </row>
    <row r="32" spans="1:12">
      <c r="A32" s="323"/>
      <c r="B32" s="42" t="s">
        <v>16</v>
      </c>
      <c r="C32" s="22">
        <v>21</v>
      </c>
      <c r="D32" s="23"/>
      <c r="E32" s="23"/>
      <c r="F32" s="23"/>
      <c r="G32" s="24"/>
      <c r="H32" s="25"/>
      <c r="I32" s="22">
        <v>10</v>
      </c>
      <c r="J32" s="22">
        <v>5</v>
      </c>
      <c r="K32" s="13">
        <f t="shared" si="0"/>
        <v>36</v>
      </c>
    </row>
    <row r="33" spans="1:12">
      <c r="A33" s="323"/>
      <c r="B33" s="43" t="s">
        <v>17</v>
      </c>
      <c r="C33" s="51">
        <v>0</v>
      </c>
      <c r="D33" s="28"/>
      <c r="E33" s="28"/>
      <c r="F33" s="28"/>
      <c r="G33" s="18"/>
      <c r="H33" s="29"/>
      <c r="I33" s="51"/>
      <c r="J33" s="51">
        <v>0</v>
      </c>
      <c r="K33" s="20">
        <f t="shared" si="0"/>
        <v>0</v>
      </c>
    </row>
    <row r="34" spans="1:12">
      <c r="A34" s="323"/>
      <c r="B34" s="42" t="s">
        <v>18</v>
      </c>
      <c r="C34" s="22">
        <v>91</v>
      </c>
      <c r="D34" s="23"/>
      <c r="E34" s="23"/>
      <c r="F34" s="23"/>
      <c r="G34" s="24"/>
      <c r="H34" s="25"/>
      <c r="I34" s="22">
        <v>92</v>
      </c>
      <c r="J34" s="22">
        <v>81</v>
      </c>
      <c r="K34" s="13">
        <f t="shared" si="0"/>
        <v>264</v>
      </c>
    </row>
    <row r="35" spans="1:12">
      <c r="A35" s="323"/>
      <c r="B35" s="42" t="s">
        <v>19</v>
      </c>
      <c r="C35" s="22">
        <v>171</v>
      </c>
      <c r="D35" s="23"/>
      <c r="E35" s="23"/>
      <c r="F35" s="23"/>
      <c r="G35" s="24"/>
      <c r="H35" s="25"/>
      <c r="I35" s="22">
        <v>162</v>
      </c>
      <c r="J35" s="22">
        <v>219</v>
      </c>
      <c r="K35" s="13">
        <f t="shared" si="0"/>
        <v>552</v>
      </c>
    </row>
    <row r="36" spans="1:12">
      <c r="A36" s="323"/>
      <c r="B36" s="44" t="s">
        <v>20</v>
      </c>
      <c r="C36" s="31">
        <v>72</v>
      </c>
      <c r="D36" s="32"/>
      <c r="E36" s="32"/>
      <c r="F36" s="32"/>
      <c r="G36" s="18"/>
      <c r="H36" s="33"/>
      <c r="I36" s="31"/>
      <c r="J36" s="31">
        <v>105</v>
      </c>
      <c r="K36" s="20">
        <f t="shared" si="0"/>
        <v>177</v>
      </c>
    </row>
    <row r="37" spans="1:12">
      <c r="A37" s="324"/>
      <c r="B37" s="46" t="s">
        <v>21</v>
      </c>
      <c r="C37" s="35">
        <v>99</v>
      </c>
      <c r="D37" s="36"/>
      <c r="E37" s="36"/>
      <c r="F37" s="36"/>
      <c r="G37" s="47"/>
      <c r="H37" s="38"/>
      <c r="I37" s="35">
        <v>52</v>
      </c>
      <c r="J37" s="35">
        <v>114</v>
      </c>
      <c r="K37" s="13">
        <f t="shared" si="0"/>
        <v>265</v>
      </c>
    </row>
    <row r="38" spans="1:12">
      <c r="A38" s="313" t="s">
        <v>25</v>
      </c>
      <c r="B38" s="39" t="s">
        <v>12</v>
      </c>
      <c r="C38" s="9">
        <v>4</v>
      </c>
      <c r="D38" s="10"/>
      <c r="E38" s="10"/>
      <c r="F38" s="10"/>
      <c r="G38" s="11"/>
      <c r="H38" s="12"/>
      <c r="I38" s="9">
        <v>0</v>
      </c>
      <c r="J38" s="9">
        <v>3</v>
      </c>
      <c r="K38" s="13">
        <f t="shared" si="0"/>
        <v>7</v>
      </c>
      <c r="L38" s="14" t="s">
        <v>26</v>
      </c>
    </row>
    <row r="39" spans="1:12">
      <c r="A39" s="323"/>
      <c r="B39" s="41" t="s">
        <v>14</v>
      </c>
      <c r="C39" s="16">
        <v>38</v>
      </c>
      <c r="D39" s="17"/>
      <c r="E39" s="17"/>
      <c r="F39" s="17"/>
      <c r="G39" s="18"/>
      <c r="H39" s="19"/>
      <c r="I39" s="16"/>
      <c r="J39" s="16">
        <v>18</v>
      </c>
      <c r="K39" s="20">
        <f t="shared" si="0"/>
        <v>56</v>
      </c>
    </row>
    <row r="40" spans="1:12">
      <c r="A40" s="323"/>
      <c r="B40" s="41" t="s">
        <v>15</v>
      </c>
      <c r="C40" s="16">
        <v>27</v>
      </c>
      <c r="D40" s="17"/>
      <c r="E40" s="17"/>
      <c r="F40" s="17"/>
      <c r="G40" s="18"/>
      <c r="H40" s="19"/>
      <c r="I40" s="16"/>
      <c r="J40" s="16">
        <v>38</v>
      </c>
      <c r="K40" s="20">
        <f t="shared" si="0"/>
        <v>65</v>
      </c>
    </row>
    <row r="41" spans="1:12">
      <c r="A41" s="323"/>
      <c r="B41" s="42" t="s">
        <v>16</v>
      </c>
      <c r="C41" s="22">
        <v>23</v>
      </c>
      <c r="D41" s="23"/>
      <c r="E41" s="23"/>
      <c r="F41" s="23"/>
      <c r="G41" s="24"/>
      <c r="H41" s="25"/>
      <c r="I41" s="22">
        <v>10</v>
      </c>
      <c r="J41" s="22">
        <v>5</v>
      </c>
      <c r="K41" s="13">
        <f t="shared" si="0"/>
        <v>38</v>
      </c>
    </row>
    <row r="42" spans="1:12">
      <c r="A42" s="323"/>
      <c r="B42" s="43" t="s">
        <v>17</v>
      </c>
      <c r="C42" s="51">
        <v>12</v>
      </c>
      <c r="D42" s="28"/>
      <c r="E42" s="28"/>
      <c r="F42" s="28"/>
      <c r="G42" s="18"/>
      <c r="H42" s="29"/>
      <c r="I42" s="51"/>
      <c r="J42" s="51">
        <v>0</v>
      </c>
      <c r="K42" s="20">
        <f t="shared" si="0"/>
        <v>12</v>
      </c>
    </row>
    <row r="43" spans="1:12">
      <c r="A43" s="323"/>
      <c r="B43" s="42" t="s">
        <v>18</v>
      </c>
      <c r="C43" s="22">
        <v>102</v>
      </c>
      <c r="D43" s="23"/>
      <c r="E43" s="23"/>
      <c r="F43" s="23"/>
      <c r="G43" s="24"/>
      <c r="H43" s="25"/>
      <c r="I43" s="22">
        <v>92</v>
      </c>
      <c r="J43" s="22">
        <v>62</v>
      </c>
      <c r="K43" s="13">
        <f t="shared" si="0"/>
        <v>256</v>
      </c>
    </row>
    <row r="44" spans="1:12">
      <c r="A44" s="323"/>
      <c r="B44" s="42" t="s">
        <v>19</v>
      </c>
      <c r="C44" s="22">
        <v>207</v>
      </c>
      <c r="D44" s="23"/>
      <c r="E44" s="23"/>
      <c r="F44" s="23"/>
      <c r="G44" s="24"/>
      <c r="H44" s="25"/>
      <c r="I44" s="22">
        <v>152</v>
      </c>
      <c r="J44" s="22">
        <v>234</v>
      </c>
      <c r="K44" s="13">
        <f t="shared" si="0"/>
        <v>593</v>
      </c>
    </row>
    <row r="45" spans="1:12">
      <c r="A45" s="323"/>
      <c r="B45" s="44" t="s">
        <v>20</v>
      </c>
      <c r="C45" s="31">
        <v>120</v>
      </c>
      <c r="D45" s="32"/>
      <c r="E45" s="32"/>
      <c r="F45" s="32"/>
      <c r="G45" s="18"/>
      <c r="H45" s="33"/>
      <c r="I45" s="31"/>
      <c r="J45" s="31">
        <v>108</v>
      </c>
      <c r="K45" s="20">
        <f t="shared" si="0"/>
        <v>228</v>
      </c>
    </row>
    <row r="46" spans="1:12">
      <c r="A46" s="324"/>
      <c r="B46" s="46" t="s">
        <v>21</v>
      </c>
      <c r="C46" s="35">
        <v>87</v>
      </c>
      <c r="D46" s="36"/>
      <c r="E46" s="36"/>
      <c r="F46" s="36"/>
      <c r="G46" s="37"/>
      <c r="H46" s="38"/>
      <c r="I46" s="35">
        <v>82</v>
      </c>
      <c r="J46" s="35">
        <v>125</v>
      </c>
      <c r="K46" s="13">
        <f t="shared" si="0"/>
        <v>294</v>
      </c>
    </row>
    <row r="47" spans="1:12">
      <c r="A47" s="313" t="s">
        <v>27</v>
      </c>
      <c r="B47" s="39" t="s">
        <v>12</v>
      </c>
      <c r="C47" s="48">
        <v>3</v>
      </c>
      <c r="D47" s="49"/>
      <c r="E47" s="49"/>
      <c r="F47" s="49"/>
      <c r="G47" s="40"/>
      <c r="H47" s="50"/>
      <c r="I47" s="48">
        <v>6</v>
      </c>
      <c r="J47" s="48">
        <v>4</v>
      </c>
      <c r="K47" s="13">
        <f t="shared" si="0"/>
        <v>13</v>
      </c>
      <c r="L47" s="14" t="s">
        <v>26</v>
      </c>
    </row>
    <row r="48" spans="1:12">
      <c r="A48" s="323"/>
      <c r="B48" s="41" t="s">
        <v>14</v>
      </c>
      <c r="C48" s="16">
        <v>36</v>
      </c>
      <c r="D48" s="17"/>
      <c r="E48" s="17"/>
      <c r="F48" s="17"/>
      <c r="G48" s="18"/>
      <c r="H48" s="19"/>
      <c r="I48" s="55"/>
      <c r="J48" s="16">
        <v>25</v>
      </c>
      <c r="K48" s="20">
        <f t="shared" si="0"/>
        <v>61</v>
      </c>
    </row>
    <row r="49" spans="1:12">
      <c r="A49" s="323"/>
      <c r="B49" s="41" t="s">
        <v>15</v>
      </c>
      <c r="C49" s="16">
        <v>27</v>
      </c>
      <c r="D49" s="17"/>
      <c r="E49" s="17"/>
      <c r="F49" s="17"/>
      <c r="G49" s="18"/>
      <c r="H49" s="19"/>
      <c r="I49" s="55"/>
      <c r="J49" s="16">
        <v>36</v>
      </c>
      <c r="K49" s="20">
        <f t="shared" si="0"/>
        <v>63</v>
      </c>
    </row>
    <row r="50" spans="1:12">
      <c r="A50" s="323"/>
      <c r="B50" s="42" t="s">
        <v>16</v>
      </c>
      <c r="C50" s="22">
        <v>19</v>
      </c>
      <c r="D50" s="23"/>
      <c r="E50" s="23"/>
      <c r="F50" s="23"/>
      <c r="G50" s="24"/>
      <c r="H50" s="25"/>
      <c r="I50" s="22">
        <v>8</v>
      </c>
      <c r="J50" s="22">
        <v>5</v>
      </c>
      <c r="K50" s="13">
        <f t="shared" si="0"/>
        <v>32</v>
      </c>
    </row>
    <row r="51" spans="1:12">
      <c r="A51" s="323"/>
      <c r="B51" s="43" t="s">
        <v>17</v>
      </c>
      <c r="C51" s="51">
        <v>10</v>
      </c>
      <c r="D51" s="28"/>
      <c r="E51" s="28"/>
      <c r="F51" s="28"/>
      <c r="G51" s="18"/>
      <c r="H51" s="29"/>
      <c r="I51" s="27"/>
      <c r="J51" s="51">
        <v>0</v>
      </c>
      <c r="K51" s="20">
        <f t="shared" si="0"/>
        <v>10</v>
      </c>
    </row>
    <row r="52" spans="1:12">
      <c r="A52" s="323"/>
      <c r="B52" s="42" t="s">
        <v>18</v>
      </c>
      <c r="C52" s="22">
        <v>93</v>
      </c>
      <c r="D52" s="23"/>
      <c r="E52" s="23"/>
      <c r="F52" s="23"/>
      <c r="G52" s="24"/>
      <c r="H52" s="25"/>
      <c r="I52" s="22">
        <v>96</v>
      </c>
      <c r="J52" s="22">
        <v>69</v>
      </c>
      <c r="K52" s="13">
        <f t="shared" si="0"/>
        <v>258</v>
      </c>
    </row>
    <row r="53" spans="1:12">
      <c r="A53" s="323"/>
      <c r="B53" s="42" t="s">
        <v>19</v>
      </c>
      <c r="C53" s="22">
        <v>181</v>
      </c>
      <c r="D53" s="23"/>
      <c r="E53" s="23"/>
      <c r="F53" s="23"/>
      <c r="G53" s="24"/>
      <c r="H53" s="25"/>
      <c r="I53" s="22">
        <v>190</v>
      </c>
      <c r="J53" s="22">
        <v>213</v>
      </c>
      <c r="K53" s="13">
        <f t="shared" si="0"/>
        <v>584</v>
      </c>
    </row>
    <row r="54" spans="1:12">
      <c r="A54" s="323"/>
      <c r="B54" s="44" t="s">
        <v>20</v>
      </c>
      <c r="C54" s="31">
        <v>91</v>
      </c>
      <c r="D54" s="32"/>
      <c r="E54" s="32"/>
      <c r="F54" s="32"/>
      <c r="G54" s="18"/>
      <c r="H54" s="33"/>
      <c r="I54" s="45"/>
      <c r="J54" s="31">
        <v>105</v>
      </c>
      <c r="K54" s="20">
        <f t="shared" si="0"/>
        <v>196</v>
      </c>
    </row>
    <row r="55" spans="1:12">
      <c r="A55" s="324"/>
      <c r="B55" s="46" t="s">
        <v>21</v>
      </c>
      <c r="C55" s="52">
        <v>90</v>
      </c>
      <c r="D55" s="53"/>
      <c r="E55" s="53"/>
      <c r="F55" s="53"/>
      <c r="G55" s="47"/>
      <c r="H55" s="54"/>
      <c r="I55" s="52">
        <v>102</v>
      </c>
      <c r="J55" s="52">
        <v>108</v>
      </c>
      <c r="K55" s="13">
        <f t="shared" si="0"/>
        <v>300</v>
      </c>
    </row>
    <row r="56" spans="1:12">
      <c r="A56" s="313" t="s">
        <v>28</v>
      </c>
      <c r="B56" s="39" t="s">
        <v>12</v>
      </c>
      <c r="C56" s="9">
        <v>9</v>
      </c>
      <c r="D56" s="10"/>
      <c r="E56" s="10"/>
      <c r="F56" s="10"/>
      <c r="G56" s="11"/>
      <c r="H56" s="12"/>
      <c r="I56" s="9">
        <v>0</v>
      </c>
      <c r="J56" s="9">
        <v>2</v>
      </c>
      <c r="K56" s="13">
        <f t="shared" si="0"/>
        <v>11</v>
      </c>
      <c r="L56" s="14" t="s">
        <v>26</v>
      </c>
    </row>
    <row r="57" spans="1:12">
      <c r="A57" s="323"/>
      <c r="B57" s="41" t="s">
        <v>14</v>
      </c>
      <c r="C57" s="16">
        <v>35</v>
      </c>
      <c r="D57" s="17"/>
      <c r="E57" s="17"/>
      <c r="F57" s="17"/>
      <c r="G57" s="18"/>
      <c r="H57" s="19"/>
      <c r="I57" s="16">
        <v>20</v>
      </c>
      <c r="J57" s="16">
        <v>28</v>
      </c>
      <c r="K57" s="20">
        <f t="shared" si="0"/>
        <v>83</v>
      </c>
    </row>
    <row r="58" spans="1:12">
      <c r="A58" s="323"/>
      <c r="B58" s="41" t="s">
        <v>15</v>
      </c>
      <c r="C58" s="16">
        <v>32</v>
      </c>
      <c r="D58" s="17"/>
      <c r="E58" s="17"/>
      <c r="F58" s="17"/>
      <c r="G58" s="18"/>
      <c r="H58" s="19"/>
      <c r="I58" s="16">
        <v>15</v>
      </c>
      <c r="J58" s="16">
        <v>39</v>
      </c>
      <c r="K58" s="20">
        <f t="shared" si="0"/>
        <v>86</v>
      </c>
    </row>
    <row r="59" spans="1:12">
      <c r="A59" s="323"/>
      <c r="B59" s="42" t="s">
        <v>16</v>
      </c>
      <c r="C59" s="22">
        <v>14</v>
      </c>
      <c r="D59" s="23"/>
      <c r="E59" s="23"/>
      <c r="F59" s="23"/>
      <c r="G59" s="24"/>
      <c r="H59" s="25"/>
      <c r="I59" s="22">
        <v>3</v>
      </c>
      <c r="J59" s="22">
        <v>15</v>
      </c>
      <c r="K59" s="13">
        <f t="shared" si="0"/>
        <v>32</v>
      </c>
    </row>
    <row r="60" spans="1:12">
      <c r="A60" s="323"/>
      <c r="B60" s="43" t="s">
        <v>17</v>
      </c>
      <c r="C60" s="51">
        <v>6</v>
      </c>
      <c r="D60" s="28"/>
      <c r="E60" s="28"/>
      <c r="F60" s="28"/>
      <c r="G60" s="18"/>
      <c r="H60" s="29"/>
      <c r="I60" s="51">
        <v>10</v>
      </c>
      <c r="J60" s="51">
        <v>2</v>
      </c>
      <c r="K60" s="20">
        <f t="shared" si="0"/>
        <v>18</v>
      </c>
    </row>
    <row r="61" spans="1:12">
      <c r="A61" s="323"/>
      <c r="B61" s="42" t="s">
        <v>18</v>
      </c>
      <c r="C61" s="22">
        <v>90</v>
      </c>
      <c r="D61" s="23"/>
      <c r="E61" s="23"/>
      <c r="F61" s="23"/>
      <c r="G61" s="24"/>
      <c r="H61" s="25"/>
      <c r="I61" s="22">
        <v>79</v>
      </c>
      <c r="J61" s="22">
        <v>84</v>
      </c>
      <c r="K61" s="13">
        <f t="shared" si="0"/>
        <v>253</v>
      </c>
    </row>
    <row r="62" spans="1:12">
      <c r="A62" s="323"/>
      <c r="B62" s="42" t="s">
        <v>19</v>
      </c>
      <c r="C62" s="22">
        <v>143</v>
      </c>
      <c r="D62" s="23"/>
      <c r="E62" s="23"/>
      <c r="F62" s="23"/>
      <c r="G62" s="24"/>
      <c r="H62" s="25"/>
      <c r="I62" s="22">
        <v>135</v>
      </c>
      <c r="J62" s="22">
        <v>184</v>
      </c>
      <c r="K62" s="13">
        <f t="shared" si="0"/>
        <v>462</v>
      </c>
    </row>
    <row r="63" spans="1:12">
      <c r="A63" s="323"/>
      <c r="B63" s="44" t="s">
        <v>20</v>
      </c>
      <c r="C63" s="31">
        <v>67</v>
      </c>
      <c r="D63" s="32"/>
      <c r="E63" s="32"/>
      <c r="F63" s="32"/>
      <c r="G63" s="18"/>
      <c r="H63" s="33"/>
      <c r="I63" s="31">
        <v>65</v>
      </c>
      <c r="J63" s="31">
        <v>85</v>
      </c>
      <c r="K63" s="20">
        <f t="shared" si="0"/>
        <v>217</v>
      </c>
    </row>
    <row r="64" spans="1:12">
      <c r="A64" s="324"/>
      <c r="B64" s="46" t="s">
        <v>21</v>
      </c>
      <c r="C64" s="35">
        <v>76</v>
      </c>
      <c r="D64" s="36"/>
      <c r="E64" s="36"/>
      <c r="F64" s="36"/>
      <c r="G64" s="37"/>
      <c r="H64" s="38"/>
      <c r="I64" s="35">
        <v>70</v>
      </c>
      <c r="J64" s="35">
        <v>99</v>
      </c>
      <c r="K64" s="13">
        <f t="shared" si="0"/>
        <v>245</v>
      </c>
    </row>
    <row r="65" spans="1:13">
      <c r="A65" s="313" t="s">
        <v>29</v>
      </c>
      <c r="B65" s="39" t="s">
        <v>12</v>
      </c>
      <c r="C65" s="48">
        <v>3</v>
      </c>
      <c r="D65" s="49"/>
      <c r="E65" s="49"/>
      <c r="F65" s="49"/>
      <c r="G65" s="40"/>
      <c r="H65" s="50"/>
      <c r="I65" s="48">
        <v>1</v>
      </c>
      <c r="J65" s="48">
        <v>3</v>
      </c>
      <c r="K65" s="13">
        <f t="shared" si="0"/>
        <v>7</v>
      </c>
      <c r="L65" s="14" t="s">
        <v>26</v>
      </c>
    </row>
    <row r="66" spans="1:13">
      <c r="A66" s="323"/>
      <c r="B66" s="41" t="s">
        <v>14</v>
      </c>
      <c r="C66" s="16">
        <v>12</v>
      </c>
      <c r="D66" s="17"/>
      <c r="E66" s="17"/>
      <c r="F66" s="17"/>
      <c r="G66" s="18"/>
      <c r="H66" s="19"/>
      <c r="I66" s="16">
        <v>22</v>
      </c>
      <c r="J66" s="16">
        <v>20</v>
      </c>
      <c r="K66" s="20">
        <f t="shared" si="0"/>
        <v>54</v>
      </c>
    </row>
    <row r="67" spans="1:13">
      <c r="A67" s="323"/>
      <c r="B67" s="41" t="s">
        <v>15</v>
      </c>
      <c r="C67" s="16">
        <v>14</v>
      </c>
      <c r="D67" s="17"/>
      <c r="E67" s="17"/>
      <c r="F67" s="17"/>
      <c r="G67" s="18"/>
      <c r="H67" s="19"/>
      <c r="I67" s="16">
        <v>16</v>
      </c>
      <c r="J67" s="16">
        <v>30</v>
      </c>
      <c r="K67" s="20">
        <f t="shared" si="0"/>
        <v>60</v>
      </c>
    </row>
    <row r="68" spans="1:13">
      <c r="A68" s="323"/>
      <c r="B68" s="42" t="s">
        <v>16</v>
      </c>
      <c r="C68" s="22">
        <v>6</v>
      </c>
      <c r="D68" s="23"/>
      <c r="E68" s="23"/>
      <c r="F68" s="23"/>
      <c r="G68" s="24"/>
      <c r="H68" s="25"/>
      <c r="I68" s="22">
        <v>7</v>
      </c>
      <c r="J68" s="22">
        <v>10</v>
      </c>
      <c r="K68" s="13">
        <f t="shared" si="0"/>
        <v>23</v>
      </c>
    </row>
    <row r="69" spans="1:13">
      <c r="A69" s="323"/>
      <c r="B69" s="43" t="s">
        <v>17</v>
      </c>
      <c r="C69" s="51">
        <v>0</v>
      </c>
      <c r="D69" s="28"/>
      <c r="E69" s="28"/>
      <c r="F69" s="28"/>
      <c r="G69" s="18"/>
      <c r="H69" s="29"/>
      <c r="I69" s="51">
        <v>0</v>
      </c>
      <c r="J69" s="51">
        <v>0</v>
      </c>
      <c r="K69" s="20">
        <f t="shared" si="0"/>
        <v>0</v>
      </c>
    </row>
    <row r="70" spans="1:13">
      <c r="A70" s="323"/>
      <c r="B70" s="42" t="s">
        <v>18</v>
      </c>
      <c r="C70" s="22">
        <v>32</v>
      </c>
      <c r="D70" s="23"/>
      <c r="E70" s="23"/>
      <c r="F70" s="23"/>
      <c r="G70" s="24"/>
      <c r="H70" s="25"/>
      <c r="I70" s="22">
        <v>64</v>
      </c>
      <c r="J70" s="22">
        <v>60</v>
      </c>
      <c r="K70" s="13">
        <f t="shared" si="0"/>
        <v>156</v>
      </c>
    </row>
    <row r="71" spans="1:13">
      <c r="A71" s="323"/>
      <c r="B71" s="42" t="s">
        <v>19</v>
      </c>
      <c r="C71" s="56">
        <v>134</v>
      </c>
      <c r="D71" s="23"/>
      <c r="E71" s="23"/>
      <c r="F71" s="23"/>
      <c r="G71" s="24"/>
      <c r="H71" s="25"/>
      <c r="I71" s="22">
        <v>125</v>
      </c>
      <c r="J71" s="22">
        <v>130</v>
      </c>
      <c r="K71" s="13">
        <f t="shared" si="0"/>
        <v>389</v>
      </c>
    </row>
    <row r="72" spans="1:13">
      <c r="A72" s="323"/>
      <c r="B72" s="44" t="s">
        <v>20</v>
      </c>
      <c r="C72" s="57">
        <v>2</v>
      </c>
      <c r="D72" s="32"/>
      <c r="E72" s="32"/>
      <c r="F72" s="32"/>
      <c r="G72" s="18"/>
      <c r="H72" s="33"/>
      <c r="I72" s="31">
        <v>80</v>
      </c>
      <c r="J72" s="31">
        <v>50</v>
      </c>
      <c r="K72" s="20">
        <f t="shared" si="0"/>
        <v>132</v>
      </c>
    </row>
    <row r="73" spans="1:13">
      <c r="A73" s="324"/>
      <c r="B73" s="46" t="s">
        <v>21</v>
      </c>
      <c r="C73" s="58">
        <v>132</v>
      </c>
      <c r="D73" s="53"/>
      <c r="E73" s="53"/>
      <c r="F73" s="53"/>
      <c r="G73" s="47"/>
      <c r="H73" s="54"/>
      <c r="I73" s="52">
        <v>45</v>
      </c>
      <c r="J73" s="52">
        <v>80</v>
      </c>
      <c r="K73" s="13">
        <f t="shared" si="0"/>
        <v>257</v>
      </c>
      <c r="M73" s="59" t="s">
        <v>30</v>
      </c>
    </row>
    <row r="74" spans="1:13">
      <c r="A74" s="313" t="s">
        <v>31</v>
      </c>
      <c r="B74" s="39" t="s">
        <v>12</v>
      </c>
      <c r="C74" s="9">
        <v>15</v>
      </c>
      <c r="D74" s="10"/>
      <c r="E74" s="10"/>
      <c r="F74" s="10"/>
      <c r="G74" s="11"/>
      <c r="H74" s="12"/>
      <c r="I74" s="9">
        <v>15</v>
      </c>
      <c r="J74" s="9">
        <v>6</v>
      </c>
      <c r="K74" s="60">
        <f t="shared" si="0"/>
        <v>36</v>
      </c>
      <c r="L74" s="14" t="s">
        <v>26</v>
      </c>
    </row>
    <row r="75" spans="1:13">
      <c r="A75" s="323"/>
      <c r="B75" s="41" t="s">
        <v>14</v>
      </c>
      <c r="C75" s="16">
        <v>43</v>
      </c>
      <c r="D75" s="17"/>
      <c r="E75" s="17"/>
      <c r="F75" s="17"/>
      <c r="G75" s="18"/>
      <c r="H75" s="19"/>
      <c r="I75" s="16">
        <v>56</v>
      </c>
      <c r="J75" s="16">
        <v>43</v>
      </c>
      <c r="K75" s="20">
        <f t="shared" si="0"/>
        <v>142</v>
      </c>
    </row>
    <row r="76" spans="1:13">
      <c r="A76" s="323"/>
      <c r="B76" s="41" t="s">
        <v>15</v>
      </c>
      <c r="C76" s="16">
        <v>40</v>
      </c>
      <c r="D76" s="17"/>
      <c r="E76" s="17"/>
      <c r="F76" s="17"/>
      <c r="G76" s="18"/>
      <c r="H76" s="19"/>
      <c r="I76" s="16">
        <v>67</v>
      </c>
      <c r="J76" s="16">
        <v>36</v>
      </c>
      <c r="K76" s="20">
        <f t="shared" si="0"/>
        <v>143</v>
      </c>
    </row>
    <row r="77" spans="1:13">
      <c r="A77" s="323"/>
      <c r="B77" s="42" t="s">
        <v>16</v>
      </c>
      <c r="C77" s="22">
        <v>17</v>
      </c>
      <c r="D77" s="23"/>
      <c r="E77" s="23"/>
      <c r="F77" s="23"/>
      <c r="G77" s="24"/>
      <c r="H77" s="25"/>
      <c r="I77" s="22">
        <v>0</v>
      </c>
      <c r="J77" s="22">
        <v>10</v>
      </c>
      <c r="K77" s="13">
        <f t="shared" si="0"/>
        <v>27</v>
      </c>
    </row>
    <row r="78" spans="1:13">
      <c r="A78" s="323"/>
      <c r="B78" s="43" t="s">
        <v>17</v>
      </c>
      <c r="C78" s="51">
        <v>6</v>
      </c>
      <c r="D78" s="28"/>
      <c r="E78" s="28"/>
      <c r="F78" s="28"/>
      <c r="G78" s="18"/>
      <c r="H78" s="29"/>
      <c r="I78" s="51">
        <v>10</v>
      </c>
      <c r="J78" s="51">
        <v>3</v>
      </c>
      <c r="K78" s="20">
        <f t="shared" si="0"/>
        <v>19</v>
      </c>
    </row>
    <row r="79" spans="1:13">
      <c r="A79" s="323"/>
      <c r="B79" s="42" t="s">
        <v>18</v>
      </c>
      <c r="C79" s="22">
        <v>113</v>
      </c>
      <c r="D79" s="23"/>
      <c r="E79" s="23"/>
      <c r="F79" s="23"/>
      <c r="G79" s="24"/>
      <c r="H79" s="25"/>
      <c r="I79" s="22">
        <v>140</v>
      </c>
      <c r="J79" s="22">
        <v>96</v>
      </c>
      <c r="K79" s="13">
        <f t="shared" si="0"/>
        <v>349</v>
      </c>
    </row>
    <row r="80" spans="1:13">
      <c r="A80" s="323"/>
      <c r="B80" s="42" t="s">
        <v>19</v>
      </c>
      <c r="C80" s="61">
        <v>157</v>
      </c>
      <c r="D80" s="23"/>
      <c r="E80" s="23"/>
      <c r="F80" s="23"/>
      <c r="G80" s="24"/>
      <c r="H80" s="25"/>
      <c r="I80" s="62">
        <v>140</v>
      </c>
      <c r="J80" s="22">
        <v>140</v>
      </c>
      <c r="K80" s="13">
        <f t="shared" si="0"/>
        <v>437</v>
      </c>
      <c r="M80" s="63" t="s">
        <v>32</v>
      </c>
    </row>
    <row r="81" spans="1:13">
      <c r="A81" s="323"/>
      <c r="B81" s="44" t="s">
        <v>20</v>
      </c>
      <c r="C81" s="64">
        <v>11</v>
      </c>
      <c r="D81" s="32"/>
      <c r="E81" s="32"/>
      <c r="F81" s="32"/>
      <c r="G81" s="18"/>
      <c r="H81" s="33"/>
      <c r="I81" s="65">
        <v>0</v>
      </c>
      <c r="J81" s="31">
        <v>61</v>
      </c>
      <c r="K81" s="20">
        <f t="shared" si="0"/>
        <v>72</v>
      </c>
      <c r="M81" s="66" t="s">
        <v>33</v>
      </c>
    </row>
    <row r="82" spans="1:13">
      <c r="A82" s="324"/>
      <c r="B82" s="46" t="s">
        <v>21</v>
      </c>
      <c r="C82" s="67">
        <v>146</v>
      </c>
      <c r="D82" s="36"/>
      <c r="E82" s="36"/>
      <c r="F82" s="36"/>
      <c r="G82" s="37"/>
      <c r="H82" s="38"/>
      <c r="I82" s="68">
        <v>140</v>
      </c>
      <c r="J82" s="35">
        <v>79</v>
      </c>
      <c r="K82" s="13">
        <f t="shared" si="0"/>
        <v>365</v>
      </c>
    </row>
    <row r="83" spans="1:13">
      <c r="A83" s="313" t="s">
        <v>34</v>
      </c>
      <c r="B83" s="39" t="s">
        <v>12</v>
      </c>
      <c r="C83" s="48">
        <v>3</v>
      </c>
      <c r="D83" s="49"/>
      <c r="E83" s="49"/>
      <c r="F83" s="49"/>
      <c r="G83" s="40"/>
      <c r="H83" s="50"/>
      <c r="I83" s="48">
        <v>6</v>
      </c>
      <c r="J83" s="48">
        <v>7</v>
      </c>
      <c r="K83" s="13">
        <f t="shared" si="0"/>
        <v>16</v>
      </c>
      <c r="L83" s="14" t="s">
        <v>26</v>
      </c>
    </row>
    <row r="84" spans="1:13">
      <c r="A84" s="323"/>
      <c r="B84" s="41" t="s">
        <v>14</v>
      </c>
      <c r="C84" s="16">
        <v>50</v>
      </c>
      <c r="D84" s="17"/>
      <c r="E84" s="17"/>
      <c r="F84" s="17"/>
      <c r="G84" s="18"/>
      <c r="H84" s="19"/>
      <c r="I84" s="16">
        <v>37</v>
      </c>
      <c r="J84" s="16">
        <v>41</v>
      </c>
      <c r="K84" s="20">
        <f t="shared" si="0"/>
        <v>128</v>
      </c>
    </row>
    <row r="85" spans="1:13">
      <c r="A85" s="323"/>
      <c r="B85" s="41" t="s">
        <v>15</v>
      </c>
      <c r="C85" s="16">
        <v>37</v>
      </c>
      <c r="D85" s="17"/>
      <c r="E85" s="17"/>
      <c r="F85" s="17"/>
      <c r="G85" s="18"/>
      <c r="H85" s="19"/>
      <c r="I85" s="16">
        <v>25</v>
      </c>
      <c r="J85" s="16">
        <v>32</v>
      </c>
      <c r="K85" s="20">
        <f t="shared" si="0"/>
        <v>94</v>
      </c>
    </row>
    <row r="86" spans="1:13">
      <c r="A86" s="323"/>
      <c r="B86" s="42" t="s">
        <v>16</v>
      </c>
      <c r="C86" s="22">
        <v>8</v>
      </c>
      <c r="D86" s="23"/>
      <c r="E86" s="23"/>
      <c r="F86" s="23"/>
      <c r="G86" s="24"/>
      <c r="H86" s="25"/>
      <c r="I86" s="22">
        <v>11</v>
      </c>
      <c r="J86" s="22">
        <v>8</v>
      </c>
      <c r="K86" s="13">
        <f t="shared" si="0"/>
        <v>27</v>
      </c>
    </row>
    <row r="87" spans="1:13">
      <c r="A87" s="323"/>
      <c r="B87" s="43" t="s">
        <v>17</v>
      </c>
      <c r="C87" s="51">
        <v>0</v>
      </c>
      <c r="D87" s="28"/>
      <c r="E87" s="28"/>
      <c r="F87" s="28"/>
      <c r="G87" s="18"/>
      <c r="H87" s="29"/>
      <c r="I87" s="51">
        <v>15</v>
      </c>
      <c r="J87" s="51">
        <v>3</v>
      </c>
      <c r="K87" s="20">
        <f t="shared" si="0"/>
        <v>18</v>
      </c>
    </row>
    <row r="88" spans="1:13">
      <c r="A88" s="323"/>
      <c r="B88" s="42" t="s">
        <v>18</v>
      </c>
      <c r="C88" s="22">
        <v>97</v>
      </c>
      <c r="D88" s="23"/>
      <c r="E88" s="23"/>
      <c r="F88" s="23"/>
      <c r="G88" s="24"/>
      <c r="H88" s="25"/>
      <c r="I88" s="22">
        <v>128</v>
      </c>
      <c r="J88" s="22">
        <v>87</v>
      </c>
      <c r="K88" s="13">
        <f t="shared" si="0"/>
        <v>312</v>
      </c>
    </row>
    <row r="89" spans="1:13">
      <c r="A89" s="323"/>
      <c r="B89" s="42" t="s">
        <v>19</v>
      </c>
      <c r="C89" s="22">
        <v>201</v>
      </c>
      <c r="D89" s="23"/>
      <c r="E89" s="23"/>
      <c r="F89" s="23"/>
      <c r="G89" s="24"/>
      <c r="H89" s="25"/>
      <c r="I89" s="61">
        <v>128</v>
      </c>
      <c r="J89" s="62">
        <v>92</v>
      </c>
      <c r="K89" s="13">
        <f t="shared" si="0"/>
        <v>421</v>
      </c>
    </row>
    <row r="90" spans="1:13">
      <c r="A90" s="323"/>
      <c r="B90" s="44" t="s">
        <v>20</v>
      </c>
      <c r="C90" s="31">
        <v>100</v>
      </c>
      <c r="D90" s="32"/>
      <c r="E90" s="32"/>
      <c r="F90" s="32"/>
      <c r="G90" s="18"/>
      <c r="H90" s="33"/>
      <c r="I90" s="64">
        <v>2</v>
      </c>
      <c r="J90" s="65">
        <v>5</v>
      </c>
      <c r="K90" s="20">
        <f t="shared" si="0"/>
        <v>107</v>
      </c>
    </row>
    <row r="91" spans="1:13">
      <c r="A91" s="324"/>
      <c r="B91" s="46" t="s">
        <v>21</v>
      </c>
      <c r="C91" s="52">
        <v>101</v>
      </c>
      <c r="D91" s="53"/>
      <c r="E91" s="53"/>
      <c r="F91" s="53"/>
      <c r="G91" s="47"/>
      <c r="H91" s="54"/>
      <c r="I91" s="69">
        <v>126</v>
      </c>
      <c r="J91" s="70">
        <v>87</v>
      </c>
      <c r="K91" s="13">
        <f t="shared" si="0"/>
        <v>314</v>
      </c>
    </row>
    <row r="92" spans="1:13">
      <c r="A92" s="313" t="s">
        <v>35</v>
      </c>
      <c r="B92" s="39" t="s">
        <v>12</v>
      </c>
      <c r="C92" s="9">
        <v>6</v>
      </c>
      <c r="D92" s="10"/>
      <c r="E92" s="10"/>
      <c r="F92" s="10"/>
      <c r="G92" s="11"/>
      <c r="H92" s="12"/>
      <c r="I92" s="9">
        <v>1</v>
      </c>
      <c r="J92" s="9">
        <v>3</v>
      </c>
      <c r="K92" s="13">
        <f t="shared" si="0"/>
        <v>10</v>
      </c>
    </row>
    <row r="93" spans="1:13">
      <c r="A93" s="323"/>
      <c r="B93" s="41" t="s">
        <v>14</v>
      </c>
      <c r="C93" s="16">
        <v>66</v>
      </c>
      <c r="D93" s="17"/>
      <c r="E93" s="17"/>
      <c r="F93" s="17"/>
      <c r="G93" s="18"/>
      <c r="H93" s="19"/>
      <c r="I93" s="16">
        <v>7</v>
      </c>
      <c r="J93" s="16">
        <v>48</v>
      </c>
      <c r="K93" s="20">
        <f t="shared" si="0"/>
        <v>121</v>
      </c>
    </row>
    <row r="94" spans="1:13">
      <c r="A94" s="323"/>
      <c r="B94" s="41" t="s">
        <v>15</v>
      </c>
      <c r="C94" s="16">
        <v>32</v>
      </c>
      <c r="D94" s="17"/>
      <c r="E94" s="17"/>
      <c r="F94" s="17"/>
      <c r="G94" s="18"/>
      <c r="H94" s="19"/>
      <c r="I94" s="16">
        <v>37</v>
      </c>
      <c r="J94" s="16">
        <v>41</v>
      </c>
      <c r="K94" s="20">
        <f t="shared" si="0"/>
        <v>110</v>
      </c>
    </row>
    <row r="95" spans="1:13">
      <c r="A95" s="323"/>
      <c r="B95" s="42" t="s">
        <v>16</v>
      </c>
      <c r="C95" s="22">
        <v>19</v>
      </c>
      <c r="D95" s="23"/>
      <c r="E95" s="23"/>
      <c r="F95" s="23"/>
      <c r="G95" s="24"/>
      <c r="H95" s="25"/>
      <c r="I95" s="22">
        <v>3</v>
      </c>
      <c r="J95" s="22">
        <v>9</v>
      </c>
      <c r="K95" s="13">
        <f t="shared" si="0"/>
        <v>31</v>
      </c>
    </row>
    <row r="96" spans="1:13">
      <c r="A96" s="323"/>
      <c r="B96" s="43" t="s">
        <v>17</v>
      </c>
      <c r="C96" s="51">
        <v>5</v>
      </c>
      <c r="D96" s="28"/>
      <c r="E96" s="28"/>
      <c r="F96" s="28"/>
      <c r="G96" s="18"/>
      <c r="H96" s="29"/>
      <c r="I96" s="51">
        <v>14</v>
      </c>
      <c r="J96" s="51">
        <v>2</v>
      </c>
      <c r="K96" s="20">
        <f t="shared" si="0"/>
        <v>21</v>
      </c>
    </row>
    <row r="97" spans="1:11">
      <c r="A97" s="323"/>
      <c r="B97" s="42" t="s">
        <v>18</v>
      </c>
      <c r="C97" s="22">
        <v>125</v>
      </c>
      <c r="D97" s="23"/>
      <c r="E97" s="23"/>
      <c r="F97" s="23"/>
      <c r="G97" s="24"/>
      <c r="H97" s="25"/>
      <c r="I97" s="22">
        <v>96</v>
      </c>
      <c r="J97" s="22">
        <v>100</v>
      </c>
      <c r="K97" s="13">
        <f t="shared" si="0"/>
        <v>321</v>
      </c>
    </row>
    <row r="98" spans="1:11">
      <c r="A98" s="323"/>
      <c r="B98" s="42" t="s">
        <v>19</v>
      </c>
      <c r="C98" s="62">
        <v>151</v>
      </c>
      <c r="D98" s="23"/>
      <c r="E98" s="23"/>
      <c r="F98" s="23"/>
      <c r="G98" s="24"/>
      <c r="H98" s="25"/>
      <c r="I98" s="22">
        <v>166</v>
      </c>
      <c r="J98" s="61">
        <v>100</v>
      </c>
      <c r="K98" s="13">
        <f t="shared" si="0"/>
        <v>417</v>
      </c>
    </row>
    <row r="99" spans="1:11">
      <c r="A99" s="323"/>
      <c r="B99" s="44" t="s">
        <v>20</v>
      </c>
      <c r="C99" s="65">
        <v>16</v>
      </c>
      <c r="D99" s="32"/>
      <c r="E99" s="32"/>
      <c r="F99" s="32"/>
      <c r="G99" s="18"/>
      <c r="H99" s="33"/>
      <c r="I99" s="31">
        <v>60</v>
      </c>
      <c r="J99" s="64">
        <v>1</v>
      </c>
      <c r="K99" s="20">
        <f t="shared" si="0"/>
        <v>77</v>
      </c>
    </row>
    <row r="100" spans="1:11">
      <c r="A100" s="324"/>
      <c r="B100" s="46" t="s">
        <v>21</v>
      </c>
      <c r="C100" s="68">
        <v>135</v>
      </c>
      <c r="D100" s="36"/>
      <c r="E100" s="36"/>
      <c r="F100" s="36"/>
      <c r="G100" s="37"/>
      <c r="H100" s="38"/>
      <c r="I100" s="35">
        <v>106</v>
      </c>
      <c r="J100" s="67">
        <v>99</v>
      </c>
      <c r="K100" s="13">
        <f t="shared" si="0"/>
        <v>340</v>
      </c>
    </row>
    <row r="101" spans="1:11">
      <c r="A101" s="313" t="s">
        <v>36</v>
      </c>
      <c r="B101" s="71" t="s">
        <v>12</v>
      </c>
      <c r="C101" s="48">
        <v>4</v>
      </c>
      <c r="D101" s="49"/>
      <c r="E101" s="49"/>
      <c r="F101" s="49"/>
      <c r="G101" s="40"/>
      <c r="H101" s="50"/>
      <c r="I101" s="48">
        <v>6</v>
      </c>
      <c r="J101" s="48">
        <v>3</v>
      </c>
      <c r="K101" s="13">
        <f t="shared" si="0"/>
        <v>13</v>
      </c>
    </row>
    <row r="102" spans="1:11">
      <c r="A102" s="323"/>
      <c r="B102" s="72" t="s">
        <v>14</v>
      </c>
      <c r="C102" s="51">
        <v>43</v>
      </c>
      <c r="D102" s="28"/>
      <c r="E102" s="28"/>
      <c r="F102" s="28"/>
      <c r="G102" s="18"/>
      <c r="H102" s="29"/>
      <c r="I102" s="51">
        <v>39</v>
      </c>
      <c r="J102" s="51">
        <v>44</v>
      </c>
      <c r="K102" s="20">
        <f t="shared" si="0"/>
        <v>126</v>
      </c>
    </row>
    <row r="103" spans="1:11">
      <c r="A103" s="323"/>
      <c r="B103" s="72" t="s">
        <v>15</v>
      </c>
      <c r="C103" s="51">
        <v>26</v>
      </c>
      <c r="D103" s="28"/>
      <c r="E103" s="28"/>
      <c r="F103" s="28"/>
      <c r="G103" s="18"/>
      <c r="H103" s="29"/>
      <c r="I103" s="51">
        <v>25</v>
      </c>
      <c r="J103" s="51">
        <v>29</v>
      </c>
      <c r="K103" s="20">
        <f t="shared" si="0"/>
        <v>80</v>
      </c>
    </row>
    <row r="104" spans="1:11">
      <c r="A104" s="323"/>
      <c r="B104" s="73" t="s">
        <v>16</v>
      </c>
      <c r="C104" s="22">
        <v>15</v>
      </c>
      <c r="D104" s="23"/>
      <c r="E104" s="23"/>
      <c r="F104" s="23"/>
      <c r="G104" s="24"/>
      <c r="H104" s="25"/>
      <c r="I104" s="22">
        <v>5</v>
      </c>
      <c r="J104" s="22">
        <v>15</v>
      </c>
      <c r="K104" s="13">
        <f t="shared" si="0"/>
        <v>35</v>
      </c>
    </row>
    <row r="105" spans="1:11">
      <c r="A105" s="323"/>
      <c r="B105" s="74" t="s">
        <v>17</v>
      </c>
      <c r="C105" s="51">
        <v>0</v>
      </c>
      <c r="D105" s="28"/>
      <c r="E105" s="28"/>
      <c r="F105" s="28"/>
      <c r="G105" s="18"/>
      <c r="H105" s="29"/>
      <c r="I105" s="51">
        <v>0</v>
      </c>
      <c r="J105" s="51">
        <v>0</v>
      </c>
      <c r="K105" s="20">
        <f t="shared" si="0"/>
        <v>0</v>
      </c>
    </row>
    <row r="106" spans="1:11">
      <c r="A106" s="323"/>
      <c r="B106" s="73" t="s">
        <v>18</v>
      </c>
      <c r="C106" s="22">
        <v>88</v>
      </c>
      <c r="D106" s="23"/>
      <c r="E106" s="23"/>
      <c r="F106" s="23"/>
      <c r="G106" s="24"/>
      <c r="H106" s="25"/>
      <c r="I106" s="22">
        <v>127</v>
      </c>
      <c r="J106" s="22">
        <v>90</v>
      </c>
      <c r="K106" s="13">
        <f t="shared" si="0"/>
        <v>305</v>
      </c>
    </row>
    <row r="107" spans="1:11">
      <c r="A107" s="323"/>
      <c r="B107" s="73" t="s">
        <v>19</v>
      </c>
      <c r="C107" s="56">
        <v>168</v>
      </c>
      <c r="D107" s="23"/>
      <c r="E107" s="23"/>
      <c r="F107" s="23"/>
      <c r="G107" s="24"/>
      <c r="H107" s="25"/>
      <c r="I107" s="62">
        <v>127</v>
      </c>
      <c r="J107" s="56">
        <v>169</v>
      </c>
      <c r="K107" s="13">
        <f t="shared" si="0"/>
        <v>464</v>
      </c>
    </row>
    <row r="108" spans="1:11">
      <c r="A108" s="323"/>
      <c r="B108" s="75" t="s">
        <v>20</v>
      </c>
      <c r="C108" s="76">
        <v>3</v>
      </c>
      <c r="D108" s="28"/>
      <c r="E108" s="28"/>
      <c r="F108" s="28"/>
      <c r="G108" s="18"/>
      <c r="H108" s="29"/>
      <c r="I108" s="76">
        <v>14</v>
      </c>
      <c r="J108" s="77">
        <v>11</v>
      </c>
      <c r="K108" s="20">
        <f t="shared" si="0"/>
        <v>28</v>
      </c>
    </row>
    <row r="109" spans="1:11">
      <c r="A109" s="324"/>
      <c r="B109" s="78" t="s">
        <v>21</v>
      </c>
      <c r="C109" s="58">
        <v>165</v>
      </c>
      <c r="D109" s="53"/>
      <c r="E109" s="53"/>
      <c r="F109" s="53"/>
      <c r="G109" s="47"/>
      <c r="H109" s="54"/>
      <c r="I109" s="70">
        <v>113</v>
      </c>
      <c r="J109" s="58">
        <v>158</v>
      </c>
      <c r="K109" s="13">
        <f t="shared" si="0"/>
        <v>436</v>
      </c>
    </row>
    <row r="110" spans="1:11">
      <c r="A110" s="313" t="s">
        <v>37</v>
      </c>
      <c r="B110" s="71" t="s">
        <v>12</v>
      </c>
      <c r="C110" s="9">
        <v>3</v>
      </c>
      <c r="D110" s="10"/>
      <c r="E110" s="10"/>
      <c r="F110" s="10"/>
      <c r="G110" s="11"/>
      <c r="H110" s="12"/>
      <c r="I110" s="9">
        <v>2</v>
      </c>
      <c r="J110" s="9">
        <v>0</v>
      </c>
      <c r="K110" s="13">
        <f t="shared" si="0"/>
        <v>5</v>
      </c>
    </row>
    <row r="111" spans="1:11">
      <c r="A111" s="323"/>
      <c r="B111" s="72" t="s">
        <v>14</v>
      </c>
      <c r="C111" s="51">
        <v>35</v>
      </c>
      <c r="D111" s="28"/>
      <c r="E111" s="28"/>
      <c r="F111" s="28"/>
      <c r="G111" s="18"/>
      <c r="H111" s="29"/>
      <c r="I111" s="51">
        <v>70</v>
      </c>
      <c r="J111" s="51">
        <v>59</v>
      </c>
      <c r="K111" s="20">
        <f t="shared" si="0"/>
        <v>164</v>
      </c>
    </row>
    <row r="112" spans="1:11">
      <c r="A112" s="323"/>
      <c r="B112" s="72" t="s">
        <v>15</v>
      </c>
      <c r="C112" s="51">
        <v>23</v>
      </c>
      <c r="D112" s="28"/>
      <c r="E112" s="28"/>
      <c r="F112" s="28"/>
      <c r="G112" s="18"/>
      <c r="H112" s="29"/>
      <c r="I112" s="51">
        <v>45</v>
      </c>
      <c r="J112" s="51">
        <v>45</v>
      </c>
      <c r="K112" s="20">
        <f t="shared" si="0"/>
        <v>113</v>
      </c>
    </row>
    <row r="113" spans="1:11">
      <c r="A113" s="323"/>
      <c r="B113" s="73" t="s">
        <v>16</v>
      </c>
      <c r="C113" s="22">
        <v>16</v>
      </c>
      <c r="D113" s="23"/>
      <c r="E113" s="23"/>
      <c r="F113" s="23"/>
      <c r="G113" s="24"/>
      <c r="H113" s="25"/>
      <c r="I113" s="22">
        <v>3</v>
      </c>
      <c r="J113" s="22">
        <v>8</v>
      </c>
      <c r="K113" s="13">
        <f t="shared" si="0"/>
        <v>27</v>
      </c>
    </row>
    <row r="114" spans="1:11">
      <c r="A114" s="323"/>
      <c r="B114" s="74" t="s">
        <v>17</v>
      </c>
      <c r="C114" s="51">
        <v>6</v>
      </c>
      <c r="D114" s="28"/>
      <c r="E114" s="28"/>
      <c r="F114" s="28"/>
      <c r="G114" s="18"/>
      <c r="H114" s="29"/>
      <c r="I114" s="51">
        <v>5</v>
      </c>
      <c r="J114" s="51">
        <v>2</v>
      </c>
      <c r="K114" s="20">
        <f t="shared" si="0"/>
        <v>13</v>
      </c>
    </row>
    <row r="115" spans="1:11">
      <c r="A115" s="323"/>
      <c r="B115" s="73" t="s">
        <v>18</v>
      </c>
      <c r="C115" s="52">
        <v>82</v>
      </c>
      <c r="D115" s="53"/>
      <c r="E115" s="53"/>
      <c r="F115" s="53"/>
      <c r="G115" s="24"/>
      <c r="H115" s="54"/>
      <c r="I115" s="52">
        <v>155</v>
      </c>
      <c r="J115" s="52">
        <v>114</v>
      </c>
      <c r="K115" s="13">
        <f t="shared" si="0"/>
        <v>351</v>
      </c>
    </row>
    <row r="116" spans="1:11">
      <c r="A116" s="323"/>
      <c r="B116" s="73" t="s">
        <v>19</v>
      </c>
      <c r="C116" s="70">
        <v>131</v>
      </c>
      <c r="D116" s="53"/>
      <c r="E116" s="53"/>
      <c r="F116" s="53"/>
      <c r="G116" s="24"/>
      <c r="H116" s="54"/>
      <c r="I116" s="70">
        <v>155</v>
      </c>
      <c r="J116" s="69">
        <v>157</v>
      </c>
      <c r="K116" s="13">
        <f t="shared" si="0"/>
        <v>443</v>
      </c>
    </row>
    <row r="117" spans="1:11">
      <c r="A117" s="323"/>
      <c r="B117" s="75" t="s">
        <v>20</v>
      </c>
      <c r="C117" s="65">
        <v>7</v>
      </c>
      <c r="D117" s="32"/>
      <c r="E117" s="32"/>
      <c r="F117" s="32"/>
      <c r="G117" s="18"/>
      <c r="H117" s="33"/>
      <c r="I117" s="65">
        <v>2</v>
      </c>
      <c r="J117" s="65">
        <v>9</v>
      </c>
      <c r="K117" s="20">
        <f t="shared" si="0"/>
        <v>18</v>
      </c>
    </row>
    <row r="118" spans="1:11">
      <c r="A118" s="324"/>
      <c r="B118" s="78" t="s">
        <v>21</v>
      </c>
      <c r="C118" s="68">
        <v>124</v>
      </c>
      <c r="D118" s="36"/>
      <c r="E118" s="36"/>
      <c r="F118" s="36"/>
      <c r="G118" s="37"/>
      <c r="H118" s="38"/>
      <c r="I118" s="68">
        <v>153</v>
      </c>
      <c r="J118" s="67">
        <v>148</v>
      </c>
      <c r="K118" s="13">
        <f t="shared" si="0"/>
        <v>425</v>
      </c>
    </row>
    <row r="119" spans="1:11">
      <c r="A119" s="313" t="s">
        <v>38</v>
      </c>
      <c r="B119" s="71" t="s">
        <v>12</v>
      </c>
      <c r="C119" s="48">
        <v>2</v>
      </c>
      <c r="D119" s="49"/>
      <c r="E119" s="49"/>
      <c r="F119" s="49"/>
      <c r="G119" s="40"/>
      <c r="H119" s="50"/>
      <c r="I119" s="48">
        <v>3</v>
      </c>
      <c r="J119" s="48">
        <v>2</v>
      </c>
      <c r="K119" s="13">
        <f t="shared" si="0"/>
        <v>7</v>
      </c>
    </row>
    <row r="120" spans="1:11">
      <c r="A120" s="323"/>
      <c r="B120" s="72" t="s">
        <v>14</v>
      </c>
      <c r="C120" s="51">
        <v>34</v>
      </c>
      <c r="D120" s="28"/>
      <c r="E120" s="28"/>
      <c r="F120" s="28"/>
      <c r="G120" s="18"/>
      <c r="H120" s="29"/>
      <c r="I120" s="51">
        <v>51</v>
      </c>
      <c r="J120" s="51">
        <v>30</v>
      </c>
      <c r="K120" s="20">
        <f t="shared" si="0"/>
        <v>115</v>
      </c>
    </row>
    <row r="121" spans="1:11">
      <c r="A121" s="323"/>
      <c r="B121" s="72" t="s">
        <v>15</v>
      </c>
      <c r="C121" s="51">
        <v>26</v>
      </c>
      <c r="D121" s="28"/>
      <c r="E121" s="28"/>
      <c r="F121" s="28"/>
      <c r="G121" s="18"/>
      <c r="H121" s="29"/>
      <c r="I121" s="51">
        <v>32</v>
      </c>
      <c r="J121" s="51">
        <v>40</v>
      </c>
      <c r="K121" s="20">
        <f t="shared" si="0"/>
        <v>98</v>
      </c>
    </row>
    <row r="122" spans="1:11">
      <c r="A122" s="323"/>
      <c r="B122" s="73" t="s">
        <v>16</v>
      </c>
      <c r="C122" s="22">
        <v>10</v>
      </c>
      <c r="D122" s="23"/>
      <c r="E122" s="23"/>
      <c r="F122" s="23"/>
      <c r="G122" s="24"/>
      <c r="H122" s="25"/>
      <c r="I122" s="22">
        <v>3</v>
      </c>
      <c r="J122" s="22">
        <v>12</v>
      </c>
      <c r="K122" s="13">
        <f t="shared" si="0"/>
        <v>25</v>
      </c>
    </row>
    <row r="123" spans="1:11">
      <c r="A123" s="323"/>
      <c r="B123" s="74" t="s">
        <v>17</v>
      </c>
      <c r="C123" s="51">
        <v>4</v>
      </c>
      <c r="D123" s="28"/>
      <c r="E123" s="28"/>
      <c r="F123" s="28"/>
      <c r="G123" s="18"/>
      <c r="H123" s="29"/>
      <c r="I123" s="51">
        <v>17</v>
      </c>
      <c r="J123" s="51">
        <v>7</v>
      </c>
      <c r="K123" s="20">
        <f t="shared" si="0"/>
        <v>28</v>
      </c>
    </row>
    <row r="124" spans="1:11">
      <c r="A124" s="323"/>
      <c r="B124" s="73" t="s">
        <v>18</v>
      </c>
      <c r="C124" s="22">
        <v>75</v>
      </c>
      <c r="D124" s="23"/>
      <c r="E124" s="23"/>
      <c r="F124" s="23"/>
      <c r="G124" s="24"/>
      <c r="H124" s="25"/>
      <c r="I124" s="22">
        <v>106</v>
      </c>
      <c r="J124" s="22">
        <v>91</v>
      </c>
      <c r="K124" s="13">
        <f t="shared" si="0"/>
        <v>272</v>
      </c>
    </row>
    <row r="125" spans="1:11">
      <c r="A125" s="323"/>
      <c r="B125" s="73" t="s">
        <v>19</v>
      </c>
      <c r="C125" s="61">
        <v>128</v>
      </c>
      <c r="D125" s="23"/>
      <c r="E125" s="23"/>
      <c r="F125" s="23"/>
      <c r="G125" s="24"/>
      <c r="H125" s="25"/>
      <c r="I125" s="62">
        <v>134</v>
      </c>
      <c r="J125" s="61">
        <v>100</v>
      </c>
      <c r="K125" s="13">
        <f t="shared" si="0"/>
        <v>362</v>
      </c>
    </row>
    <row r="126" spans="1:11">
      <c r="A126" s="323"/>
      <c r="B126" s="75" t="s">
        <v>20</v>
      </c>
      <c r="C126" s="76">
        <v>4</v>
      </c>
      <c r="D126" s="28"/>
      <c r="E126" s="28"/>
      <c r="F126" s="28"/>
      <c r="G126" s="18"/>
      <c r="H126" s="29"/>
      <c r="I126" s="76"/>
      <c r="J126" s="79">
        <v>8</v>
      </c>
      <c r="K126" s="20">
        <f t="shared" si="0"/>
        <v>12</v>
      </c>
    </row>
    <row r="127" spans="1:11">
      <c r="A127" s="324"/>
      <c r="B127" s="78" t="s">
        <v>21</v>
      </c>
      <c r="C127" s="69">
        <v>124</v>
      </c>
      <c r="D127" s="53"/>
      <c r="E127" s="53"/>
      <c r="F127" s="53"/>
      <c r="G127" s="47"/>
      <c r="H127" s="54"/>
      <c r="I127" s="70"/>
      <c r="J127" s="69">
        <v>100</v>
      </c>
      <c r="K127" s="13">
        <f t="shared" si="0"/>
        <v>224</v>
      </c>
    </row>
    <row r="128" spans="1:11">
      <c r="A128" s="313" t="s">
        <v>39</v>
      </c>
      <c r="B128" s="71" t="s">
        <v>12</v>
      </c>
      <c r="C128" s="9">
        <v>3</v>
      </c>
      <c r="D128" s="10"/>
      <c r="E128" s="10"/>
      <c r="F128" s="10"/>
      <c r="G128" s="11"/>
      <c r="H128" s="12"/>
      <c r="I128" s="9">
        <v>1</v>
      </c>
      <c r="J128" s="9">
        <v>3</v>
      </c>
      <c r="K128" s="13">
        <f t="shared" si="0"/>
        <v>7</v>
      </c>
    </row>
    <row r="129" spans="1:11">
      <c r="A129" s="323"/>
      <c r="B129" s="72" t="s">
        <v>14</v>
      </c>
      <c r="C129" s="51">
        <v>48</v>
      </c>
      <c r="D129" s="28"/>
      <c r="E129" s="28"/>
      <c r="F129" s="28"/>
      <c r="G129" s="18"/>
      <c r="H129" s="29"/>
      <c r="I129" s="51">
        <v>20</v>
      </c>
      <c r="J129" s="51">
        <v>55</v>
      </c>
      <c r="K129" s="20">
        <f t="shared" si="0"/>
        <v>123</v>
      </c>
    </row>
    <row r="130" spans="1:11">
      <c r="A130" s="323"/>
      <c r="B130" s="72" t="s">
        <v>15</v>
      </c>
      <c r="C130" s="51">
        <v>17</v>
      </c>
      <c r="D130" s="28"/>
      <c r="E130" s="28"/>
      <c r="F130" s="28"/>
      <c r="G130" s="18"/>
      <c r="H130" s="29"/>
      <c r="I130" s="51">
        <v>9</v>
      </c>
      <c r="J130" s="51">
        <v>37</v>
      </c>
      <c r="K130" s="20">
        <f t="shared" si="0"/>
        <v>63</v>
      </c>
    </row>
    <row r="131" spans="1:11">
      <c r="A131" s="323"/>
      <c r="B131" s="73" t="s">
        <v>16</v>
      </c>
      <c r="C131" s="22">
        <v>4</v>
      </c>
      <c r="D131" s="23"/>
      <c r="E131" s="23"/>
      <c r="F131" s="23"/>
      <c r="G131" s="24"/>
      <c r="H131" s="25"/>
      <c r="I131" s="22">
        <v>0</v>
      </c>
      <c r="J131" s="22">
        <v>10</v>
      </c>
      <c r="K131" s="13">
        <f t="shared" si="0"/>
        <v>14</v>
      </c>
    </row>
    <row r="132" spans="1:11">
      <c r="A132" s="323"/>
      <c r="B132" s="74" t="s">
        <v>17</v>
      </c>
      <c r="C132" s="51">
        <v>10</v>
      </c>
      <c r="D132" s="28"/>
      <c r="E132" s="28"/>
      <c r="F132" s="28"/>
      <c r="G132" s="18"/>
      <c r="H132" s="29"/>
      <c r="I132" s="51">
        <v>5</v>
      </c>
      <c r="J132" s="51">
        <v>2</v>
      </c>
      <c r="K132" s="20">
        <f t="shared" si="0"/>
        <v>17</v>
      </c>
    </row>
    <row r="133" spans="1:11">
      <c r="A133" s="323"/>
      <c r="B133" s="73" t="s">
        <v>18</v>
      </c>
      <c r="C133" s="22">
        <v>82</v>
      </c>
      <c r="D133" s="23"/>
      <c r="E133" s="23"/>
      <c r="F133" s="23"/>
      <c r="G133" s="24"/>
      <c r="H133" s="25"/>
      <c r="I133" s="22">
        <v>35</v>
      </c>
      <c r="J133" s="22">
        <v>104</v>
      </c>
      <c r="K133" s="13">
        <f t="shared" si="0"/>
        <v>221</v>
      </c>
    </row>
    <row r="134" spans="1:11">
      <c r="A134" s="323"/>
      <c r="B134" s="73" t="s">
        <v>19</v>
      </c>
      <c r="C134" s="62">
        <v>159</v>
      </c>
      <c r="D134" s="23"/>
      <c r="E134" s="23"/>
      <c r="F134" s="23"/>
      <c r="G134" s="24"/>
      <c r="H134" s="25"/>
      <c r="I134" s="61">
        <v>35</v>
      </c>
      <c r="J134" s="61">
        <v>137</v>
      </c>
      <c r="K134" s="13">
        <f t="shared" si="0"/>
        <v>331</v>
      </c>
    </row>
    <row r="135" spans="1:11">
      <c r="A135" s="323"/>
      <c r="B135" s="75" t="s">
        <v>20</v>
      </c>
      <c r="C135" s="76">
        <v>3</v>
      </c>
      <c r="D135" s="28"/>
      <c r="E135" s="28"/>
      <c r="F135" s="28"/>
      <c r="G135" s="18"/>
      <c r="H135" s="29"/>
      <c r="I135" s="76">
        <v>0</v>
      </c>
      <c r="J135" s="76">
        <v>5</v>
      </c>
      <c r="K135" s="20">
        <f t="shared" si="0"/>
        <v>8</v>
      </c>
    </row>
    <row r="136" spans="1:11">
      <c r="A136" s="324"/>
      <c r="B136" s="78" t="s">
        <v>21</v>
      </c>
      <c r="C136" s="68">
        <v>156</v>
      </c>
      <c r="D136" s="36"/>
      <c r="E136" s="36"/>
      <c r="F136" s="36"/>
      <c r="G136" s="37"/>
      <c r="H136" s="38"/>
      <c r="I136" s="67">
        <v>35</v>
      </c>
      <c r="J136" s="67">
        <v>132</v>
      </c>
      <c r="K136" s="13">
        <f t="shared" si="0"/>
        <v>323</v>
      </c>
    </row>
    <row r="137" spans="1:11">
      <c r="A137" s="313" t="s">
        <v>40</v>
      </c>
      <c r="B137" s="71" t="s">
        <v>12</v>
      </c>
      <c r="C137" s="48">
        <v>3</v>
      </c>
      <c r="D137" s="49"/>
      <c r="E137" s="49"/>
      <c r="F137" s="49"/>
      <c r="G137" s="40"/>
      <c r="H137" s="50"/>
      <c r="I137" s="48">
        <v>1</v>
      </c>
      <c r="J137" s="48">
        <v>3</v>
      </c>
      <c r="K137" s="13">
        <f t="shared" si="0"/>
        <v>7</v>
      </c>
    </row>
    <row r="138" spans="1:11">
      <c r="A138" s="323"/>
      <c r="B138" s="72" t="s">
        <v>14</v>
      </c>
      <c r="C138" s="51">
        <v>30</v>
      </c>
      <c r="D138" s="28"/>
      <c r="E138" s="28"/>
      <c r="F138" s="28"/>
      <c r="G138" s="18"/>
      <c r="H138" s="29"/>
      <c r="I138" s="51">
        <v>61</v>
      </c>
      <c r="J138" s="51">
        <v>41</v>
      </c>
      <c r="K138" s="20">
        <f t="shared" si="0"/>
        <v>132</v>
      </c>
    </row>
    <row r="139" spans="1:11">
      <c r="A139" s="323"/>
      <c r="B139" s="72" t="s">
        <v>15</v>
      </c>
      <c r="C139" s="51">
        <v>26</v>
      </c>
      <c r="D139" s="28"/>
      <c r="E139" s="28"/>
      <c r="F139" s="28"/>
      <c r="G139" s="18"/>
      <c r="H139" s="29"/>
      <c r="I139" s="51">
        <v>60</v>
      </c>
      <c r="J139" s="51">
        <v>32</v>
      </c>
      <c r="K139" s="20">
        <f t="shared" si="0"/>
        <v>118</v>
      </c>
    </row>
    <row r="140" spans="1:11">
      <c r="A140" s="323"/>
      <c r="B140" s="73" t="s">
        <v>16</v>
      </c>
      <c r="C140" s="22">
        <v>11</v>
      </c>
      <c r="D140" s="23"/>
      <c r="E140" s="23"/>
      <c r="F140" s="23"/>
      <c r="G140" s="24"/>
      <c r="H140" s="25"/>
      <c r="I140" s="22">
        <v>8</v>
      </c>
      <c r="J140" s="22">
        <v>5</v>
      </c>
      <c r="K140" s="13">
        <f t="shared" si="0"/>
        <v>24</v>
      </c>
    </row>
    <row r="141" spans="1:11">
      <c r="A141" s="323"/>
      <c r="B141" s="74" t="s">
        <v>17</v>
      </c>
      <c r="C141" s="31">
        <v>3</v>
      </c>
      <c r="D141" s="32"/>
      <c r="E141" s="32"/>
      <c r="F141" s="32"/>
      <c r="G141" s="18"/>
      <c r="H141" s="33"/>
      <c r="I141" s="31">
        <v>10</v>
      </c>
      <c r="J141" s="31">
        <v>1</v>
      </c>
      <c r="K141" s="20">
        <f t="shared" si="0"/>
        <v>14</v>
      </c>
    </row>
    <row r="142" spans="1:11">
      <c r="A142" s="323"/>
      <c r="B142" s="73" t="s">
        <v>18</v>
      </c>
      <c r="C142" s="52">
        <v>73</v>
      </c>
      <c r="D142" s="53"/>
      <c r="E142" s="53"/>
      <c r="F142" s="53"/>
      <c r="G142" s="24"/>
      <c r="H142" s="54"/>
      <c r="I142" s="52">
        <v>140</v>
      </c>
      <c r="J142" s="52">
        <v>82</v>
      </c>
      <c r="K142" s="13">
        <f t="shared" si="0"/>
        <v>295</v>
      </c>
    </row>
    <row r="143" spans="1:11">
      <c r="A143" s="323"/>
      <c r="B143" s="73" t="s">
        <v>19</v>
      </c>
      <c r="C143" s="58">
        <v>112</v>
      </c>
      <c r="D143" s="53"/>
      <c r="E143" s="53"/>
      <c r="F143" s="53"/>
      <c r="G143" s="24"/>
      <c r="H143" s="54"/>
      <c r="I143" s="70">
        <v>140</v>
      </c>
      <c r="J143" s="70">
        <v>97</v>
      </c>
      <c r="K143" s="13">
        <f t="shared" si="0"/>
        <v>349</v>
      </c>
    </row>
    <row r="144" spans="1:11">
      <c r="A144" s="323"/>
      <c r="B144" s="75" t="s">
        <v>20</v>
      </c>
      <c r="C144" s="57">
        <v>3</v>
      </c>
      <c r="D144" s="32"/>
      <c r="E144" s="32"/>
      <c r="F144" s="32"/>
      <c r="G144" s="18"/>
      <c r="H144" s="33"/>
      <c r="I144" s="64">
        <v>34</v>
      </c>
      <c r="J144" s="64">
        <v>8</v>
      </c>
      <c r="K144" s="20">
        <f t="shared" si="0"/>
        <v>45</v>
      </c>
    </row>
    <row r="145" spans="1:13">
      <c r="A145" s="324"/>
      <c r="B145" s="78" t="s">
        <v>21</v>
      </c>
      <c r="C145" s="58">
        <v>109</v>
      </c>
      <c r="D145" s="53"/>
      <c r="E145" s="53"/>
      <c r="F145" s="53"/>
      <c r="G145" s="47"/>
      <c r="H145" s="54"/>
      <c r="I145" s="70">
        <v>106</v>
      </c>
      <c r="J145" s="70">
        <v>89</v>
      </c>
      <c r="K145" s="13">
        <f t="shared" si="0"/>
        <v>304</v>
      </c>
    </row>
    <row r="146" spans="1:13">
      <c r="A146" s="313" t="s">
        <v>41</v>
      </c>
      <c r="B146" s="71" t="s">
        <v>12</v>
      </c>
      <c r="C146" s="9">
        <v>9</v>
      </c>
      <c r="D146" s="10"/>
      <c r="E146" s="10"/>
      <c r="F146" s="10"/>
      <c r="G146" s="11"/>
      <c r="H146" s="12"/>
      <c r="I146" s="9">
        <v>0</v>
      </c>
      <c r="J146" s="9">
        <v>0</v>
      </c>
      <c r="K146" s="13">
        <f t="shared" si="0"/>
        <v>9</v>
      </c>
    </row>
    <row r="147" spans="1:13">
      <c r="A147" s="323"/>
      <c r="B147" s="72" t="s">
        <v>14</v>
      </c>
      <c r="C147" s="51">
        <v>20</v>
      </c>
      <c r="D147" s="28"/>
      <c r="E147" s="28"/>
      <c r="F147" s="28"/>
      <c r="G147" s="18"/>
      <c r="H147" s="29"/>
      <c r="I147" s="51">
        <v>35</v>
      </c>
      <c r="J147" s="51">
        <v>29</v>
      </c>
      <c r="K147" s="20">
        <f t="shared" si="0"/>
        <v>84</v>
      </c>
    </row>
    <row r="148" spans="1:13">
      <c r="A148" s="323"/>
      <c r="B148" s="72" t="s">
        <v>15</v>
      </c>
      <c r="C148" s="51">
        <v>21</v>
      </c>
      <c r="D148" s="28"/>
      <c r="E148" s="28"/>
      <c r="F148" s="28"/>
      <c r="G148" s="18"/>
      <c r="H148" s="29"/>
      <c r="I148" s="51">
        <v>40</v>
      </c>
      <c r="J148" s="51">
        <v>15</v>
      </c>
      <c r="K148" s="20">
        <f t="shared" si="0"/>
        <v>76</v>
      </c>
    </row>
    <row r="149" spans="1:13">
      <c r="A149" s="323"/>
      <c r="B149" s="73" t="s">
        <v>16</v>
      </c>
      <c r="C149" s="22">
        <v>7</v>
      </c>
      <c r="D149" s="23"/>
      <c r="E149" s="23"/>
      <c r="F149" s="23"/>
      <c r="G149" s="24"/>
      <c r="H149" s="25"/>
      <c r="I149" s="22">
        <v>6</v>
      </c>
      <c r="J149" s="22">
        <v>4</v>
      </c>
      <c r="K149" s="13">
        <f t="shared" si="0"/>
        <v>17</v>
      </c>
    </row>
    <row r="150" spans="1:13">
      <c r="A150" s="323"/>
      <c r="B150" s="74" t="s">
        <v>17</v>
      </c>
      <c r="C150" s="51">
        <v>6</v>
      </c>
      <c r="D150" s="28"/>
      <c r="E150" s="28"/>
      <c r="F150" s="28"/>
      <c r="G150" s="18"/>
      <c r="H150" s="29"/>
      <c r="I150" s="51">
        <v>0</v>
      </c>
      <c r="J150" s="51">
        <v>5</v>
      </c>
      <c r="K150" s="20">
        <f t="shared" si="0"/>
        <v>11</v>
      </c>
    </row>
    <row r="151" spans="1:13">
      <c r="A151" s="323"/>
      <c r="B151" s="73" t="s">
        <v>18</v>
      </c>
      <c r="C151" s="22">
        <v>64</v>
      </c>
      <c r="D151" s="23"/>
      <c r="E151" s="23"/>
      <c r="F151" s="23"/>
      <c r="G151" s="24"/>
      <c r="H151" s="25"/>
      <c r="I151" s="22">
        <v>81</v>
      </c>
      <c r="J151" s="22">
        <v>48</v>
      </c>
      <c r="K151" s="13">
        <f t="shared" si="0"/>
        <v>193</v>
      </c>
    </row>
    <row r="152" spans="1:13">
      <c r="A152" s="323"/>
      <c r="B152" s="73" t="s">
        <v>19</v>
      </c>
      <c r="C152" s="62">
        <v>94</v>
      </c>
      <c r="D152" s="23"/>
      <c r="E152" s="23"/>
      <c r="F152" s="23"/>
      <c r="G152" s="24"/>
      <c r="H152" s="25"/>
      <c r="I152" s="62">
        <v>102</v>
      </c>
      <c r="J152" s="61">
        <v>53</v>
      </c>
      <c r="K152" s="13">
        <f t="shared" si="0"/>
        <v>249</v>
      </c>
    </row>
    <row r="153" spans="1:13">
      <c r="A153" s="323"/>
      <c r="B153" s="75" t="s">
        <v>20</v>
      </c>
      <c r="C153" s="76">
        <v>2</v>
      </c>
      <c r="D153" s="28"/>
      <c r="E153" s="28"/>
      <c r="F153" s="28"/>
      <c r="G153" s="18"/>
      <c r="H153" s="29"/>
      <c r="I153" s="76">
        <v>0</v>
      </c>
      <c r="J153" s="76">
        <v>5</v>
      </c>
      <c r="K153" s="20">
        <f t="shared" si="0"/>
        <v>7</v>
      </c>
    </row>
    <row r="154" spans="1:13">
      <c r="A154" s="324"/>
      <c r="B154" s="78" t="s">
        <v>21</v>
      </c>
      <c r="C154" s="68">
        <v>92</v>
      </c>
      <c r="D154" s="36"/>
      <c r="E154" s="36"/>
      <c r="F154" s="36"/>
      <c r="G154" s="37"/>
      <c r="H154" s="38"/>
      <c r="I154" s="68">
        <v>102</v>
      </c>
      <c r="J154" s="67">
        <v>48</v>
      </c>
      <c r="K154" s="13">
        <f t="shared" si="0"/>
        <v>242</v>
      </c>
    </row>
    <row r="155" spans="1:13">
      <c r="A155" s="313" t="s">
        <v>42</v>
      </c>
      <c r="B155" s="71" t="s">
        <v>12</v>
      </c>
      <c r="C155" s="80">
        <v>3</v>
      </c>
      <c r="D155" s="49"/>
      <c r="E155" s="49"/>
      <c r="F155" s="49"/>
      <c r="G155" s="40"/>
      <c r="H155" s="50"/>
      <c r="I155" s="48">
        <v>3</v>
      </c>
      <c r="J155" s="48">
        <v>1</v>
      </c>
      <c r="K155" s="13">
        <f t="shared" si="0"/>
        <v>7</v>
      </c>
      <c r="M155" s="81" t="s">
        <v>43</v>
      </c>
    </row>
    <row r="156" spans="1:13">
      <c r="A156" s="323"/>
      <c r="B156" s="72" t="s">
        <v>14</v>
      </c>
      <c r="C156" s="82"/>
      <c r="D156" s="28"/>
      <c r="E156" s="28"/>
      <c r="F156" s="28"/>
      <c r="G156" s="18"/>
      <c r="H156" s="29"/>
      <c r="I156" s="51">
        <v>80</v>
      </c>
      <c r="J156" s="51">
        <v>44</v>
      </c>
      <c r="K156" s="20">
        <f t="shared" si="0"/>
        <v>124</v>
      </c>
    </row>
    <row r="157" spans="1:13">
      <c r="A157" s="323"/>
      <c r="B157" s="72" t="s">
        <v>15</v>
      </c>
      <c r="C157" s="82"/>
      <c r="D157" s="28"/>
      <c r="E157" s="28"/>
      <c r="F157" s="28"/>
      <c r="G157" s="18"/>
      <c r="H157" s="29"/>
      <c r="I157" s="51">
        <v>0</v>
      </c>
      <c r="J157" s="51">
        <v>30</v>
      </c>
      <c r="K157" s="20">
        <f t="shared" si="0"/>
        <v>30</v>
      </c>
    </row>
    <row r="158" spans="1:13">
      <c r="A158" s="323"/>
      <c r="B158" s="73" t="s">
        <v>16</v>
      </c>
      <c r="C158" s="83"/>
      <c r="D158" s="23"/>
      <c r="E158" s="23"/>
      <c r="F158" s="23"/>
      <c r="G158" s="24"/>
      <c r="H158" s="25"/>
      <c r="I158" s="22">
        <v>25</v>
      </c>
      <c r="J158" s="22">
        <v>15</v>
      </c>
      <c r="K158" s="13">
        <f t="shared" si="0"/>
        <v>40</v>
      </c>
    </row>
    <row r="159" spans="1:13">
      <c r="A159" s="323"/>
      <c r="B159" s="74" t="s">
        <v>17</v>
      </c>
      <c r="C159" s="82"/>
      <c r="D159" s="28"/>
      <c r="E159" s="28"/>
      <c r="F159" s="28"/>
      <c r="G159" s="18"/>
      <c r="H159" s="29"/>
      <c r="I159" s="51">
        <v>5</v>
      </c>
      <c r="J159" s="51">
        <v>3</v>
      </c>
      <c r="K159" s="20">
        <f t="shared" si="0"/>
        <v>8</v>
      </c>
    </row>
    <row r="160" spans="1:13">
      <c r="A160" s="323"/>
      <c r="B160" s="73" t="s">
        <v>18</v>
      </c>
      <c r="C160" s="83"/>
      <c r="D160" s="23"/>
      <c r="E160" s="23"/>
      <c r="F160" s="23"/>
      <c r="G160" s="24"/>
      <c r="H160" s="25"/>
      <c r="I160" s="22">
        <v>47</v>
      </c>
      <c r="J160" s="22">
        <v>93</v>
      </c>
      <c r="K160" s="13">
        <f t="shared" si="0"/>
        <v>140</v>
      </c>
    </row>
    <row r="161" spans="1:11">
      <c r="A161" s="323"/>
      <c r="B161" s="73" t="s">
        <v>19</v>
      </c>
      <c r="C161" s="83"/>
      <c r="D161" s="23"/>
      <c r="E161" s="23"/>
      <c r="F161" s="23"/>
      <c r="G161" s="24"/>
      <c r="H161" s="25"/>
      <c r="I161" s="22">
        <v>47</v>
      </c>
      <c r="J161" s="22">
        <v>95</v>
      </c>
      <c r="K161" s="13">
        <f t="shared" si="0"/>
        <v>142</v>
      </c>
    </row>
    <row r="162" spans="1:11">
      <c r="A162" s="323"/>
      <c r="B162" s="75" t="s">
        <v>20</v>
      </c>
      <c r="C162" s="82"/>
      <c r="D162" s="28"/>
      <c r="E162" s="28"/>
      <c r="F162" s="28"/>
      <c r="G162" s="18"/>
      <c r="H162" s="29"/>
      <c r="I162" s="51">
        <v>0</v>
      </c>
      <c r="J162" s="51">
        <v>2</v>
      </c>
      <c r="K162" s="20">
        <f t="shared" si="0"/>
        <v>2</v>
      </c>
    </row>
    <row r="163" spans="1:11">
      <c r="A163" s="324"/>
      <c r="B163" s="78" t="s">
        <v>21</v>
      </c>
      <c r="C163" s="84"/>
      <c r="D163" s="53"/>
      <c r="E163" s="53"/>
      <c r="F163" s="53"/>
      <c r="G163" s="47"/>
      <c r="H163" s="54"/>
      <c r="I163" s="52">
        <v>47</v>
      </c>
      <c r="J163" s="52">
        <v>93</v>
      </c>
      <c r="K163" s="13">
        <f t="shared" si="0"/>
        <v>140</v>
      </c>
    </row>
    <row r="164" spans="1:11">
      <c r="A164" s="313" t="s">
        <v>44</v>
      </c>
      <c r="B164" s="71" t="s">
        <v>12</v>
      </c>
      <c r="C164" s="85">
        <v>6</v>
      </c>
      <c r="D164" s="10"/>
      <c r="E164" s="10"/>
      <c r="F164" s="10"/>
      <c r="G164" s="11"/>
      <c r="H164" s="12"/>
      <c r="I164" s="9">
        <v>3</v>
      </c>
      <c r="J164" s="9">
        <v>0</v>
      </c>
      <c r="K164" s="13">
        <f t="shared" si="0"/>
        <v>9</v>
      </c>
    </row>
    <row r="165" spans="1:11">
      <c r="A165" s="323"/>
      <c r="B165" s="72" t="s">
        <v>14</v>
      </c>
      <c r="C165" s="82"/>
      <c r="D165" s="28"/>
      <c r="E165" s="28"/>
      <c r="F165" s="28"/>
      <c r="G165" s="18"/>
      <c r="H165" s="29"/>
      <c r="I165" s="51">
        <v>22</v>
      </c>
      <c r="J165" s="51">
        <v>32</v>
      </c>
      <c r="K165" s="20">
        <f t="shared" si="0"/>
        <v>54</v>
      </c>
    </row>
    <row r="166" spans="1:11">
      <c r="A166" s="323"/>
      <c r="B166" s="72" t="s">
        <v>15</v>
      </c>
      <c r="C166" s="82"/>
      <c r="D166" s="28"/>
      <c r="E166" s="28"/>
      <c r="F166" s="28"/>
      <c r="G166" s="18"/>
      <c r="H166" s="29"/>
      <c r="I166" s="51">
        <v>25</v>
      </c>
      <c r="J166" s="51">
        <v>45</v>
      </c>
      <c r="K166" s="20">
        <f t="shared" si="0"/>
        <v>70</v>
      </c>
    </row>
    <row r="167" spans="1:11">
      <c r="A167" s="323"/>
      <c r="B167" s="73" t="s">
        <v>16</v>
      </c>
      <c r="C167" s="82"/>
      <c r="D167" s="23"/>
      <c r="E167" s="23"/>
      <c r="F167" s="23"/>
      <c r="G167" s="18"/>
      <c r="H167" s="29"/>
      <c r="I167" s="22">
        <v>10</v>
      </c>
      <c r="J167" s="22">
        <v>10</v>
      </c>
      <c r="K167" s="13">
        <f t="shared" si="0"/>
        <v>20</v>
      </c>
    </row>
    <row r="168" spans="1:11">
      <c r="A168" s="323"/>
      <c r="B168" s="74" t="s">
        <v>17</v>
      </c>
      <c r="C168" s="82"/>
      <c r="D168" s="28"/>
      <c r="E168" s="28"/>
      <c r="F168" s="28"/>
      <c r="G168" s="18"/>
      <c r="H168" s="29"/>
      <c r="I168" s="51">
        <v>20</v>
      </c>
      <c r="J168" s="51">
        <v>3</v>
      </c>
      <c r="K168" s="20">
        <f t="shared" si="0"/>
        <v>23</v>
      </c>
    </row>
    <row r="169" spans="1:11">
      <c r="A169" s="323"/>
      <c r="B169" s="73" t="s">
        <v>18</v>
      </c>
      <c r="C169" s="82"/>
      <c r="D169" s="23"/>
      <c r="E169" s="23"/>
      <c r="F169" s="23"/>
      <c r="G169" s="18"/>
      <c r="H169" s="29"/>
      <c r="I169" s="22">
        <v>80</v>
      </c>
      <c r="J169" s="22">
        <v>90</v>
      </c>
      <c r="K169" s="13">
        <f t="shared" si="0"/>
        <v>170</v>
      </c>
    </row>
    <row r="170" spans="1:11">
      <c r="A170" s="323"/>
      <c r="B170" s="73" t="s">
        <v>19</v>
      </c>
      <c r="C170" s="86"/>
      <c r="D170" s="53"/>
      <c r="E170" s="53"/>
      <c r="F170" s="53"/>
      <c r="G170" s="18"/>
      <c r="H170" s="33"/>
      <c r="I170" s="52">
        <v>80</v>
      </c>
      <c r="J170" s="52">
        <v>90</v>
      </c>
      <c r="K170" s="13">
        <f t="shared" si="0"/>
        <v>170</v>
      </c>
    </row>
    <row r="171" spans="1:11">
      <c r="A171" s="323"/>
      <c r="B171" s="75" t="s">
        <v>20</v>
      </c>
      <c r="C171" s="86"/>
      <c r="D171" s="32"/>
      <c r="E171" s="32"/>
      <c r="F171" s="32"/>
      <c r="G171" s="18"/>
      <c r="H171" s="33"/>
      <c r="I171" s="31">
        <v>0</v>
      </c>
      <c r="J171" s="31">
        <v>2</v>
      </c>
      <c r="K171" s="20">
        <f t="shared" si="0"/>
        <v>2</v>
      </c>
    </row>
    <row r="172" spans="1:11">
      <c r="A172" s="324"/>
      <c r="B172" s="78" t="s">
        <v>21</v>
      </c>
      <c r="C172" s="87"/>
      <c r="D172" s="36"/>
      <c r="E172" s="36"/>
      <c r="F172" s="36"/>
      <c r="G172" s="88"/>
      <c r="H172" s="89"/>
      <c r="I172" s="35">
        <v>80</v>
      </c>
      <c r="J172" s="35">
        <v>87</v>
      </c>
      <c r="K172" s="13">
        <f t="shared" si="0"/>
        <v>167</v>
      </c>
    </row>
    <row r="173" spans="1:11">
      <c r="A173" s="313" t="s">
        <v>45</v>
      </c>
      <c r="B173" s="71" t="s">
        <v>12</v>
      </c>
      <c r="C173" s="48">
        <v>8</v>
      </c>
      <c r="D173" s="49"/>
      <c r="E173" s="49"/>
      <c r="F173" s="49"/>
      <c r="G173" s="40"/>
      <c r="H173" s="50"/>
      <c r="I173" s="48">
        <v>8</v>
      </c>
      <c r="J173" s="48">
        <v>4</v>
      </c>
      <c r="K173" s="13">
        <f t="shared" si="0"/>
        <v>20</v>
      </c>
    </row>
    <row r="174" spans="1:11">
      <c r="A174" s="323"/>
      <c r="B174" s="72" t="s">
        <v>14</v>
      </c>
      <c r="C174" s="51">
        <v>28</v>
      </c>
      <c r="D174" s="28"/>
      <c r="E174" s="28"/>
      <c r="F174" s="28"/>
      <c r="G174" s="18"/>
      <c r="H174" s="29"/>
      <c r="I174" s="51">
        <v>10</v>
      </c>
      <c r="J174" s="51">
        <v>35</v>
      </c>
      <c r="K174" s="20">
        <f t="shared" si="0"/>
        <v>73</v>
      </c>
    </row>
    <row r="175" spans="1:11">
      <c r="A175" s="323"/>
      <c r="B175" s="72" t="s">
        <v>15</v>
      </c>
      <c r="C175" s="51">
        <v>22</v>
      </c>
      <c r="D175" s="28"/>
      <c r="E175" s="28"/>
      <c r="F175" s="28"/>
      <c r="G175" s="18"/>
      <c r="H175" s="29"/>
      <c r="I175" s="51">
        <v>12</v>
      </c>
      <c r="J175" s="51">
        <v>22</v>
      </c>
      <c r="K175" s="20">
        <f t="shared" si="0"/>
        <v>56</v>
      </c>
    </row>
    <row r="176" spans="1:11">
      <c r="A176" s="323"/>
      <c r="B176" s="73" t="s">
        <v>16</v>
      </c>
      <c r="C176" s="22">
        <v>10</v>
      </c>
      <c r="D176" s="23"/>
      <c r="E176" s="23"/>
      <c r="F176" s="23"/>
      <c r="G176" s="24"/>
      <c r="H176" s="25"/>
      <c r="I176" s="22">
        <v>7</v>
      </c>
      <c r="J176" s="22">
        <v>7</v>
      </c>
      <c r="K176" s="13">
        <f t="shared" si="0"/>
        <v>24</v>
      </c>
    </row>
    <row r="177" spans="1:11">
      <c r="A177" s="323"/>
      <c r="B177" s="74" t="s">
        <v>17</v>
      </c>
      <c r="C177" s="51">
        <v>8</v>
      </c>
      <c r="D177" s="28"/>
      <c r="E177" s="28"/>
      <c r="F177" s="28"/>
      <c r="G177" s="18"/>
      <c r="H177" s="29"/>
      <c r="I177" s="51">
        <v>41</v>
      </c>
      <c r="J177" s="51">
        <v>5</v>
      </c>
      <c r="K177" s="20">
        <f t="shared" si="0"/>
        <v>54</v>
      </c>
    </row>
    <row r="178" spans="1:11">
      <c r="A178" s="323"/>
      <c r="B178" s="73" t="s">
        <v>18</v>
      </c>
      <c r="C178" s="22">
        <v>76</v>
      </c>
      <c r="D178" s="23"/>
      <c r="E178" s="23"/>
      <c r="F178" s="23"/>
      <c r="G178" s="24"/>
      <c r="H178" s="25"/>
      <c r="I178" s="22">
        <v>78</v>
      </c>
      <c r="J178" s="22">
        <v>73</v>
      </c>
      <c r="K178" s="13">
        <f t="shared" si="0"/>
        <v>227</v>
      </c>
    </row>
    <row r="179" spans="1:11">
      <c r="A179" s="323"/>
      <c r="B179" s="73" t="s">
        <v>19</v>
      </c>
      <c r="C179" s="22">
        <v>91</v>
      </c>
      <c r="D179" s="23"/>
      <c r="E179" s="23"/>
      <c r="F179" s="23"/>
      <c r="G179" s="24"/>
      <c r="H179" s="25"/>
      <c r="I179" s="22">
        <v>78</v>
      </c>
      <c r="J179" s="22">
        <v>80</v>
      </c>
      <c r="K179" s="13">
        <f t="shared" si="0"/>
        <v>249</v>
      </c>
    </row>
    <row r="180" spans="1:11">
      <c r="A180" s="323"/>
      <c r="B180" s="75" t="s">
        <v>20</v>
      </c>
      <c r="C180" s="51">
        <v>5</v>
      </c>
      <c r="D180" s="28"/>
      <c r="E180" s="28"/>
      <c r="F180" s="28"/>
      <c r="G180" s="18"/>
      <c r="H180" s="29"/>
      <c r="I180" s="51">
        <v>0</v>
      </c>
      <c r="J180" s="51">
        <v>8</v>
      </c>
      <c r="K180" s="20">
        <f t="shared" si="0"/>
        <v>13</v>
      </c>
    </row>
    <row r="181" spans="1:11">
      <c r="A181" s="324"/>
      <c r="B181" s="78" t="s">
        <v>21</v>
      </c>
      <c r="C181" s="52">
        <v>86</v>
      </c>
      <c r="D181" s="53"/>
      <c r="E181" s="53"/>
      <c r="F181" s="53"/>
      <c r="G181" s="47"/>
      <c r="H181" s="54"/>
      <c r="I181" s="52">
        <v>78</v>
      </c>
      <c r="J181" s="52">
        <v>72</v>
      </c>
      <c r="K181" s="13">
        <f t="shared" si="0"/>
        <v>236</v>
      </c>
    </row>
    <row r="182" spans="1:11">
      <c r="A182" s="313" t="s">
        <v>46</v>
      </c>
      <c r="B182" s="71" t="s">
        <v>12</v>
      </c>
      <c r="C182" s="9">
        <v>11</v>
      </c>
      <c r="D182" s="10"/>
      <c r="E182" s="10"/>
      <c r="F182" s="10"/>
      <c r="G182" s="11"/>
      <c r="H182" s="12"/>
      <c r="I182" s="9">
        <v>3</v>
      </c>
      <c r="J182" s="9">
        <v>3</v>
      </c>
      <c r="K182" s="13">
        <f t="shared" si="0"/>
        <v>17</v>
      </c>
    </row>
    <row r="183" spans="1:11">
      <c r="A183" s="323"/>
      <c r="B183" s="72" t="s">
        <v>14</v>
      </c>
      <c r="C183" s="51">
        <v>17</v>
      </c>
      <c r="D183" s="28"/>
      <c r="E183" s="28"/>
      <c r="F183" s="28"/>
      <c r="G183" s="18"/>
      <c r="H183" s="29"/>
      <c r="I183" s="51">
        <v>30</v>
      </c>
      <c r="J183" s="51">
        <v>34</v>
      </c>
      <c r="K183" s="20">
        <f t="shared" si="0"/>
        <v>81</v>
      </c>
    </row>
    <row r="184" spans="1:11">
      <c r="A184" s="323"/>
      <c r="B184" s="72" t="s">
        <v>15</v>
      </c>
      <c r="C184" s="51">
        <v>12</v>
      </c>
      <c r="D184" s="28"/>
      <c r="E184" s="28"/>
      <c r="F184" s="28"/>
      <c r="G184" s="18"/>
      <c r="H184" s="29"/>
      <c r="I184" s="51">
        <v>22</v>
      </c>
      <c r="J184" s="51">
        <v>35</v>
      </c>
      <c r="K184" s="20">
        <f t="shared" si="0"/>
        <v>69</v>
      </c>
    </row>
    <row r="185" spans="1:11">
      <c r="A185" s="323"/>
      <c r="B185" s="73" t="s">
        <v>16</v>
      </c>
      <c r="C185" s="22">
        <v>7</v>
      </c>
      <c r="D185" s="23"/>
      <c r="E185" s="23"/>
      <c r="F185" s="23"/>
      <c r="G185" s="24"/>
      <c r="H185" s="25"/>
      <c r="I185" s="22">
        <v>6</v>
      </c>
      <c r="J185" s="22">
        <v>7</v>
      </c>
      <c r="K185" s="13">
        <f t="shared" si="0"/>
        <v>20</v>
      </c>
    </row>
    <row r="186" spans="1:11">
      <c r="A186" s="323"/>
      <c r="B186" s="74" t="s">
        <v>17</v>
      </c>
      <c r="C186" s="51">
        <v>17</v>
      </c>
      <c r="D186" s="28"/>
      <c r="E186" s="28"/>
      <c r="F186" s="28"/>
      <c r="G186" s="18"/>
      <c r="H186" s="29"/>
      <c r="I186" s="51">
        <v>5</v>
      </c>
      <c r="J186" s="51">
        <v>3</v>
      </c>
      <c r="K186" s="20">
        <f t="shared" si="0"/>
        <v>25</v>
      </c>
    </row>
    <row r="187" spans="1:11">
      <c r="A187" s="323"/>
      <c r="B187" s="73" t="s">
        <v>18</v>
      </c>
      <c r="C187" s="22">
        <v>69</v>
      </c>
      <c r="D187" s="23"/>
      <c r="E187" s="23"/>
      <c r="F187" s="23"/>
      <c r="G187" s="24"/>
      <c r="H187" s="25"/>
      <c r="I187" s="22">
        <v>72</v>
      </c>
      <c r="J187" s="22">
        <v>79</v>
      </c>
      <c r="K187" s="13">
        <f t="shared" si="0"/>
        <v>220</v>
      </c>
    </row>
    <row r="188" spans="1:11">
      <c r="A188" s="323"/>
      <c r="B188" s="73" t="s">
        <v>19</v>
      </c>
      <c r="C188" s="22">
        <v>74</v>
      </c>
      <c r="D188" s="23"/>
      <c r="E188" s="23"/>
      <c r="F188" s="23"/>
      <c r="G188" s="24"/>
      <c r="H188" s="25"/>
      <c r="I188" s="22">
        <v>86</v>
      </c>
      <c r="J188" s="22">
        <v>99</v>
      </c>
      <c r="K188" s="13">
        <f t="shared" si="0"/>
        <v>259</v>
      </c>
    </row>
    <row r="189" spans="1:11">
      <c r="A189" s="323"/>
      <c r="B189" s="75" t="s">
        <v>20</v>
      </c>
      <c r="C189" s="31">
        <v>4</v>
      </c>
      <c r="D189" s="32"/>
      <c r="E189" s="32"/>
      <c r="F189" s="32"/>
      <c r="G189" s="18"/>
      <c r="H189" s="33"/>
      <c r="I189" s="31">
        <v>0</v>
      </c>
      <c r="J189" s="31">
        <v>10</v>
      </c>
      <c r="K189" s="20">
        <f t="shared" si="0"/>
        <v>14</v>
      </c>
    </row>
    <row r="190" spans="1:11">
      <c r="A190" s="324"/>
      <c r="B190" s="78" t="s">
        <v>21</v>
      </c>
      <c r="C190" s="35">
        <v>70</v>
      </c>
      <c r="D190" s="36"/>
      <c r="E190" s="36"/>
      <c r="F190" s="36"/>
      <c r="G190" s="37"/>
      <c r="H190" s="38"/>
      <c r="I190" s="35">
        <v>86</v>
      </c>
      <c r="J190" s="35">
        <v>89</v>
      </c>
      <c r="K190" s="13">
        <f t="shared" si="0"/>
        <v>245</v>
      </c>
    </row>
    <row r="191" spans="1:11">
      <c r="A191" s="313" t="s">
        <v>47</v>
      </c>
      <c r="B191" s="90" t="s">
        <v>48</v>
      </c>
      <c r="C191" s="55">
        <v>1</v>
      </c>
      <c r="D191" s="17"/>
      <c r="E191" s="17"/>
      <c r="F191" s="17"/>
      <c r="G191" s="91"/>
      <c r="H191" s="19"/>
      <c r="I191" s="55">
        <v>1</v>
      </c>
      <c r="J191" s="55">
        <v>0</v>
      </c>
      <c r="K191" s="20">
        <f t="shared" si="0"/>
        <v>2</v>
      </c>
    </row>
    <row r="192" spans="1:11">
      <c r="A192" s="323"/>
      <c r="B192" s="92" t="s">
        <v>12</v>
      </c>
      <c r="C192" s="48">
        <v>14</v>
      </c>
      <c r="D192" s="49"/>
      <c r="E192" s="49"/>
      <c r="F192" s="49"/>
      <c r="G192" s="24"/>
      <c r="H192" s="50"/>
      <c r="I192" s="48">
        <v>1</v>
      </c>
      <c r="J192" s="48">
        <v>6</v>
      </c>
      <c r="K192" s="13">
        <f t="shared" si="0"/>
        <v>21</v>
      </c>
    </row>
    <row r="193" spans="1:11">
      <c r="A193" s="323"/>
      <c r="B193" s="72" t="s">
        <v>14</v>
      </c>
      <c r="C193" s="16">
        <v>15</v>
      </c>
      <c r="D193" s="17"/>
      <c r="E193" s="17"/>
      <c r="F193" s="17"/>
      <c r="G193" s="18"/>
      <c r="H193" s="19"/>
      <c r="I193" s="16">
        <v>42</v>
      </c>
      <c r="J193" s="16">
        <v>30</v>
      </c>
      <c r="K193" s="20">
        <f t="shared" si="0"/>
        <v>87</v>
      </c>
    </row>
    <row r="194" spans="1:11">
      <c r="A194" s="323"/>
      <c r="B194" s="72" t="s">
        <v>15</v>
      </c>
      <c r="C194" s="51">
        <v>17</v>
      </c>
      <c r="D194" s="28"/>
      <c r="E194" s="28"/>
      <c r="F194" s="28"/>
      <c r="G194" s="18"/>
      <c r="H194" s="29"/>
      <c r="I194" s="51">
        <v>34</v>
      </c>
      <c r="J194" s="51">
        <v>22</v>
      </c>
      <c r="K194" s="20">
        <f t="shared" si="0"/>
        <v>73</v>
      </c>
    </row>
    <row r="195" spans="1:11">
      <c r="A195" s="323"/>
      <c r="B195" s="73" t="s">
        <v>16</v>
      </c>
      <c r="C195" s="22">
        <v>23</v>
      </c>
      <c r="D195" s="23"/>
      <c r="E195" s="23"/>
      <c r="F195" s="23"/>
      <c r="G195" s="24"/>
      <c r="H195" s="25"/>
      <c r="I195" s="22">
        <v>11</v>
      </c>
      <c r="J195" s="22">
        <v>4</v>
      </c>
      <c r="K195" s="13">
        <f t="shared" si="0"/>
        <v>38</v>
      </c>
    </row>
    <row r="196" spans="1:11">
      <c r="A196" s="323"/>
      <c r="B196" s="74" t="s">
        <v>17</v>
      </c>
      <c r="C196" s="51">
        <v>8</v>
      </c>
      <c r="D196" s="28"/>
      <c r="E196" s="28"/>
      <c r="F196" s="28"/>
      <c r="G196" s="18"/>
      <c r="H196" s="29"/>
      <c r="I196" s="51">
        <v>7</v>
      </c>
      <c r="J196" s="51">
        <v>6</v>
      </c>
      <c r="K196" s="20">
        <f t="shared" si="0"/>
        <v>21</v>
      </c>
    </row>
    <row r="197" spans="1:11">
      <c r="A197" s="323"/>
      <c r="B197" s="73" t="s">
        <v>18</v>
      </c>
      <c r="C197" s="22">
        <v>66</v>
      </c>
      <c r="D197" s="23"/>
      <c r="E197" s="23"/>
      <c r="F197" s="23"/>
      <c r="G197" s="24"/>
      <c r="H197" s="25"/>
      <c r="I197" s="22">
        <v>95</v>
      </c>
      <c r="J197" s="22">
        <v>62</v>
      </c>
      <c r="K197" s="13">
        <f t="shared" si="0"/>
        <v>223</v>
      </c>
    </row>
    <row r="198" spans="1:11">
      <c r="A198" s="323"/>
      <c r="B198" s="73" t="s">
        <v>19</v>
      </c>
      <c r="C198" s="22">
        <v>81</v>
      </c>
      <c r="D198" s="23"/>
      <c r="E198" s="23"/>
      <c r="F198" s="23"/>
      <c r="G198" s="24"/>
      <c r="H198" s="25"/>
      <c r="I198" s="22">
        <v>95</v>
      </c>
      <c r="J198" s="22">
        <v>74</v>
      </c>
      <c r="K198" s="13">
        <f t="shared" si="0"/>
        <v>250</v>
      </c>
    </row>
    <row r="199" spans="1:11">
      <c r="A199" s="323"/>
      <c r="B199" s="75" t="s">
        <v>20</v>
      </c>
      <c r="C199" s="51">
        <v>2</v>
      </c>
      <c r="D199" s="28"/>
      <c r="E199" s="28"/>
      <c r="F199" s="28"/>
      <c r="G199" s="18"/>
      <c r="H199" s="29"/>
      <c r="I199" s="51">
        <v>0</v>
      </c>
      <c r="J199" s="51">
        <v>11</v>
      </c>
      <c r="K199" s="20">
        <f t="shared" si="0"/>
        <v>13</v>
      </c>
    </row>
    <row r="200" spans="1:11">
      <c r="A200" s="324"/>
      <c r="B200" s="78" t="s">
        <v>21</v>
      </c>
      <c r="C200" s="52">
        <v>79</v>
      </c>
      <c r="D200" s="53"/>
      <c r="E200" s="53"/>
      <c r="F200" s="53"/>
      <c r="G200" s="47"/>
      <c r="H200" s="54"/>
      <c r="I200" s="52">
        <v>95</v>
      </c>
      <c r="J200" s="52">
        <v>63</v>
      </c>
      <c r="K200" s="93">
        <f t="shared" si="0"/>
        <v>237</v>
      </c>
    </row>
    <row r="201" spans="1:11">
      <c r="A201" s="313" t="s">
        <v>49</v>
      </c>
      <c r="B201" s="90" t="s">
        <v>48</v>
      </c>
      <c r="C201" s="94"/>
      <c r="D201" s="95"/>
      <c r="E201" s="95"/>
      <c r="F201" s="95"/>
      <c r="G201" s="96"/>
      <c r="H201" s="97"/>
      <c r="I201" s="94">
        <v>5</v>
      </c>
      <c r="J201" s="94"/>
      <c r="K201" s="20">
        <f t="shared" si="0"/>
        <v>5</v>
      </c>
    </row>
    <row r="202" spans="1:11">
      <c r="A202" s="323"/>
      <c r="B202" s="92" t="s">
        <v>12</v>
      </c>
      <c r="C202" s="48">
        <v>5</v>
      </c>
      <c r="D202" s="49"/>
      <c r="E202" s="49"/>
      <c r="F202" s="49"/>
      <c r="G202" s="24"/>
      <c r="H202" s="50"/>
      <c r="I202" s="48">
        <v>1</v>
      </c>
      <c r="J202" s="48">
        <v>1</v>
      </c>
      <c r="K202" s="13">
        <f t="shared" si="0"/>
        <v>7</v>
      </c>
    </row>
    <row r="203" spans="1:11">
      <c r="A203" s="323"/>
      <c r="B203" s="72" t="s">
        <v>14</v>
      </c>
      <c r="C203" s="16">
        <v>28</v>
      </c>
      <c r="D203" s="17"/>
      <c r="E203" s="17"/>
      <c r="F203" s="17"/>
      <c r="G203" s="18"/>
      <c r="H203" s="19"/>
      <c r="I203" s="16">
        <v>40</v>
      </c>
      <c r="J203" s="16">
        <v>30</v>
      </c>
      <c r="K203" s="20">
        <f t="shared" si="0"/>
        <v>98</v>
      </c>
    </row>
    <row r="204" spans="1:11">
      <c r="A204" s="323"/>
      <c r="B204" s="72" t="s">
        <v>15</v>
      </c>
      <c r="C204" s="51">
        <v>15</v>
      </c>
      <c r="D204" s="28"/>
      <c r="E204" s="28"/>
      <c r="F204" s="28"/>
      <c r="G204" s="18"/>
      <c r="H204" s="29"/>
      <c r="I204" s="51">
        <v>30</v>
      </c>
      <c r="J204" s="51">
        <v>25</v>
      </c>
      <c r="K204" s="20">
        <f t="shared" si="0"/>
        <v>70</v>
      </c>
    </row>
    <row r="205" spans="1:11">
      <c r="A205" s="323"/>
      <c r="B205" s="73" t="s">
        <v>16</v>
      </c>
      <c r="C205" s="22">
        <v>15</v>
      </c>
      <c r="D205" s="23"/>
      <c r="E205" s="23"/>
      <c r="F205" s="23"/>
      <c r="G205" s="24"/>
      <c r="H205" s="25"/>
      <c r="I205" s="22">
        <v>11</v>
      </c>
      <c r="J205" s="22">
        <v>5</v>
      </c>
      <c r="K205" s="13">
        <f t="shared" si="0"/>
        <v>31</v>
      </c>
    </row>
    <row r="206" spans="1:11">
      <c r="A206" s="323"/>
      <c r="B206" s="74" t="s">
        <v>17</v>
      </c>
      <c r="C206" s="51">
        <v>13</v>
      </c>
      <c r="D206" s="28"/>
      <c r="E206" s="28"/>
      <c r="F206" s="28"/>
      <c r="G206" s="18"/>
      <c r="H206" s="29"/>
      <c r="I206" s="51">
        <v>7</v>
      </c>
      <c r="J206" s="51">
        <v>4</v>
      </c>
      <c r="K206" s="20">
        <f t="shared" si="0"/>
        <v>24</v>
      </c>
    </row>
    <row r="207" spans="1:11">
      <c r="A207" s="323"/>
      <c r="B207" s="73" t="s">
        <v>18</v>
      </c>
      <c r="C207" s="22">
        <v>74</v>
      </c>
      <c r="D207" s="23"/>
      <c r="E207" s="23"/>
      <c r="F207" s="23"/>
      <c r="G207" s="24"/>
      <c r="H207" s="25"/>
      <c r="I207" s="22">
        <v>88</v>
      </c>
      <c r="J207" s="22">
        <v>61</v>
      </c>
      <c r="K207" s="13">
        <f t="shared" si="0"/>
        <v>223</v>
      </c>
    </row>
    <row r="208" spans="1:11">
      <c r="A208" s="323"/>
      <c r="B208" s="73" t="s">
        <v>19</v>
      </c>
      <c r="C208" s="22">
        <v>69</v>
      </c>
      <c r="D208" s="23"/>
      <c r="E208" s="23"/>
      <c r="F208" s="23"/>
      <c r="G208" s="24"/>
      <c r="H208" s="25"/>
      <c r="I208" s="22">
        <v>88</v>
      </c>
      <c r="J208" s="22">
        <v>70</v>
      </c>
      <c r="K208" s="13">
        <f t="shared" si="0"/>
        <v>227</v>
      </c>
    </row>
    <row r="209" spans="1:11">
      <c r="A209" s="323"/>
      <c r="B209" s="75" t="s">
        <v>20</v>
      </c>
      <c r="C209" s="51">
        <v>0</v>
      </c>
      <c r="D209" s="28"/>
      <c r="E209" s="28"/>
      <c r="F209" s="28"/>
      <c r="G209" s="18"/>
      <c r="H209" s="29"/>
      <c r="I209" s="51">
        <v>5</v>
      </c>
      <c r="J209" s="51">
        <v>4</v>
      </c>
      <c r="K209" s="20">
        <f t="shared" si="0"/>
        <v>9</v>
      </c>
    </row>
    <row r="210" spans="1:11">
      <c r="A210" s="324"/>
      <c r="B210" s="78" t="s">
        <v>21</v>
      </c>
      <c r="C210" s="35">
        <v>69</v>
      </c>
      <c r="D210" s="36"/>
      <c r="E210" s="36"/>
      <c r="F210" s="36"/>
      <c r="G210" s="37"/>
      <c r="H210" s="38"/>
      <c r="I210" s="35">
        <v>83</v>
      </c>
      <c r="J210" s="35">
        <v>66</v>
      </c>
      <c r="K210" s="93">
        <f t="shared" si="0"/>
        <v>218</v>
      </c>
    </row>
    <row r="211" spans="1:11">
      <c r="A211" s="313" t="s">
        <v>50</v>
      </c>
      <c r="B211" s="90" t="s">
        <v>48</v>
      </c>
      <c r="C211" s="16">
        <v>2</v>
      </c>
      <c r="D211" s="17"/>
      <c r="E211" s="17"/>
      <c r="F211" s="17"/>
      <c r="G211" s="91"/>
      <c r="H211" s="19"/>
      <c r="I211" s="16">
        <v>1</v>
      </c>
      <c r="J211" s="16"/>
      <c r="K211" s="20">
        <f t="shared" si="0"/>
        <v>3</v>
      </c>
    </row>
    <row r="212" spans="1:11">
      <c r="A212" s="323"/>
      <c r="B212" s="92" t="s">
        <v>12</v>
      </c>
      <c r="C212" s="48">
        <v>6</v>
      </c>
      <c r="D212" s="49"/>
      <c r="E212" s="49"/>
      <c r="F212" s="49"/>
      <c r="G212" s="24"/>
      <c r="H212" s="50"/>
      <c r="I212" s="48">
        <v>2</v>
      </c>
      <c r="J212" s="48">
        <v>1</v>
      </c>
      <c r="K212" s="13">
        <f t="shared" si="0"/>
        <v>9</v>
      </c>
    </row>
    <row r="213" spans="1:11">
      <c r="A213" s="323"/>
      <c r="B213" s="72" t="s">
        <v>14</v>
      </c>
      <c r="C213" s="16">
        <v>20</v>
      </c>
      <c r="D213" s="17"/>
      <c r="E213" s="17"/>
      <c r="F213" s="17"/>
      <c r="G213" s="18"/>
      <c r="H213" s="19"/>
      <c r="I213" s="16">
        <v>29</v>
      </c>
      <c r="J213" s="16">
        <v>30</v>
      </c>
      <c r="K213" s="20">
        <f t="shared" si="0"/>
        <v>79</v>
      </c>
    </row>
    <row r="214" spans="1:11">
      <c r="A214" s="323"/>
      <c r="B214" s="72" t="s">
        <v>15</v>
      </c>
      <c r="C214" s="16">
        <v>17</v>
      </c>
      <c r="D214" s="17"/>
      <c r="E214" s="17"/>
      <c r="F214" s="17"/>
      <c r="G214" s="18"/>
      <c r="H214" s="19"/>
      <c r="I214" s="16">
        <v>36</v>
      </c>
      <c r="J214" s="16">
        <v>38</v>
      </c>
      <c r="K214" s="20">
        <f t="shared" si="0"/>
        <v>91</v>
      </c>
    </row>
    <row r="215" spans="1:11">
      <c r="A215" s="323"/>
      <c r="B215" s="73" t="s">
        <v>16</v>
      </c>
      <c r="C215" s="48">
        <v>3</v>
      </c>
      <c r="D215" s="49"/>
      <c r="E215" s="49"/>
      <c r="F215" s="49"/>
      <c r="G215" s="24"/>
      <c r="H215" s="50"/>
      <c r="I215" s="48">
        <v>7</v>
      </c>
      <c r="J215" s="48">
        <v>9</v>
      </c>
      <c r="K215" s="13">
        <f t="shared" si="0"/>
        <v>19</v>
      </c>
    </row>
    <row r="216" spans="1:11">
      <c r="A216" s="323"/>
      <c r="B216" s="74" t="s">
        <v>17</v>
      </c>
      <c r="C216" s="16">
        <v>7</v>
      </c>
      <c r="D216" s="17"/>
      <c r="E216" s="17"/>
      <c r="F216" s="17"/>
      <c r="G216" s="18"/>
      <c r="H216" s="19"/>
      <c r="I216" s="16">
        <v>4</v>
      </c>
      <c r="J216" s="16">
        <v>5</v>
      </c>
      <c r="K216" s="20">
        <f t="shared" si="0"/>
        <v>16</v>
      </c>
    </row>
    <row r="217" spans="1:11">
      <c r="A217" s="323"/>
      <c r="B217" s="73" t="s">
        <v>18</v>
      </c>
      <c r="C217" s="22">
        <v>51</v>
      </c>
      <c r="D217" s="23"/>
      <c r="E217" s="23"/>
      <c r="F217" s="23"/>
      <c r="G217" s="24"/>
      <c r="H217" s="25"/>
      <c r="I217" s="22">
        <v>78</v>
      </c>
      <c r="J217" s="22">
        <v>83</v>
      </c>
      <c r="K217" s="13">
        <f t="shared" si="0"/>
        <v>212</v>
      </c>
    </row>
    <row r="218" spans="1:11">
      <c r="A218" s="323"/>
      <c r="B218" s="73" t="s">
        <v>19</v>
      </c>
      <c r="C218" s="22">
        <v>53</v>
      </c>
      <c r="D218" s="23"/>
      <c r="E218" s="23"/>
      <c r="F218" s="23"/>
      <c r="G218" s="24"/>
      <c r="H218" s="25"/>
      <c r="I218" s="22">
        <v>83</v>
      </c>
      <c r="J218" s="22"/>
      <c r="K218" s="13">
        <f t="shared" si="0"/>
        <v>136</v>
      </c>
    </row>
    <row r="219" spans="1:11">
      <c r="A219" s="323"/>
      <c r="B219" s="75" t="s">
        <v>20</v>
      </c>
      <c r="C219" s="51">
        <v>0</v>
      </c>
      <c r="D219" s="28"/>
      <c r="E219" s="28"/>
      <c r="F219" s="28"/>
      <c r="G219" s="18"/>
      <c r="H219" s="29"/>
      <c r="I219" s="51">
        <v>0</v>
      </c>
      <c r="J219" s="51">
        <v>6</v>
      </c>
      <c r="K219" s="20">
        <f t="shared" si="0"/>
        <v>6</v>
      </c>
    </row>
    <row r="220" spans="1:11">
      <c r="A220" s="324"/>
      <c r="B220" s="78" t="s">
        <v>21</v>
      </c>
      <c r="C220" s="52">
        <v>51</v>
      </c>
      <c r="D220" s="53"/>
      <c r="E220" s="53"/>
      <c r="F220" s="53"/>
      <c r="G220" s="47"/>
      <c r="H220" s="54"/>
      <c r="I220" s="52">
        <v>78</v>
      </c>
      <c r="J220" s="52"/>
      <c r="K220" s="93">
        <f t="shared" si="0"/>
        <v>129</v>
      </c>
    </row>
    <row r="221" spans="1:11">
      <c r="A221" s="313" t="s">
        <v>51</v>
      </c>
      <c r="B221" s="90" t="s">
        <v>48</v>
      </c>
      <c r="C221" s="94"/>
      <c r="D221" s="95"/>
      <c r="E221" s="95"/>
      <c r="F221" s="95"/>
      <c r="G221" s="96"/>
      <c r="H221" s="97"/>
      <c r="I221" s="94"/>
      <c r="J221" s="94"/>
      <c r="K221" s="20">
        <f t="shared" si="0"/>
        <v>0</v>
      </c>
    </row>
    <row r="222" spans="1:11">
      <c r="A222" s="323"/>
      <c r="B222" s="92" t="s">
        <v>12</v>
      </c>
      <c r="C222" s="48">
        <v>2</v>
      </c>
      <c r="D222" s="49"/>
      <c r="E222" s="49"/>
      <c r="F222" s="49"/>
      <c r="G222" s="24"/>
      <c r="H222" s="50"/>
      <c r="I222" s="48">
        <v>0</v>
      </c>
      <c r="J222" s="48">
        <v>1</v>
      </c>
      <c r="K222" s="13">
        <f t="shared" si="0"/>
        <v>3</v>
      </c>
    </row>
    <row r="223" spans="1:11">
      <c r="A223" s="323"/>
      <c r="B223" s="72" t="s">
        <v>14</v>
      </c>
      <c r="C223" s="51">
        <v>23</v>
      </c>
      <c r="D223" s="28"/>
      <c r="E223" s="28"/>
      <c r="F223" s="28"/>
      <c r="G223" s="18"/>
      <c r="H223" s="29"/>
      <c r="I223" s="51">
        <v>40</v>
      </c>
      <c r="J223" s="51">
        <v>30</v>
      </c>
      <c r="K223" s="20">
        <f t="shared" si="0"/>
        <v>93</v>
      </c>
    </row>
    <row r="224" spans="1:11">
      <c r="A224" s="323"/>
      <c r="B224" s="72" t="s">
        <v>15</v>
      </c>
      <c r="C224" s="51">
        <v>16</v>
      </c>
      <c r="D224" s="28"/>
      <c r="E224" s="28"/>
      <c r="F224" s="28"/>
      <c r="G224" s="18"/>
      <c r="H224" s="29"/>
      <c r="I224" s="51">
        <v>30</v>
      </c>
      <c r="J224" s="51">
        <v>37</v>
      </c>
      <c r="K224" s="20">
        <f t="shared" si="0"/>
        <v>83</v>
      </c>
    </row>
    <row r="225" spans="1:11">
      <c r="A225" s="323"/>
      <c r="B225" s="73" t="s">
        <v>16</v>
      </c>
      <c r="C225" s="22">
        <v>7</v>
      </c>
      <c r="D225" s="23"/>
      <c r="E225" s="23"/>
      <c r="F225" s="23"/>
      <c r="G225" s="24"/>
      <c r="H225" s="25"/>
      <c r="I225" s="22">
        <v>10</v>
      </c>
      <c r="J225" s="22">
        <v>8</v>
      </c>
      <c r="K225" s="13">
        <f t="shared" si="0"/>
        <v>25</v>
      </c>
    </row>
    <row r="226" spans="1:11">
      <c r="A226" s="323"/>
      <c r="B226" s="74" t="s">
        <v>17</v>
      </c>
      <c r="C226" s="51">
        <v>13</v>
      </c>
      <c r="D226" s="28"/>
      <c r="E226" s="28"/>
      <c r="F226" s="28"/>
      <c r="G226" s="18"/>
      <c r="H226" s="29"/>
      <c r="I226" s="51">
        <v>6</v>
      </c>
      <c r="J226" s="51">
        <v>2</v>
      </c>
      <c r="K226" s="20">
        <f t="shared" si="0"/>
        <v>21</v>
      </c>
    </row>
    <row r="227" spans="1:11">
      <c r="A227" s="323"/>
      <c r="B227" s="73" t="s">
        <v>18</v>
      </c>
      <c r="C227" s="22">
        <v>61</v>
      </c>
      <c r="D227" s="23"/>
      <c r="E227" s="23"/>
      <c r="F227" s="23"/>
      <c r="G227" s="24"/>
      <c r="H227" s="25"/>
      <c r="I227" s="22">
        <v>86</v>
      </c>
      <c r="J227" s="22">
        <v>78</v>
      </c>
      <c r="K227" s="13">
        <f t="shared" si="0"/>
        <v>225</v>
      </c>
    </row>
    <row r="228" spans="1:11">
      <c r="A228" s="323"/>
      <c r="B228" s="73" t="s">
        <v>19</v>
      </c>
      <c r="C228" s="22">
        <v>48</v>
      </c>
      <c r="D228" s="23"/>
      <c r="E228" s="23"/>
      <c r="F228" s="23"/>
      <c r="G228" s="24"/>
      <c r="H228" s="25"/>
      <c r="I228" s="22">
        <v>86</v>
      </c>
      <c r="J228" s="22">
        <v>80</v>
      </c>
      <c r="K228" s="13">
        <f t="shared" si="0"/>
        <v>214</v>
      </c>
    </row>
    <row r="229" spans="1:11">
      <c r="A229" s="323"/>
      <c r="B229" s="75" t="s">
        <v>20</v>
      </c>
      <c r="C229" s="51">
        <v>0</v>
      </c>
      <c r="D229" s="28"/>
      <c r="E229" s="28"/>
      <c r="F229" s="28"/>
      <c r="G229" s="18"/>
      <c r="H229" s="29"/>
      <c r="I229" s="51">
        <v>0</v>
      </c>
      <c r="J229" s="51">
        <v>5</v>
      </c>
      <c r="K229" s="20">
        <f t="shared" si="0"/>
        <v>5</v>
      </c>
    </row>
    <row r="230" spans="1:11">
      <c r="A230" s="324"/>
      <c r="B230" s="78" t="s">
        <v>21</v>
      </c>
      <c r="C230" s="35">
        <v>48</v>
      </c>
      <c r="D230" s="36"/>
      <c r="E230" s="36"/>
      <c r="F230" s="36"/>
      <c r="G230" s="37"/>
      <c r="H230" s="38"/>
      <c r="I230" s="35">
        <v>86</v>
      </c>
      <c r="J230" s="35">
        <v>75</v>
      </c>
      <c r="K230" s="93">
        <f t="shared" si="0"/>
        <v>209</v>
      </c>
    </row>
    <row r="231" spans="1:11">
      <c r="A231" s="313" t="s">
        <v>52</v>
      </c>
      <c r="B231" s="90" t="s">
        <v>48</v>
      </c>
      <c r="C231" s="16"/>
      <c r="D231" s="17"/>
      <c r="E231" s="17"/>
      <c r="F231" s="17"/>
      <c r="G231" s="91"/>
      <c r="H231" s="19"/>
      <c r="I231" s="16"/>
      <c r="J231" s="16"/>
      <c r="K231" s="20">
        <f t="shared" si="0"/>
        <v>0</v>
      </c>
    </row>
    <row r="232" spans="1:11">
      <c r="A232" s="323"/>
      <c r="B232" s="92" t="s">
        <v>12</v>
      </c>
      <c r="C232" s="48">
        <v>7</v>
      </c>
      <c r="D232" s="49"/>
      <c r="E232" s="49"/>
      <c r="F232" s="49"/>
      <c r="G232" s="24"/>
      <c r="H232" s="50"/>
      <c r="I232" s="48">
        <v>0</v>
      </c>
      <c r="J232" s="48">
        <v>2</v>
      </c>
      <c r="K232" s="13">
        <f t="shared" si="0"/>
        <v>9</v>
      </c>
    </row>
    <row r="233" spans="1:11">
      <c r="A233" s="323"/>
      <c r="B233" s="72" t="s">
        <v>14</v>
      </c>
      <c r="C233" s="16">
        <v>13</v>
      </c>
      <c r="D233" s="17"/>
      <c r="E233" s="17"/>
      <c r="F233" s="17"/>
      <c r="G233" s="18"/>
      <c r="H233" s="19"/>
      <c r="I233" s="16">
        <v>40</v>
      </c>
      <c r="J233" s="16">
        <v>38</v>
      </c>
      <c r="K233" s="20">
        <f t="shared" si="0"/>
        <v>91</v>
      </c>
    </row>
    <row r="234" spans="1:11">
      <c r="A234" s="323"/>
      <c r="B234" s="72" t="s">
        <v>15</v>
      </c>
      <c r="C234" s="16">
        <v>20</v>
      </c>
      <c r="D234" s="17"/>
      <c r="E234" s="17"/>
      <c r="F234" s="17"/>
      <c r="G234" s="18"/>
      <c r="H234" s="19"/>
      <c r="I234" s="16">
        <v>25</v>
      </c>
      <c r="J234" s="16">
        <v>32</v>
      </c>
      <c r="K234" s="20">
        <f t="shared" si="0"/>
        <v>77</v>
      </c>
    </row>
    <row r="235" spans="1:11">
      <c r="A235" s="323"/>
      <c r="B235" s="73" t="s">
        <v>16</v>
      </c>
      <c r="C235" s="48">
        <v>8</v>
      </c>
      <c r="D235" s="49"/>
      <c r="E235" s="49"/>
      <c r="F235" s="49"/>
      <c r="G235" s="24"/>
      <c r="H235" s="50"/>
      <c r="I235" s="48">
        <v>10</v>
      </c>
      <c r="J235" s="48">
        <v>8</v>
      </c>
      <c r="K235" s="13">
        <f t="shared" si="0"/>
        <v>26</v>
      </c>
    </row>
    <row r="236" spans="1:11">
      <c r="A236" s="323"/>
      <c r="B236" s="74" t="s">
        <v>17</v>
      </c>
      <c r="C236" s="16">
        <v>11</v>
      </c>
      <c r="D236" s="17"/>
      <c r="E236" s="17"/>
      <c r="F236" s="17"/>
      <c r="G236" s="18"/>
      <c r="H236" s="19"/>
      <c r="I236" s="16">
        <v>13</v>
      </c>
      <c r="J236" s="16">
        <v>5</v>
      </c>
      <c r="K236" s="20">
        <f t="shared" si="0"/>
        <v>29</v>
      </c>
    </row>
    <row r="237" spans="1:11">
      <c r="A237" s="323"/>
      <c r="B237" s="73" t="s">
        <v>18</v>
      </c>
      <c r="C237" s="22">
        <v>54</v>
      </c>
      <c r="D237" s="23"/>
      <c r="E237" s="23"/>
      <c r="F237" s="23"/>
      <c r="G237" s="24"/>
      <c r="H237" s="25"/>
      <c r="I237" s="22">
        <v>88</v>
      </c>
      <c r="J237" s="22">
        <v>75</v>
      </c>
      <c r="K237" s="13">
        <f t="shared" si="0"/>
        <v>217</v>
      </c>
    </row>
    <row r="238" spans="1:11">
      <c r="A238" s="323"/>
      <c r="B238" s="73" t="s">
        <v>19</v>
      </c>
      <c r="C238" s="22">
        <v>81</v>
      </c>
      <c r="D238" s="23"/>
      <c r="E238" s="23"/>
      <c r="F238" s="23"/>
      <c r="G238" s="24"/>
      <c r="H238" s="25"/>
      <c r="I238" s="22">
        <v>88</v>
      </c>
      <c r="J238" s="22">
        <v>90</v>
      </c>
      <c r="K238" s="13">
        <f t="shared" si="0"/>
        <v>259</v>
      </c>
    </row>
    <row r="239" spans="1:11">
      <c r="A239" s="323"/>
      <c r="B239" s="75" t="s">
        <v>20</v>
      </c>
      <c r="C239" s="51">
        <v>2</v>
      </c>
      <c r="D239" s="28"/>
      <c r="E239" s="28"/>
      <c r="F239" s="28"/>
      <c r="G239" s="18"/>
      <c r="H239" s="29"/>
      <c r="I239" s="51"/>
      <c r="J239" s="51">
        <v>1</v>
      </c>
      <c r="K239" s="20">
        <f t="shared" si="0"/>
        <v>3</v>
      </c>
    </row>
    <row r="240" spans="1:11">
      <c r="A240" s="324"/>
      <c r="B240" s="78" t="s">
        <v>21</v>
      </c>
      <c r="C240" s="52">
        <v>79</v>
      </c>
      <c r="D240" s="53"/>
      <c r="E240" s="53"/>
      <c r="F240" s="53"/>
      <c r="G240" s="47"/>
      <c r="H240" s="54"/>
      <c r="I240" s="52">
        <v>88</v>
      </c>
      <c r="J240" s="52">
        <v>89</v>
      </c>
      <c r="K240" s="93">
        <f t="shared" si="0"/>
        <v>256</v>
      </c>
    </row>
    <row r="241" spans="1:11">
      <c r="A241" s="313" t="s">
        <v>53</v>
      </c>
      <c r="B241" s="90" t="s">
        <v>48</v>
      </c>
      <c r="C241" s="94"/>
      <c r="D241" s="95"/>
      <c r="E241" s="95"/>
      <c r="F241" s="95"/>
      <c r="G241" s="96"/>
      <c r="H241" s="97"/>
      <c r="I241" s="94"/>
      <c r="J241" s="94"/>
      <c r="K241" s="20">
        <f t="shared" si="0"/>
        <v>0</v>
      </c>
    </row>
    <row r="242" spans="1:11">
      <c r="A242" s="323"/>
      <c r="B242" s="92" t="s">
        <v>12</v>
      </c>
      <c r="C242" s="48">
        <v>6</v>
      </c>
      <c r="D242" s="49"/>
      <c r="E242" s="49"/>
      <c r="F242" s="49"/>
      <c r="G242" s="24"/>
      <c r="H242" s="50"/>
      <c r="I242" s="48">
        <v>3</v>
      </c>
      <c r="J242" s="48">
        <v>2</v>
      </c>
      <c r="K242" s="13">
        <f t="shared" si="0"/>
        <v>11</v>
      </c>
    </row>
    <row r="243" spans="1:11">
      <c r="A243" s="323"/>
      <c r="B243" s="72" t="s">
        <v>14</v>
      </c>
      <c r="C243" s="16">
        <v>9</v>
      </c>
      <c r="D243" s="17"/>
      <c r="E243" s="17"/>
      <c r="F243" s="17"/>
      <c r="G243" s="18"/>
      <c r="H243" s="19"/>
      <c r="I243" s="16">
        <v>15</v>
      </c>
      <c r="J243" s="16">
        <v>10</v>
      </c>
      <c r="K243" s="20">
        <f t="shared" si="0"/>
        <v>34</v>
      </c>
    </row>
    <row r="244" spans="1:11">
      <c r="A244" s="323"/>
      <c r="B244" s="72" t="s">
        <v>15</v>
      </c>
      <c r="C244" s="51">
        <v>21</v>
      </c>
      <c r="D244" s="28"/>
      <c r="E244" s="28"/>
      <c r="F244" s="28"/>
      <c r="G244" s="18"/>
      <c r="H244" s="29"/>
      <c r="I244" s="51">
        <v>5</v>
      </c>
      <c r="J244" s="51">
        <v>19</v>
      </c>
      <c r="K244" s="20">
        <f t="shared" si="0"/>
        <v>45</v>
      </c>
    </row>
    <row r="245" spans="1:11">
      <c r="A245" s="323"/>
      <c r="B245" s="73" t="s">
        <v>16</v>
      </c>
      <c r="C245" s="22">
        <v>10</v>
      </c>
      <c r="D245" s="23"/>
      <c r="E245" s="23"/>
      <c r="F245" s="23"/>
      <c r="G245" s="24"/>
      <c r="H245" s="25"/>
      <c r="I245" s="22">
        <v>10</v>
      </c>
      <c r="J245" s="22">
        <v>1</v>
      </c>
      <c r="K245" s="13">
        <f t="shared" si="0"/>
        <v>21</v>
      </c>
    </row>
    <row r="246" spans="1:11">
      <c r="A246" s="323"/>
      <c r="B246" s="74" t="s">
        <v>17</v>
      </c>
      <c r="C246" s="51">
        <v>12</v>
      </c>
      <c r="D246" s="28"/>
      <c r="E246" s="28"/>
      <c r="F246" s="28"/>
      <c r="G246" s="18"/>
      <c r="H246" s="29"/>
      <c r="I246" s="51">
        <v>0</v>
      </c>
      <c r="J246" s="51">
        <v>6</v>
      </c>
      <c r="K246" s="20">
        <f t="shared" si="0"/>
        <v>18</v>
      </c>
    </row>
    <row r="247" spans="1:11">
      <c r="A247" s="323"/>
      <c r="B247" s="73" t="s">
        <v>18</v>
      </c>
      <c r="C247" s="22">
        <v>58</v>
      </c>
      <c r="D247" s="23"/>
      <c r="E247" s="23"/>
      <c r="F247" s="23"/>
      <c r="G247" s="24"/>
      <c r="H247" s="25"/>
      <c r="I247" s="22">
        <v>30</v>
      </c>
      <c r="J247" s="22">
        <f>SUM(J242:J246)</f>
        <v>38</v>
      </c>
      <c r="K247" s="13">
        <f t="shared" si="0"/>
        <v>126</v>
      </c>
    </row>
    <row r="248" spans="1:11">
      <c r="A248" s="323"/>
      <c r="B248" s="73" t="s">
        <v>19</v>
      </c>
      <c r="C248" s="22">
        <f>C247-C246</f>
        <v>46</v>
      </c>
      <c r="D248" s="23"/>
      <c r="E248" s="23"/>
      <c r="F248" s="23"/>
      <c r="G248" s="24"/>
      <c r="H248" s="25"/>
      <c r="I248" s="22">
        <v>30</v>
      </c>
      <c r="J248" s="22">
        <v>40</v>
      </c>
      <c r="K248" s="13">
        <f t="shared" si="0"/>
        <v>116</v>
      </c>
    </row>
    <row r="249" spans="1:11">
      <c r="A249" s="323"/>
      <c r="B249" s="75" t="s">
        <v>20</v>
      </c>
      <c r="C249" s="51">
        <v>0</v>
      </c>
      <c r="D249" s="28"/>
      <c r="E249" s="28"/>
      <c r="F249" s="28"/>
      <c r="G249" s="18"/>
      <c r="H249" s="29"/>
      <c r="I249" s="51"/>
      <c r="J249" s="51">
        <v>2</v>
      </c>
      <c r="K249" s="20">
        <f t="shared" si="0"/>
        <v>2</v>
      </c>
    </row>
    <row r="250" spans="1:11">
      <c r="A250" s="324"/>
      <c r="B250" s="78" t="s">
        <v>21</v>
      </c>
      <c r="C250" s="35">
        <v>46</v>
      </c>
      <c r="D250" s="36"/>
      <c r="E250" s="36"/>
      <c r="F250" s="36"/>
      <c r="G250" s="37"/>
      <c r="H250" s="38"/>
      <c r="I250" s="35">
        <v>30</v>
      </c>
      <c r="J250" s="35">
        <v>38</v>
      </c>
      <c r="K250" s="93">
        <f t="shared" si="0"/>
        <v>114</v>
      </c>
    </row>
    <row r="251" spans="1:11">
      <c r="A251" s="313" t="s">
        <v>54</v>
      </c>
      <c r="B251" s="90" t="s">
        <v>48</v>
      </c>
      <c r="C251" s="16"/>
      <c r="D251" s="17"/>
      <c r="E251" s="17"/>
      <c r="F251" s="17"/>
      <c r="G251" s="91"/>
      <c r="H251" s="41"/>
      <c r="I251" s="98"/>
      <c r="J251" s="98"/>
      <c r="K251" s="20">
        <f t="shared" ref="K251:K270" si="1">SUM(C251,H251,I251,J251)</f>
        <v>0</v>
      </c>
    </row>
    <row r="252" spans="1:11">
      <c r="A252" s="323"/>
      <c r="B252" s="92" t="s">
        <v>12</v>
      </c>
      <c r="C252" s="48">
        <v>7</v>
      </c>
      <c r="D252" s="49"/>
      <c r="E252" s="49"/>
      <c r="F252" s="49"/>
      <c r="G252" s="24"/>
      <c r="H252" s="99">
        <v>4</v>
      </c>
      <c r="I252" s="100"/>
      <c r="J252" s="100"/>
      <c r="K252" s="13">
        <f t="shared" si="1"/>
        <v>11</v>
      </c>
    </row>
    <row r="253" spans="1:11">
      <c r="A253" s="323"/>
      <c r="B253" s="72" t="s">
        <v>14</v>
      </c>
      <c r="C253" s="51">
        <v>35</v>
      </c>
      <c r="D253" s="28"/>
      <c r="E253" s="28"/>
      <c r="F253" s="28"/>
      <c r="G253" s="18"/>
      <c r="H253" s="101">
        <v>55</v>
      </c>
      <c r="I253" s="102"/>
      <c r="J253" s="102"/>
      <c r="K253" s="20">
        <f t="shared" si="1"/>
        <v>90</v>
      </c>
    </row>
    <row r="254" spans="1:11">
      <c r="A254" s="323"/>
      <c r="B254" s="72" t="s">
        <v>15</v>
      </c>
      <c r="C254" s="51">
        <v>13</v>
      </c>
      <c r="D254" s="28"/>
      <c r="E254" s="28"/>
      <c r="F254" s="28"/>
      <c r="G254" s="18"/>
      <c r="H254" s="101">
        <v>21</v>
      </c>
      <c r="I254" s="102"/>
      <c r="J254" s="102"/>
      <c r="K254" s="20">
        <f t="shared" si="1"/>
        <v>34</v>
      </c>
    </row>
    <row r="255" spans="1:11">
      <c r="A255" s="323"/>
      <c r="B255" s="73" t="s">
        <v>16</v>
      </c>
      <c r="C255" s="22">
        <v>5</v>
      </c>
      <c r="D255" s="23"/>
      <c r="E255" s="23"/>
      <c r="F255" s="23"/>
      <c r="G255" s="24"/>
      <c r="H255" s="42">
        <v>3</v>
      </c>
      <c r="I255" s="103"/>
      <c r="J255" s="103"/>
      <c r="K255" s="13">
        <f t="shared" si="1"/>
        <v>8</v>
      </c>
    </row>
    <row r="256" spans="1:11">
      <c r="A256" s="323"/>
      <c r="B256" s="74" t="s">
        <v>17</v>
      </c>
      <c r="C256" s="51">
        <v>8</v>
      </c>
      <c r="D256" s="28"/>
      <c r="E256" s="28"/>
      <c r="F256" s="28"/>
      <c r="G256" s="18"/>
      <c r="H256" s="101">
        <v>2</v>
      </c>
      <c r="I256" s="102"/>
      <c r="J256" s="102"/>
      <c r="K256" s="20">
        <f t="shared" si="1"/>
        <v>10</v>
      </c>
    </row>
    <row r="257" spans="1:11">
      <c r="A257" s="323"/>
      <c r="B257" s="73" t="s">
        <v>18</v>
      </c>
      <c r="C257" s="22">
        <f>SUM(C252:C256)</f>
        <v>68</v>
      </c>
      <c r="D257" s="23"/>
      <c r="E257" s="23"/>
      <c r="F257" s="23"/>
      <c r="G257" s="24"/>
      <c r="H257" s="42">
        <f>SUM(H252:H256)</f>
        <v>85</v>
      </c>
      <c r="I257" s="103"/>
      <c r="J257" s="103"/>
      <c r="K257" s="13">
        <f t="shared" si="1"/>
        <v>153</v>
      </c>
    </row>
    <row r="258" spans="1:11">
      <c r="A258" s="323"/>
      <c r="B258" s="73" t="s">
        <v>19</v>
      </c>
      <c r="C258" s="22">
        <f>C257-C256</f>
        <v>60</v>
      </c>
      <c r="D258" s="23"/>
      <c r="E258" s="23"/>
      <c r="F258" s="23"/>
      <c r="G258" s="24"/>
      <c r="H258" s="42">
        <f>H257-H256</f>
        <v>83</v>
      </c>
      <c r="I258" s="103"/>
      <c r="J258" s="103"/>
      <c r="K258" s="13">
        <f t="shared" si="1"/>
        <v>143</v>
      </c>
    </row>
    <row r="259" spans="1:11">
      <c r="A259" s="323"/>
      <c r="B259" s="75" t="s">
        <v>20</v>
      </c>
      <c r="C259" s="51">
        <v>0</v>
      </c>
      <c r="D259" s="28"/>
      <c r="E259" s="28"/>
      <c r="F259" s="28"/>
      <c r="G259" s="18"/>
      <c r="H259" s="101">
        <v>1</v>
      </c>
      <c r="I259" s="102"/>
      <c r="J259" s="102"/>
      <c r="K259" s="20">
        <f t="shared" si="1"/>
        <v>1</v>
      </c>
    </row>
    <row r="260" spans="1:11">
      <c r="A260" s="324"/>
      <c r="B260" s="78" t="s">
        <v>21</v>
      </c>
      <c r="C260" s="52">
        <v>60</v>
      </c>
      <c r="D260" s="53"/>
      <c r="E260" s="53"/>
      <c r="F260" s="53"/>
      <c r="G260" s="47"/>
      <c r="H260" s="104">
        <v>83</v>
      </c>
      <c r="I260" s="105"/>
      <c r="J260" s="105"/>
      <c r="K260" s="13">
        <f t="shared" si="1"/>
        <v>143</v>
      </c>
    </row>
    <row r="261" spans="1:11">
      <c r="A261" s="313" t="s">
        <v>55</v>
      </c>
      <c r="B261" s="90" t="s">
        <v>48</v>
      </c>
      <c r="C261" s="94">
        <v>3</v>
      </c>
      <c r="D261" s="95"/>
      <c r="E261" s="95"/>
      <c r="F261" s="95"/>
      <c r="G261" s="96"/>
      <c r="H261" s="106">
        <v>2</v>
      </c>
      <c r="I261" s="107"/>
      <c r="J261" s="107"/>
      <c r="K261" s="20">
        <f t="shared" si="1"/>
        <v>5</v>
      </c>
    </row>
    <row r="262" spans="1:11">
      <c r="A262" s="323"/>
      <c r="B262" s="92" t="s">
        <v>12</v>
      </c>
      <c r="C262" s="48">
        <v>7</v>
      </c>
      <c r="D262" s="49"/>
      <c r="E262" s="49"/>
      <c r="F262" s="49"/>
      <c r="G262" s="24"/>
      <c r="H262" s="99">
        <v>7</v>
      </c>
      <c r="I262" s="100"/>
      <c r="J262" s="100"/>
      <c r="K262" s="13">
        <f t="shared" si="1"/>
        <v>14</v>
      </c>
    </row>
    <row r="263" spans="1:11">
      <c r="A263" s="323"/>
      <c r="B263" s="72" t="s">
        <v>14</v>
      </c>
      <c r="C263" s="51">
        <v>31</v>
      </c>
      <c r="D263" s="28"/>
      <c r="E263" s="28"/>
      <c r="F263" s="28"/>
      <c r="G263" s="18"/>
      <c r="H263" s="101">
        <v>28</v>
      </c>
      <c r="I263" s="102"/>
      <c r="J263" s="102"/>
      <c r="K263" s="20">
        <f t="shared" si="1"/>
        <v>59</v>
      </c>
    </row>
    <row r="264" spans="1:11">
      <c r="A264" s="323"/>
      <c r="B264" s="72" t="s">
        <v>15</v>
      </c>
      <c r="C264" s="51">
        <v>16</v>
      </c>
      <c r="D264" s="28"/>
      <c r="E264" s="28"/>
      <c r="F264" s="28"/>
      <c r="G264" s="18"/>
      <c r="H264" s="101">
        <v>6</v>
      </c>
      <c r="I264" s="102"/>
      <c r="J264" s="102"/>
      <c r="K264" s="20">
        <f t="shared" si="1"/>
        <v>22</v>
      </c>
    </row>
    <row r="265" spans="1:11">
      <c r="A265" s="323"/>
      <c r="B265" s="73" t="s">
        <v>16</v>
      </c>
      <c r="C265" s="22">
        <v>5</v>
      </c>
      <c r="D265" s="28"/>
      <c r="E265" s="28"/>
      <c r="F265" s="28"/>
      <c r="G265" s="24"/>
      <c r="H265" s="42">
        <v>3</v>
      </c>
      <c r="I265" s="102"/>
      <c r="J265" s="102"/>
      <c r="K265" s="13">
        <f t="shared" si="1"/>
        <v>8</v>
      </c>
    </row>
    <row r="266" spans="1:11">
      <c r="A266" s="323"/>
      <c r="B266" s="74" t="s">
        <v>17</v>
      </c>
      <c r="C266" s="51">
        <v>6</v>
      </c>
      <c r="D266" s="28"/>
      <c r="E266" s="28"/>
      <c r="F266" s="28"/>
      <c r="G266" s="18"/>
      <c r="H266" s="101">
        <v>4</v>
      </c>
      <c r="I266" s="102"/>
      <c r="J266" s="102"/>
      <c r="K266" s="20">
        <f t="shared" si="1"/>
        <v>10</v>
      </c>
    </row>
    <row r="267" spans="1:11">
      <c r="A267" s="323"/>
      <c r="B267" s="73" t="s">
        <v>18</v>
      </c>
      <c r="C267" s="22">
        <f>SUM(C262:C266)</f>
        <v>65</v>
      </c>
      <c r="D267" s="28"/>
      <c r="E267" s="28"/>
      <c r="F267" s="28"/>
      <c r="G267" s="24"/>
      <c r="H267" s="42">
        <f>SUM(H262:H266)</f>
        <v>48</v>
      </c>
      <c r="I267" s="102"/>
      <c r="J267" s="102"/>
      <c r="K267" s="13">
        <f t="shared" si="1"/>
        <v>113</v>
      </c>
    </row>
    <row r="268" spans="1:11">
      <c r="A268" s="323"/>
      <c r="B268" s="73" t="s">
        <v>19</v>
      </c>
      <c r="C268" s="22">
        <f>C267-C266</f>
        <v>59</v>
      </c>
      <c r="D268" s="28"/>
      <c r="E268" s="28"/>
      <c r="F268" s="28"/>
      <c r="G268" s="24"/>
      <c r="H268" s="42">
        <f>H267-H266</f>
        <v>44</v>
      </c>
      <c r="I268" s="102"/>
      <c r="J268" s="102"/>
      <c r="K268" s="13">
        <f t="shared" si="1"/>
        <v>103</v>
      </c>
    </row>
    <row r="269" spans="1:11">
      <c r="A269" s="323"/>
      <c r="B269" s="75" t="s">
        <v>20</v>
      </c>
      <c r="C269" s="51"/>
      <c r="D269" s="28"/>
      <c r="E269" s="28"/>
      <c r="F269" s="28"/>
      <c r="G269" s="18"/>
      <c r="H269" s="101"/>
      <c r="I269" s="102"/>
      <c r="J269" s="102"/>
      <c r="K269" s="20">
        <f t="shared" si="1"/>
        <v>0</v>
      </c>
    </row>
    <row r="270" spans="1:11">
      <c r="A270" s="324"/>
      <c r="B270" s="78" t="s">
        <v>21</v>
      </c>
      <c r="C270" s="35">
        <f>C268</f>
        <v>59</v>
      </c>
      <c r="D270" s="108"/>
      <c r="E270" s="108"/>
      <c r="F270" s="108"/>
      <c r="G270" s="37"/>
      <c r="H270" s="46">
        <f>H267</f>
        <v>48</v>
      </c>
      <c r="I270" s="109"/>
      <c r="J270" s="109"/>
      <c r="K270" s="13">
        <f t="shared" si="1"/>
        <v>107</v>
      </c>
    </row>
    <row r="271" spans="1:11">
      <c r="A271" s="313" t="s">
        <v>56</v>
      </c>
      <c r="B271" s="90" t="s">
        <v>48</v>
      </c>
      <c r="C271" s="16"/>
      <c r="D271" s="17"/>
      <c r="E271" s="17"/>
      <c r="F271" s="17"/>
      <c r="G271" s="110"/>
      <c r="H271" s="41"/>
      <c r="I271" s="98"/>
      <c r="J271" s="98"/>
      <c r="K271" s="20">
        <f>SUM(C271:H271)</f>
        <v>0</v>
      </c>
    </row>
    <row r="272" spans="1:11">
      <c r="A272" s="323"/>
      <c r="B272" s="92" t="s">
        <v>12</v>
      </c>
      <c r="C272" s="48">
        <v>5</v>
      </c>
      <c r="D272" s="17"/>
      <c r="E272" s="17"/>
      <c r="F272" s="17"/>
      <c r="G272" s="111">
        <v>5</v>
      </c>
      <c r="H272" s="99">
        <v>6</v>
      </c>
      <c r="I272" s="98"/>
      <c r="J272" s="98"/>
      <c r="K272" s="13">
        <f t="shared" ref="K272:K280" si="2">SUM(C272:J272)</f>
        <v>16</v>
      </c>
    </row>
    <row r="273" spans="1:11">
      <c r="A273" s="323"/>
      <c r="B273" s="72" t="s">
        <v>14</v>
      </c>
      <c r="C273" s="16">
        <v>27</v>
      </c>
      <c r="D273" s="17"/>
      <c r="E273" s="17"/>
      <c r="F273" s="17"/>
      <c r="G273" s="112">
        <v>12</v>
      </c>
      <c r="H273" s="41">
        <v>21</v>
      </c>
      <c r="I273" s="98"/>
      <c r="J273" s="98"/>
      <c r="K273" s="20">
        <f t="shared" si="2"/>
        <v>60</v>
      </c>
    </row>
    <row r="274" spans="1:11">
      <c r="A274" s="323"/>
      <c r="B274" s="72" t="s">
        <v>15</v>
      </c>
      <c r="C274" s="16">
        <v>16</v>
      </c>
      <c r="D274" s="17"/>
      <c r="E274" s="17"/>
      <c r="F274" s="17"/>
      <c r="G274" s="112">
        <v>9</v>
      </c>
      <c r="H274" s="41">
        <v>14</v>
      </c>
      <c r="I274" s="98"/>
      <c r="J274" s="98"/>
      <c r="K274" s="20">
        <f t="shared" si="2"/>
        <v>39</v>
      </c>
    </row>
    <row r="275" spans="1:11">
      <c r="A275" s="323"/>
      <c r="B275" s="73" t="s">
        <v>16</v>
      </c>
      <c r="C275" s="48">
        <v>4</v>
      </c>
      <c r="D275" s="17"/>
      <c r="E275" s="17"/>
      <c r="F275" s="17"/>
      <c r="G275" s="111">
        <v>3</v>
      </c>
      <c r="H275" s="99">
        <v>15</v>
      </c>
      <c r="I275" s="98"/>
      <c r="J275" s="98"/>
      <c r="K275" s="13">
        <f t="shared" si="2"/>
        <v>22</v>
      </c>
    </row>
    <row r="276" spans="1:11">
      <c r="A276" s="323"/>
      <c r="B276" s="74" t="s">
        <v>17</v>
      </c>
      <c r="C276" s="16">
        <v>9</v>
      </c>
      <c r="D276" s="17"/>
      <c r="E276" s="17"/>
      <c r="F276" s="17"/>
      <c r="G276" s="112"/>
      <c r="H276" s="41">
        <v>5</v>
      </c>
      <c r="I276" s="98"/>
      <c r="J276" s="98"/>
      <c r="K276" s="20">
        <f t="shared" si="2"/>
        <v>14</v>
      </c>
    </row>
    <row r="277" spans="1:11">
      <c r="A277" s="323"/>
      <c r="B277" s="73" t="s">
        <v>18</v>
      </c>
      <c r="C277" s="22">
        <f>SUM(C272:C276)</f>
        <v>61</v>
      </c>
      <c r="D277" s="28"/>
      <c r="E277" s="28"/>
      <c r="F277" s="28"/>
      <c r="G277" s="111">
        <v>36</v>
      </c>
      <c r="H277" s="42">
        <f>SUM(H272:H276)</f>
        <v>61</v>
      </c>
      <c r="I277" s="102"/>
      <c r="J277" s="102"/>
      <c r="K277" s="13">
        <f t="shared" si="2"/>
        <v>158</v>
      </c>
    </row>
    <row r="278" spans="1:11">
      <c r="A278" s="323"/>
      <c r="B278" s="73" t="s">
        <v>19</v>
      </c>
      <c r="C278" s="22">
        <f>C277-C276</f>
        <v>52</v>
      </c>
      <c r="D278" s="28"/>
      <c r="E278" s="28"/>
      <c r="F278" s="28"/>
      <c r="G278" s="111"/>
      <c r="H278" s="42">
        <f>H277-H276</f>
        <v>56</v>
      </c>
      <c r="I278" s="102"/>
      <c r="J278" s="102"/>
      <c r="K278" s="13">
        <f t="shared" si="2"/>
        <v>108</v>
      </c>
    </row>
    <row r="279" spans="1:11">
      <c r="A279" s="323"/>
      <c r="B279" s="75" t="s">
        <v>20</v>
      </c>
      <c r="C279" s="51">
        <v>2</v>
      </c>
      <c r="D279" s="28"/>
      <c r="E279" s="28"/>
      <c r="F279" s="28"/>
      <c r="G279" s="112">
        <v>1</v>
      </c>
      <c r="H279" s="101">
        <v>1</v>
      </c>
      <c r="I279" s="102"/>
      <c r="J279" s="102"/>
      <c r="K279" s="20">
        <f t="shared" si="2"/>
        <v>4</v>
      </c>
    </row>
    <row r="280" spans="1:11">
      <c r="A280" s="324"/>
      <c r="B280" s="78" t="s">
        <v>21</v>
      </c>
      <c r="C280" s="52">
        <f>C278</f>
        <v>52</v>
      </c>
      <c r="D280" s="32"/>
      <c r="E280" s="32"/>
      <c r="F280" s="32"/>
      <c r="G280" s="113"/>
      <c r="H280" s="104">
        <f>H278-H279</f>
        <v>55</v>
      </c>
      <c r="I280" s="114"/>
      <c r="J280" s="114"/>
      <c r="K280" s="13">
        <f t="shared" si="2"/>
        <v>107</v>
      </c>
    </row>
    <row r="281" spans="1:11">
      <c r="A281" s="313" t="s">
        <v>57</v>
      </c>
      <c r="B281" s="90" t="s">
        <v>48</v>
      </c>
      <c r="C281" s="94"/>
      <c r="D281" s="95"/>
      <c r="E281" s="95"/>
      <c r="F281" s="95"/>
      <c r="G281" s="115"/>
      <c r="H281" s="106"/>
      <c r="I281" s="107"/>
      <c r="J281" s="107"/>
      <c r="K281" s="20">
        <f>SUM(C281:H281)</f>
        <v>0</v>
      </c>
    </row>
    <row r="282" spans="1:11">
      <c r="A282" s="323"/>
      <c r="B282" s="92" t="s">
        <v>12</v>
      </c>
      <c r="C282" s="48">
        <v>12</v>
      </c>
      <c r="D282" s="17"/>
      <c r="E282" s="17"/>
      <c r="F282" s="17"/>
      <c r="G282" s="111">
        <v>3</v>
      </c>
      <c r="H282" s="99">
        <v>4</v>
      </c>
      <c r="I282" s="98"/>
      <c r="J282" s="98"/>
      <c r="K282" s="13">
        <f t="shared" ref="K282:K290" si="3">SUM(C282:J282)</f>
        <v>19</v>
      </c>
    </row>
    <row r="283" spans="1:11">
      <c r="A283" s="323"/>
      <c r="B283" s="72" t="s">
        <v>14</v>
      </c>
      <c r="C283" s="51">
        <v>18</v>
      </c>
      <c r="D283" s="28"/>
      <c r="E283" s="28"/>
      <c r="F283" s="28"/>
      <c r="G283" s="112">
        <v>11</v>
      </c>
      <c r="H283" s="101">
        <v>26</v>
      </c>
      <c r="I283" s="102"/>
      <c r="J283" s="102"/>
      <c r="K283" s="20">
        <f t="shared" si="3"/>
        <v>55</v>
      </c>
    </row>
    <row r="284" spans="1:11">
      <c r="A284" s="323"/>
      <c r="B284" s="72" t="s">
        <v>15</v>
      </c>
      <c r="C284" s="51">
        <v>9</v>
      </c>
      <c r="D284" s="28"/>
      <c r="E284" s="28"/>
      <c r="F284" s="28"/>
      <c r="G284" s="112">
        <v>30</v>
      </c>
      <c r="H284" s="101">
        <v>34</v>
      </c>
      <c r="I284" s="102"/>
      <c r="J284" s="102"/>
      <c r="K284" s="20">
        <f t="shared" si="3"/>
        <v>73</v>
      </c>
    </row>
    <row r="285" spans="1:11">
      <c r="A285" s="323"/>
      <c r="B285" s="73" t="s">
        <v>16</v>
      </c>
      <c r="C285" s="22">
        <v>6</v>
      </c>
      <c r="D285" s="28"/>
      <c r="E285" s="28"/>
      <c r="F285" s="28"/>
      <c r="G285" s="111">
        <v>6</v>
      </c>
      <c r="H285" s="42">
        <v>10</v>
      </c>
      <c r="I285" s="102"/>
      <c r="J285" s="102"/>
      <c r="K285" s="13">
        <f t="shared" si="3"/>
        <v>22</v>
      </c>
    </row>
    <row r="286" spans="1:11">
      <c r="A286" s="323"/>
      <c r="B286" s="74" t="s">
        <v>17</v>
      </c>
      <c r="C286" s="51">
        <v>8</v>
      </c>
      <c r="D286" s="28"/>
      <c r="E286" s="28"/>
      <c r="F286" s="28"/>
      <c r="G286" s="112">
        <v>21</v>
      </c>
      <c r="H286" s="101">
        <v>7</v>
      </c>
      <c r="I286" s="102"/>
      <c r="J286" s="102"/>
      <c r="K286" s="20">
        <f t="shared" si="3"/>
        <v>36</v>
      </c>
    </row>
    <row r="287" spans="1:11">
      <c r="A287" s="323"/>
      <c r="B287" s="73" t="s">
        <v>18</v>
      </c>
      <c r="C287" s="22">
        <f>SUM(C283:C286)</f>
        <v>41</v>
      </c>
      <c r="D287" s="28"/>
      <c r="E287" s="28"/>
      <c r="F287" s="28"/>
      <c r="G287" s="111">
        <v>85</v>
      </c>
      <c r="H287" s="42">
        <v>81</v>
      </c>
      <c r="I287" s="102"/>
      <c r="J287" s="102"/>
      <c r="K287" s="13">
        <f t="shared" si="3"/>
        <v>207</v>
      </c>
    </row>
    <row r="288" spans="1:11">
      <c r="A288" s="323"/>
      <c r="B288" s="73" t="s">
        <v>19</v>
      </c>
      <c r="C288" s="22">
        <f>C287-C286</f>
        <v>33</v>
      </c>
      <c r="D288" s="28"/>
      <c r="E288" s="28"/>
      <c r="F288" s="28"/>
      <c r="G288" s="111">
        <v>50</v>
      </c>
      <c r="H288" s="42">
        <v>74</v>
      </c>
      <c r="I288" s="102"/>
      <c r="J288" s="102"/>
      <c r="K288" s="13">
        <f t="shared" si="3"/>
        <v>157</v>
      </c>
    </row>
    <row r="289" spans="1:11">
      <c r="A289" s="323"/>
      <c r="B289" s="75" t="s">
        <v>20</v>
      </c>
      <c r="C289" s="51"/>
      <c r="D289" s="28"/>
      <c r="E289" s="28"/>
      <c r="F289" s="28"/>
      <c r="G289" s="112">
        <v>9</v>
      </c>
      <c r="H289" s="101">
        <v>3</v>
      </c>
      <c r="I289" s="102"/>
      <c r="J289" s="102"/>
      <c r="K289" s="20">
        <f t="shared" si="3"/>
        <v>12</v>
      </c>
    </row>
    <row r="290" spans="1:11">
      <c r="A290" s="324"/>
      <c r="B290" s="78" t="s">
        <v>21</v>
      </c>
      <c r="C290" s="35">
        <f>C288</f>
        <v>33</v>
      </c>
      <c r="D290" s="108"/>
      <c r="E290" s="108"/>
      <c r="F290" s="108"/>
      <c r="G290" s="116">
        <v>68</v>
      </c>
      <c r="H290" s="46">
        <f>H288-H289</f>
        <v>71</v>
      </c>
      <c r="I290" s="109"/>
      <c r="J290" s="109"/>
      <c r="K290" s="13">
        <f t="shared" si="3"/>
        <v>172</v>
      </c>
    </row>
    <row r="291" spans="1:11">
      <c r="A291" s="313" t="s">
        <v>58</v>
      </c>
      <c r="B291" s="90" t="s">
        <v>48</v>
      </c>
      <c r="C291" s="16"/>
      <c r="D291" s="17"/>
      <c r="E291" s="17"/>
      <c r="F291" s="17"/>
      <c r="G291" s="110"/>
      <c r="H291" s="41"/>
      <c r="I291" s="98"/>
      <c r="J291" s="98"/>
      <c r="K291" s="20">
        <f>SUM(C291:H291)</f>
        <v>0</v>
      </c>
    </row>
    <row r="292" spans="1:11">
      <c r="A292" s="323"/>
      <c r="B292" s="92" t="s">
        <v>12</v>
      </c>
      <c r="C292" s="48">
        <v>6</v>
      </c>
      <c r="D292" s="17"/>
      <c r="E292" s="17"/>
      <c r="F292" s="17"/>
      <c r="G292" s="111">
        <v>3</v>
      </c>
      <c r="H292" s="99">
        <v>6</v>
      </c>
      <c r="I292" s="98"/>
      <c r="J292" s="98"/>
      <c r="K292" s="13">
        <f t="shared" ref="K292:K300" si="4">SUM(C292:J292)</f>
        <v>15</v>
      </c>
    </row>
    <row r="293" spans="1:11">
      <c r="A293" s="323"/>
      <c r="B293" s="72" t="s">
        <v>14</v>
      </c>
      <c r="C293" s="51">
        <v>15</v>
      </c>
      <c r="D293" s="28"/>
      <c r="E293" s="28"/>
      <c r="F293" s="28"/>
      <c r="G293" s="112">
        <v>48</v>
      </c>
      <c r="H293" s="101">
        <v>31</v>
      </c>
      <c r="I293" s="102"/>
      <c r="J293" s="102"/>
      <c r="K293" s="20">
        <f t="shared" si="4"/>
        <v>94</v>
      </c>
    </row>
    <row r="294" spans="1:11">
      <c r="A294" s="323"/>
      <c r="B294" s="72" t="s">
        <v>15</v>
      </c>
      <c r="C294" s="51">
        <v>12</v>
      </c>
      <c r="D294" s="28"/>
      <c r="E294" s="28"/>
      <c r="F294" s="28"/>
      <c r="G294" s="112">
        <v>11</v>
      </c>
      <c r="H294" s="101">
        <v>25</v>
      </c>
      <c r="I294" s="102"/>
      <c r="J294" s="102"/>
      <c r="K294" s="20">
        <f t="shared" si="4"/>
        <v>48</v>
      </c>
    </row>
    <row r="295" spans="1:11">
      <c r="A295" s="323"/>
      <c r="B295" s="73" t="s">
        <v>16</v>
      </c>
      <c r="C295" s="22">
        <v>2</v>
      </c>
      <c r="D295" s="28"/>
      <c r="E295" s="28"/>
      <c r="F295" s="28"/>
      <c r="G295" s="111">
        <v>5</v>
      </c>
      <c r="H295" s="42">
        <v>13</v>
      </c>
      <c r="I295" s="102"/>
      <c r="J295" s="102"/>
      <c r="K295" s="13">
        <f t="shared" si="4"/>
        <v>20</v>
      </c>
    </row>
    <row r="296" spans="1:11">
      <c r="A296" s="323"/>
      <c r="B296" s="74" t="s">
        <v>17</v>
      </c>
      <c r="C296" s="51">
        <v>6</v>
      </c>
      <c r="D296" s="28"/>
      <c r="E296" s="28"/>
      <c r="F296" s="28"/>
      <c r="G296" s="112">
        <v>7</v>
      </c>
      <c r="H296" s="101">
        <v>3</v>
      </c>
      <c r="I296" s="102"/>
      <c r="J296" s="102"/>
      <c r="K296" s="20">
        <f t="shared" si="4"/>
        <v>16</v>
      </c>
    </row>
    <row r="297" spans="1:11">
      <c r="A297" s="323"/>
      <c r="B297" s="73" t="s">
        <v>18</v>
      </c>
      <c r="C297" s="22">
        <f>SUM(C292:C296)</f>
        <v>41</v>
      </c>
      <c r="D297" s="28"/>
      <c r="E297" s="28"/>
      <c r="F297" s="28"/>
      <c r="G297" s="111">
        <v>88</v>
      </c>
      <c r="H297" s="42">
        <v>78</v>
      </c>
      <c r="I297" s="102"/>
      <c r="J297" s="102"/>
      <c r="K297" s="13">
        <f t="shared" si="4"/>
        <v>207</v>
      </c>
    </row>
    <row r="298" spans="1:11">
      <c r="A298" s="323"/>
      <c r="B298" s="73" t="s">
        <v>19</v>
      </c>
      <c r="C298" s="52">
        <f>C297-C296</f>
        <v>35</v>
      </c>
      <c r="D298" s="32"/>
      <c r="E298" s="32"/>
      <c r="F298" s="32"/>
      <c r="G298" s="111"/>
      <c r="H298" s="104">
        <v>75</v>
      </c>
      <c r="I298" s="114"/>
      <c r="J298" s="114"/>
      <c r="K298" s="13">
        <f t="shared" si="4"/>
        <v>110</v>
      </c>
    </row>
    <row r="299" spans="1:11">
      <c r="A299" s="323"/>
      <c r="B299" s="75" t="s">
        <v>20</v>
      </c>
      <c r="C299" s="31"/>
      <c r="D299" s="32"/>
      <c r="E299" s="32"/>
      <c r="F299" s="32"/>
      <c r="G299" s="112">
        <v>1</v>
      </c>
      <c r="H299" s="117"/>
      <c r="I299" s="114"/>
      <c r="J299" s="114"/>
      <c r="K299" s="20">
        <f t="shared" si="4"/>
        <v>1</v>
      </c>
    </row>
    <row r="300" spans="1:11">
      <c r="A300" s="324"/>
      <c r="B300" s="78" t="s">
        <v>21</v>
      </c>
      <c r="C300" s="52">
        <f>C298</f>
        <v>35</v>
      </c>
      <c r="D300" s="32"/>
      <c r="E300" s="32"/>
      <c r="F300" s="32"/>
      <c r="G300" s="113"/>
      <c r="H300" s="104">
        <v>75</v>
      </c>
      <c r="I300" s="114"/>
      <c r="J300" s="114"/>
      <c r="K300" s="13">
        <f t="shared" si="4"/>
        <v>110</v>
      </c>
    </row>
    <row r="301" spans="1:11">
      <c r="A301" s="313" t="s">
        <v>59</v>
      </c>
      <c r="B301" s="90" t="s">
        <v>48</v>
      </c>
      <c r="C301" s="94"/>
      <c r="D301" s="118"/>
      <c r="E301" s="95"/>
      <c r="F301" s="95"/>
      <c r="G301" s="115"/>
      <c r="H301" s="106"/>
      <c r="I301" s="107"/>
      <c r="J301" s="107"/>
      <c r="K301" s="20">
        <f>SUM(C301:H301)</f>
        <v>0</v>
      </c>
    </row>
    <row r="302" spans="1:11">
      <c r="A302" s="323"/>
      <c r="B302" s="92" t="s">
        <v>12</v>
      </c>
      <c r="C302" s="48">
        <v>3</v>
      </c>
      <c r="D302" s="119">
        <v>5</v>
      </c>
      <c r="E302" s="17"/>
      <c r="F302" s="17"/>
      <c r="G302" s="111">
        <v>7</v>
      </c>
      <c r="H302" s="99">
        <v>5</v>
      </c>
      <c r="I302" s="98"/>
      <c r="J302" s="98"/>
      <c r="K302" s="13">
        <f t="shared" ref="K302:K460" si="5">SUM(C302:J302)</f>
        <v>20</v>
      </c>
    </row>
    <row r="303" spans="1:11">
      <c r="A303" s="323"/>
      <c r="B303" s="72" t="s">
        <v>14</v>
      </c>
      <c r="C303" s="51">
        <v>24</v>
      </c>
      <c r="D303" s="120">
        <v>21</v>
      </c>
      <c r="E303" s="28"/>
      <c r="F303" s="28"/>
      <c r="G303" s="112">
        <v>57</v>
      </c>
      <c r="H303" s="101">
        <v>40</v>
      </c>
      <c r="I303" s="102"/>
      <c r="J303" s="102"/>
      <c r="K303" s="20">
        <f t="shared" si="5"/>
        <v>142</v>
      </c>
    </row>
    <row r="304" spans="1:11">
      <c r="A304" s="323"/>
      <c r="B304" s="72" t="s">
        <v>15</v>
      </c>
      <c r="C304" s="51">
        <v>15</v>
      </c>
      <c r="D304" s="120">
        <v>17</v>
      </c>
      <c r="E304" s="28"/>
      <c r="F304" s="28"/>
      <c r="G304" s="112">
        <v>22</v>
      </c>
      <c r="H304" s="101">
        <v>25</v>
      </c>
      <c r="I304" s="102"/>
      <c r="J304" s="102"/>
      <c r="K304" s="20">
        <f t="shared" si="5"/>
        <v>79</v>
      </c>
    </row>
    <row r="305" spans="1:11">
      <c r="A305" s="323"/>
      <c r="B305" s="73" t="s">
        <v>16</v>
      </c>
      <c r="C305" s="121">
        <v>5</v>
      </c>
      <c r="D305" s="122">
        <v>14</v>
      </c>
      <c r="E305" s="28"/>
      <c r="F305" s="28"/>
      <c r="G305" s="123">
        <v>11</v>
      </c>
      <c r="H305" s="124">
        <v>19</v>
      </c>
      <c r="I305" s="102"/>
      <c r="J305" s="102"/>
      <c r="K305" s="13">
        <f t="shared" si="5"/>
        <v>49</v>
      </c>
    </row>
    <row r="306" spans="1:11">
      <c r="A306" s="323"/>
      <c r="B306" s="74" t="s">
        <v>17</v>
      </c>
      <c r="C306" s="51">
        <v>3</v>
      </c>
      <c r="D306" s="120"/>
      <c r="E306" s="28"/>
      <c r="F306" s="28"/>
      <c r="G306" s="112">
        <v>6</v>
      </c>
      <c r="H306" s="101">
        <v>2</v>
      </c>
      <c r="I306" s="102"/>
      <c r="J306" s="102"/>
      <c r="K306" s="20">
        <f t="shared" si="5"/>
        <v>11</v>
      </c>
    </row>
    <row r="307" spans="1:11">
      <c r="A307" s="323"/>
      <c r="B307" s="73" t="s">
        <v>18</v>
      </c>
      <c r="C307" s="121">
        <f>SUM(C303:C306)-1</f>
        <v>46</v>
      </c>
      <c r="D307" s="122">
        <f>SUM(D302:D306)-2</f>
        <v>55</v>
      </c>
      <c r="E307" s="28"/>
      <c r="F307" s="28"/>
      <c r="G307" s="123">
        <f t="shared" ref="G307:H307" si="6">SUM(G302:G306)-1</f>
        <v>102</v>
      </c>
      <c r="H307" s="124">
        <f t="shared" si="6"/>
        <v>90</v>
      </c>
      <c r="I307" s="102"/>
      <c r="J307" s="102"/>
      <c r="K307" s="13">
        <f t="shared" si="5"/>
        <v>293</v>
      </c>
    </row>
    <row r="308" spans="1:11">
      <c r="A308" s="323"/>
      <c r="B308" s="73" t="s">
        <v>19</v>
      </c>
      <c r="C308" s="121">
        <f>C307-C306</f>
        <v>43</v>
      </c>
      <c r="D308" s="122"/>
      <c r="E308" s="28"/>
      <c r="F308" s="28"/>
      <c r="G308" s="123">
        <f t="shared" ref="G308:H308" si="7">G307-G306</f>
        <v>96</v>
      </c>
      <c r="H308" s="124">
        <f t="shared" si="7"/>
        <v>88</v>
      </c>
      <c r="I308" s="102"/>
      <c r="J308" s="102"/>
      <c r="K308" s="13">
        <f t="shared" si="5"/>
        <v>227</v>
      </c>
    </row>
    <row r="309" spans="1:11">
      <c r="A309" s="323"/>
      <c r="B309" s="75" t="s">
        <v>20</v>
      </c>
      <c r="C309" s="51"/>
      <c r="D309" s="120"/>
      <c r="E309" s="28"/>
      <c r="F309" s="28"/>
      <c r="G309" s="112">
        <v>1</v>
      </c>
      <c r="H309" s="101"/>
      <c r="I309" s="102"/>
      <c r="J309" s="102"/>
      <c r="K309" s="20">
        <f t="shared" si="5"/>
        <v>1</v>
      </c>
    </row>
    <row r="310" spans="1:11">
      <c r="A310" s="324"/>
      <c r="B310" s="78" t="s">
        <v>21</v>
      </c>
      <c r="C310" s="35">
        <f>C308</f>
        <v>43</v>
      </c>
      <c r="D310" s="125"/>
      <c r="E310" s="108"/>
      <c r="F310" s="108"/>
      <c r="G310" s="116">
        <f>G308-G309</f>
        <v>95</v>
      </c>
      <c r="H310" s="46">
        <f>H308</f>
        <v>88</v>
      </c>
      <c r="I310" s="109"/>
      <c r="J310" s="109"/>
      <c r="K310" s="13">
        <f t="shared" si="5"/>
        <v>226</v>
      </c>
    </row>
    <row r="311" spans="1:11">
      <c r="A311" s="313" t="s">
        <v>60</v>
      </c>
      <c r="B311" s="90" t="s">
        <v>48</v>
      </c>
      <c r="C311" s="16">
        <v>1</v>
      </c>
      <c r="D311" s="126">
        <v>4</v>
      </c>
      <c r="E311" s="126">
        <v>0</v>
      </c>
      <c r="F311" s="17"/>
      <c r="G311" s="110"/>
      <c r="H311" s="41"/>
      <c r="I311" s="98"/>
      <c r="J311" s="98"/>
      <c r="K311" s="20">
        <f t="shared" si="5"/>
        <v>5</v>
      </c>
    </row>
    <row r="312" spans="1:11">
      <c r="A312" s="323"/>
      <c r="B312" s="92" t="s">
        <v>12</v>
      </c>
      <c r="C312" s="48">
        <v>12</v>
      </c>
      <c r="D312" s="119">
        <v>5</v>
      </c>
      <c r="E312" s="119">
        <v>3</v>
      </c>
      <c r="F312" s="17"/>
      <c r="G312" s="111">
        <v>3</v>
      </c>
      <c r="H312" s="99">
        <v>6</v>
      </c>
      <c r="I312" s="98"/>
      <c r="J312" s="98"/>
      <c r="K312" s="13">
        <f t="shared" si="5"/>
        <v>29</v>
      </c>
    </row>
    <row r="313" spans="1:11">
      <c r="A313" s="323"/>
      <c r="B313" s="72" t="s">
        <v>14</v>
      </c>
      <c r="C313" s="51">
        <v>11</v>
      </c>
      <c r="D313" s="120">
        <v>38</v>
      </c>
      <c r="E313" s="120">
        <v>19</v>
      </c>
      <c r="F313" s="28"/>
      <c r="G313" s="112">
        <v>14</v>
      </c>
      <c r="H313" s="101">
        <v>26</v>
      </c>
      <c r="I313" s="102"/>
      <c r="J313" s="102"/>
      <c r="K313" s="20">
        <f t="shared" si="5"/>
        <v>108</v>
      </c>
    </row>
    <row r="314" spans="1:11">
      <c r="A314" s="323"/>
      <c r="B314" s="72" t="s">
        <v>15</v>
      </c>
      <c r="C314" s="51">
        <v>10</v>
      </c>
      <c r="D314" s="120">
        <v>24</v>
      </c>
      <c r="E314" s="120">
        <v>13</v>
      </c>
      <c r="F314" s="28"/>
      <c r="G314" s="112">
        <v>11</v>
      </c>
      <c r="H314" s="101">
        <v>18</v>
      </c>
      <c r="I314" s="102"/>
      <c r="J314" s="102"/>
      <c r="K314" s="20">
        <f t="shared" si="5"/>
        <v>76</v>
      </c>
    </row>
    <row r="315" spans="1:11">
      <c r="A315" s="323"/>
      <c r="B315" s="73" t="s">
        <v>16</v>
      </c>
      <c r="C315" s="22">
        <v>5</v>
      </c>
      <c r="D315" s="122">
        <v>14</v>
      </c>
      <c r="E315" s="122">
        <v>10</v>
      </c>
      <c r="F315" s="28"/>
      <c r="G315" s="111">
        <v>9</v>
      </c>
      <c r="H315" s="42">
        <v>24</v>
      </c>
      <c r="I315" s="102"/>
      <c r="J315" s="102"/>
      <c r="K315" s="13">
        <f t="shared" si="5"/>
        <v>62</v>
      </c>
    </row>
    <row r="316" spans="1:11">
      <c r="A316" s="323"/>
      <c r="B316" s="74" t="s">
        <v>17</v>
      </c>
      <c r="C316" s="51">
        <v>4</v>
      </c>
      <c r="D316" s="120"/>
      <c r="E316" s="120">
        <v>2</v>
      </c>
      <c r="F316" s="28"/>
      <c r="G316" s="112">
        <v>5</v>
      </c>
      <c r="H316" s="101">
        <v>1</v>
      </c>
      <c r="I316" s="102"/>
      <c r="J316" s="102"/>
      <c r="K316" s="20">
        <f t="shared" si="5"/>
        <v>12</v>
      </c>
    </row>
    <row r="317" spans="1:11">
      <c r="A317" s="323"/>
      <c r="B317" s="73" t="s">
        <v>18</v>
      </c>
      <c r="C317" s="22">
        <f>SUM(C312:C316)</f>
        <v>42</v>
      </c>
      <c r="D317" s="22">
        <f>SUM(D312:D316)-1</f>
        <v>80</v>
      </c>
      <c r="E317" s="122">
        <f>SUM(E312:E315)</f>
        <v>45</v>
      </c>
      <c r="F317" s="28"/>
      <c r="G317" s="22">
        <f>SUM(G312:G316)</f>
        <v>42</v>
      </c>
      <c r="H317" s="22">
        <f>SUM(H312:H316)-1</f>
        <v>74</v>
      </c>
      <c r="I317" s="102"/>
      <c r="J317" s="102"/>
      <c r="K317" s="13">
        <f t="shared" si="5"/>
        <v>283</v>
      </c>
    </row>
    <row r="318" spans="1:11">
      <c r="A318" s="323"/>
      <c r="B318" s="73" t="s">
        <v>19</v>
      </c>
      <c r="C318" s="52">
        <f t="shared" ref="C318:E318" si="8">C317-C316</f>
        <v>38</v>
      </c>
      <c r="D318" s="52">
        <f t="shared" si="8"/>
        <v>80</v>
      </c>
      <c r="E318" s="127">
        <f t="shared" si="8"/>
        <v>43</v>
      </c>
      <c r="F318" s="32"/>
      <c r="G318" s="52">
        <f t="shared" ref="G318:H318" si="9">G317-G316</f>
        <v>37</v>
      </c>
      <c r="H318" s="52">
        <f t="shared" si="9"/>
        <v>73</v>
      </c>
      <c r="I318" s="114"/>
      <c r="J318" s="114"/>
      <c r="K318" s="13">
        <f t="shared" si="5"/>
        <v>271</v>
      </c>
    </row>
    <row r="319" spans="1:11">
      <c r="A319" s="323"/>
      <c r="B319" s="75" t="s">
        <v>20</v>
      </c>
      <c r="C319" s="31"/>
      <c r="D319" s="128"/>
      <c r="E319" s="128">
        <v>3</v>
      </c>
      <c r="F319" s="32"/>
      <c r="G319" s="112">
        <v>2</v>
      </c>
      <c r="H319" s="117"/>
      <c r="I319" s="114"/>
      <c r="J319" s="114"/>
      <c r="K319" s="20">
        <f t="shared" si="5"/>
        <v>5</v>
      </c>
    </row>
    <row r="320" spans="1:11">
      <c r="A320" s="324"/>
      <c r="B320" s="78" t="s">
        <v>21</v>
      </c>
      <c r="C320" s="52">
        <f t="shared" ref="C320:E320" si="10">C318-C319</f>
        <v>38</v>
      </c>
      <c r="D320" s="52">
        <f t="shared" si="10"/>
        <v>80</v>
      </c>
      <c r="E320" s="127">
        <f t="shared" si="10"/>
        <v>40</v>
      </c>
      <c r="F320" s="32"/>
      <c r="G320" s="35">
        <v>40</v>
      </c>
      <c r="H320" s="52">
        <f>H318-H319</f>
        <v>73</v>
      </c>
      <c r="I320" s="114"/>
      <c r="J320" s="114"/>
      <c r="K320" s="13">
        <f t="shared" si="5"/>
        <v>271</v>
      </c>
    </row>
    <row r="321" spans="1:11">
      <c r="A321" s="313" t="s">
        <v>61</v>
      </c>
      <c r="B321" s="90" t="s">
        <v>48</v>
      </c>
      <c r="C321" s="94"/>
      <c r="D321" s="118">
        <v>6</v>
      </c>
      <c r="E321" s="118">
        <v>4</v>
      </c>
      <c r="F321" s="107"/>
      <c r="G321" s="115"/>
      <c r="H321" s="106"/>
      <c r="I321" s="107"/>
      <c r="J321" s="107"/>
      <c r="K321" s="20">
        <f t="shared" si="5"/>
        <v>10</v>
      </c>
    </row>
    <row r="322" spans="1:11">
      <c r="A322" s="323"/>
      <c r="B322" s="92" t="s">
        <v>12</v>
      </c>
      <c r="C322" s="22">
        <v>4</v>
      </c>
      <c r="D322" s="122">
        <v>4</v>
      </c>
      <c r="E322" s="122">
        <v>4</v>
      </c>
      <c r="F322" s="98"/>
      <c r="G322" s="111">
        <v>2</v>
      </c>
      <c r="H322" s="42">
        <v>5</v>
      </c>
      <c r="I322" s="102"/>
      <c r="J322" s="102"/>
      <c r="K322" s="13">
        <f t="shared" si="5"/>
        <v>19</v>
      </c>
    </row>
    <row r="323" spans="1:11">
      <c r="A323" s="323"/>
      <c r="B323" s="72" t="s">
        <v>14</v>
      </c>
      <c r="C323" s="51">
        <v>11</v>
      </c>
      <c r="D323" s="120">
        <v>25</v>
      </c>
      <c r="E323" s="120">
        <v>10</v>
      </c>
      <c r="F323" s="102"/>
      <c r="G323" s="112">
        <v>22</v>
      </c>
      <c r="H323" s="101">
        <v>24</v>
      </c>
      <c r="I323" s="102"/>
      <c r="J323" s="102"/>
      <c r="K323" s="20">
        <f t="shared" si="5"/>
        <v>92</v>
      </c>
    </row>
    <row r="324" spans="1:11">
      <c r="A324" s="323"/>
      <c r="B324" s="72" t="s">
        <v>15</v>
      </c>
      <c r="C324" s="51">
        <v>7</v>
      </c>
      <c r="D324" s="120">
        <v>22</v>
      </c>
      <c r="E324" s="120">
        <v>26</v>
      </c>
      <c r="F324" s="102"/>
      <c r="G324" s="112">
        <v>13</v>
      </c>
      <c r="H324" s="101">
        <v>23</v>
      </c>
      <c r="I324" s="102"/>
      <c r="J324" s="102"/>
      <c r="K324" s="20">
        <f t="shared" si="5"/>
        <v>91</v>
      </c>
    </row>
    <row r="325" spans="1:11">
      <c r="A325" s="323"/>
      <c r="B325" s="73" t="s">
        <v>16</v>
      </c>
      <c r="C325" s="22">
        <v>5</v>
      </c>
      <c r="D325" s="122">
        <v>15</v>
      </c>
      <c r="E325" s="122">
        <v>12</v>
      </c>
      <c r="F325" s="102"/>
      <c r="G325" s="111">
        <v>7</v>
      </c>
      <c r="H325" s="42">
        <v>17</v>
      </c>
      <c r="I325" s="102"/>
      <c r="J325" s="102"/>
      <c r="K325" s="13">
        <f t="shared" si="5"/>
        <v>56</v>
      </c>
    </row>
    <row r="326" spans="1:11">
      <c r="A326" s="323"/>
      <c r="B326" s="74" t="s">
        <v>17</v>
      </c>
      <c r="C326" s="51">
        <v>4</v>
      </c>
      <c r="D326" s="120">
        <v>4</v>
      </c>
      <c r="E326" s="120">
        <v>2</v>
      </c>
      <c r="F326" s="102"/>
      <c r="G326" s="112">
        <v>4</v>
      </c>
      <c r="H326" s="101">
        <v>2</v>
      </c>
      <c r="I326" s="102"/>
      <c r="J326" s="102"/>
      <c r="K326" s="20">
        <f t="shared" si="5"/>
        <v>16</v>
      </c>
    </row>
    <row r="327" spans="1:11">
      <c r="A327" s="323"/>
      <c r="B327" s="73" t="s">
        <v>18</v>
      </c>
      <c r="C327" s="22">
        <f>SUM(C322:C326)</f>
        <v>31</v>
      </c>
      <c r="D327" s="22">
        <f t="shared" ref="C327:E327" si="11">SUM(D322:D326)</f>
        <v>70</v>
      </c>
      <c r="E327" s="22">
        <f t="shared" si="11"/>
        <v>54</v>
      </c>
      <c r="F327" s="102"/>
      <c r="G327" s="22">
        <v>43</v>
      </c>
      <c r="H327" s="22">
        <f>SUM(H322:H326)-1</f>
        <v>70</v>
      </c>
      <c r="I327" s="102"/>
      <c r="J327" s="102"/>
      <c r="K327" s="13">
        <f t="shared" si="5"/>
        <v>268</v>
      </c>
    </row>
    <row r="328" spans="1:11">
      <c r="A328" s="323"/>
      <c r="B328" s="73" t="s">
        <v>19</v>
      </c>
      <c r="C328" s="22">
        <f t="shared" ref="C328:E328" si="12">C327-C326</f>
        <v>27</v>
      </c>
      <c r="D328" s="22">
        <f t="shared" si="12"/>
        <v>66</v>
      </c>
      <c r="E328" s="22">
        <f t="shared" si="12"/>
        <v>52</v>
      </c>
      <c r="F328" s="114"/>
      <c r="G328" s="22">
        <f t="shared" ref="G328:H328" si="13">G327-G326</f>
        <v>39</v>
      </c>
      <c r="H328" s="22">
        <f t="shared" si="13"/>
        <v>68</v>
      </c>
      <c r="I328" s="102"/>
      <c r="J328" s="102"/>
      <c r="K328" s="13">
        <f t="shared" si="5"/>
        <v>252</v>
      </c>
    </row>
    <row r="329" spans="1:11">
      <c r="A329" s="323"/>
      <c r="B329" s="75" t="s">
        <v>20</v>
      </c>
      <c r="C329" s="51">
        <v>1</v>
      </c>
      <c r="D329" s="51"/>
      <c r="E329" s="51"/>
      <c r="F329" s="114"/>
      <c r="G329" s="51">
        <v>3</v>
      </c>
      <c r="H329" s="51"/>
      <c r="I329" s="102"/>
      <c r="J329" s="102"/>
      <c r="K329" s="20">
        <f t="shared" si="5"/>
        <v>4</v>
      </c>
    </row>
    <row r="330" spans="1:11">
      <c r="A330" s="324"/>
      <c r="B330" s="78" t="s">
        <v>21</v>
      </c>
      <c r="C330" s="35">
        <f t="shared" ref="C330:E330" si="14">C328-C329</f>
        <v>26</v>
      </c>
      <c r="D330" s="35">
        <f t="shared" si="14"/>
        <v>66</v>
      </c>
      <c r="E330" s="35">
        <f t="shared" si="14"/>
        <v>52</v>
      </c>
      <c r="F330" s="109"/>
      <c r="G330" s="35">
        <f t="shared" ref="G330:H330" si="15">G328-G329</f>
        <v>36</v>
      </c>
      <c r="H330" s="35">
        <f t="shared" si="15"/>
        <v>68</v>
      </c>
      <c r="I330" s="109"/>
      <c r="J330" s="109"/>
      <c r="K330" s="13">
        <f t="shared" si="5"/>
        <v>248</v>
      </c>
    </row>
    <row r="331" spans="1:11">
      <c r="A331" s="313" t="s">
        <v>62</v>
      </c>
      <c r="B331" s="90" t="s">
        <v>48</v>
      </c>
      <c r="C331" s="16"/>
      <c r="D331" s="126">
        <v>8</v>
      </c>
      <c r="E331" s="126">
        <v>8</v>
      </c>
      <c r="F331" s="17"/>
      <c r="G331" s="110">
        <v>6</v>
      </c>
      <c r="H331" s="41"/>
      <c r="I331" s="98"/>
      <c r="J331" s="98"/>
      <c r="K331" s="20">
        <f t="shared" si="5"/>
        <v>22</v>
      </c>
    </row>
    <row r="332" spans="1:11">
      <c r="A332" s="323"/>
      <c r="B332" s="92" t="s">
        <v>12</v>
      </c>
      <c r="C332" s="22">
        <v>4</v>
      </c>
      <c r="D332" s="122">
        <v>4</v>
      </c>
      <c r="E332" s="122">
        <v>3</v>
      </c>
      <c r="F332" s="17"/>
      <c r="G332" s="111">
        <v>4</v>
      </c>
      <c r="H332" s="42">
        <v>5</v>
      </c>
      <c r="I332" s="102"/>
      <c r="J332" s="102"/>
      <c r="K332" s="13">
        <f t="shared" si="5"/>
        <v>20</v>
      </c>
    </row>
    <row r="333" spans="1:11">
      <c r="A333" s="323"/>
      <c r="B333" s="72" t="s">
        <v>14</v>
      </c>
      <c r="C333" s="51">
        <v>13</v>
      </c>
      <c r="D333" s="120">
        <v>28</v>
      </c>
      <c r="E333" s="120">
        <v>30</v>
      </c>
      <c r="F333" s="28"/>
      <c r="G333" s="112">
        <v>23</v>
      </c>
      <c r="H333" s="101">
        <v>29</v>
      </c>
      <c r="I333" s="102"/>
      <c r="J333" s="102"/>
      <c r="K333" s="20">
        <f t="shared" si="5"/>
        <v>123</v>
      </c>
    </row>
    <row r="334" spans="1:11">
      <c r="A334" s="323"/>
      <c r="B334" s="72" t="s">
        <v>15</v>
      </c>
      <c r="C334" s="51">
        <v>7</v>
      </c>
      <c r="D334" s="120">
        <v>28</v>
      </c>
      <c r="E334" s="120">
        <v>32</v>
      </c>
      <c r="F334" s="28"/>
      <c r="G334" s="112">
        <v>14</v>
      </c>
      <c r="H334" s="101">
        <v>31</v>
      </c>
      <c r="I334" s="102"/>
      <c r="J334" s="102"/>
      <c r="K334" s="20">
        <f t="shared" si="5"/>
        <v>112</v>
      </c>
    </row>
    <row r="335" spans="1:11">
      <c r="A335" s="323"/>
      <c r="B335" s="73" t="s">
        <v>16</v>
      </c>
      <c r="C335" s="22">
        <v>3</v>
      </c>
      <c r="D335" s="122">
        <v>17</v>
      </c>
      <c r="E335" s="122">
        <v>13</v>
      </c>
      <c r="F335" s="28"/>
      <c r="G335" s="111">
        <v>26</v>
      </c>
      <c r="H335" s="42">
        <v>11</v>
      </c>
      <c r="I335" s="102"/>
      <c r="J335" s="102"/>
      <c r="K335" s="13">
        <f t="shared" si="5"/>
        <v>70</v>
      </c>
    </row>
    <row r="336" spans="1:11">
      <c r="A336" s="323"/>
      <c r="B336" s="74" t="s">
        <v>17</v>
      </c>
      <c r="C336" s="51">
        <v>6</v>
      </c>
      <c r="D336" s="120">
        <v>4</v>
      </c>
      <c r="E336" s="120">
        <v>1</v>
      </c>
      <c r="F336" s="28"/>
      <c r="G336" s="112">
        <v>4</v>
      </c>
      <c r="H336" s="101">
        <v>1</v>
      </c>
      <c r="I336" s="102"/>
      <c r="J336" s="102"/>
      <c r="K336" s="20">
        <f t="shared" si="5"/>
        <v>16</v>
      </c>
    </row>
    <row r="337" spans="1:13">
      <c r="A337" s="323"/>
      <c r="B337" s="73" t="s">
        <v>18</v>
      </c>
      <c r="C337" s="22">
        <v>33</v>
      </c>
      <c r="D337" s="122">
        <v>89</v>
      </c>
      <c r="E337" s="122">
        <v>87</v>
      </c>
      <c r="F337" s="28"/>
      <c r="G337" s="111">
        <v>78</v>
      </c>
      <c r="H337" s="42">
        <v>77</v>
      </c>
      <c r="I337" s="102"/>
      <c r="J337" s="102"/>
      <c r="K337" s="13">
        <f t="shared" si="5"/>
        <v>364</v>
      </c>
    </row>
    <row r="338" spans="1:13">
      <c r="A338" s="323"/>
      <c r="B338" s="73" t="s">
        <v>19</v>
      </c>
      <c r="C338" s="52">
        <v>27</v>
      </c>
      <c r="D338" s="127"/>
      <c r="E338" s="127"/>
      <c r="F338" s="32"/>
      <c r="G338" s="111">
        <f>G337-G339</f>
        <v>75</v>
      </c>
      <c r="H338" s="104">
        <v>76</v>
      </c>
      <c r="I338" s="114"/>
      <c r="J338" s="114"/>
      <c r="K338" s="13">
        <f t="shared" si="5"/>
        <v>178</v>
      </c>
    </row>
    <row r="339" spans="1:13">
      <c r="A339" s="323"/>
      <c r="B339" s="75" t="s">
        <v>20</v>
      </c>
      <c r="C339" s="31"/>
      <c r="D339" s="128"/>
      <c r="E339" s="128"/>
      <c r="F339" s="32"/>
      <c r="G339" s="112">
        <v>3</v>
      </c>
      <c r="H339" s="117"/>
      <c r="I339" s="114"/>
      <c r="J339" s="114"/>
      <c r="K339" s="20">
        <f t="shared" si="5"/>
        <v>3</v>
      </c>
    </row>
    <row r="340" spans="1:13">
      <c r="A340" s="324"/>
      <c r="B340" s="78" t="s">
        <v>21</v>
      </c>
      <c r="C340" s="52"/>
      <c r="D340" s="127"/>
      <c r="E340" s="127"/>
      <c r="F340" s="32"/>
      <c r="G340" s="113"/>
      <c r="H340" s="104"/>
      <c r="I340" s="114"/>
      <c r="J340" s="114"/>
      <c r="K340" s="13">
        <f t="shared" si="5"/>
        <v>0</v>
      </c>
    </row>
    <row r="341" spans="1:13">
      <c r="A341" s="313" t="s">
        <v>63</v>
      </c>
      <c r="B341" s="90" t="s">
        <v>48</v>
      </c>
      <c r="C341" s="94"/>
      <c r="D341" s="118">
        <v>12</v>
      </c>
      <c r="E341" s="118">
        <v>12</v>
      </c>
      <c r="F341" s="118"/>
      <c r="G341" s="115"/>
      <c r="H341" s="106"/>
      <c r="I341" s="107"/>
      <c r="J341" s="107"/>
      <c r="K341" s="20">
        <f t="shared" si="5"/>
        <v>24</v>
      </c>
    </row>
    <row r="342" spans="1:13">
      <c r="A342" s="323"/>
      <c r="B342" s="92" t="s">
        <v>12</v>
      </c>
      <c r="C342" s="48">
        <v>8</v>
      </c>
      <c r="D342" s="119">
        <v>4</v>
      </c>
      <c r="E342" s="119">
        <v>3</v>
      </c>
      <c r="F342" s="119">
        <v>2</v>
      </c>
      <c r="G342" s="111">
        <v>9</v>
      </c>
      <c r="H342" s="99">
        <v>4</v>
      </c>
      <c r="I342" s="98"/>
      <c r="J342" s="98"/>
      <c r="K342" s="13">
        <f t="shared" si="5"/>
        <v>30</v>
      </c>
    </row>
    <row r="343" spans="1:13">
      <c r="A343" s="323"/>
      <c r="B343" s="72" t="s">
        <v>14</v>
      </c>
      <c r="C343" s="51">
        <v>18</v>
      </c>
      <c r="D343" s="120">
        <v>25</v>
      </c>
      <c r="E343" s="120">
        <v>35</v>
      </c>
      <c r="F343" s="120">
        <v>29</v>
      </c>
      <c r="G343" s="112">
        <v>33</v>
      </c>
      <c r="H343" s="101">
        <v>28</v>
      </c>
      <c r="I343" s="102"/>
      <c r="J343" s="102"/>
      <c r="K343" s="20">
        <f t="shared" si="5"/>
        <v>168</v>
      </c>
    </row>
    <row r="344" spans="1:13">
      <c r="A344" s="323"/>
      <c r="B344" s="72" t="s">
        <v>15</v>
      </c>
      <c r="C344" s="51">
        <v>10</v>
      </c>
      <c r="D344" s="120">
        <v>40</v>
      </c>
      <c r="E344" s="120">
        <v>57</v>
      </c>
      <c r="F344" s="120">
        <v>42</v>
      </c>
      <c r="G344" s="112">
        <v>37</v>
      </c>
      <c r="H344" s="101">
        <v>36</v>
      </c>
      <c r="I344" s="102"/>
      <c r="J344" s="102"/>
      <c r="K344" s="20">
        <f t="shared" si="5"/>
        <v>222</v>
      </c>
    </row>
    <row r="345" spans="1:13">
      <c r="A345" s="323"/>
      <c r="B345" s="73" t="s">
        <v>16</v>
      </c>
      <c r="C345" s="22">
        <v>7</v>
      </c>
      <c r="D345" s="122">
        <v>11</v>
      </c>
      <c r="E345" s="122">
        <v>15</v>
      </c>
      <c r="F345" s="122">
        <v>14</v>
      </c>
      <c r="G345" s="111">
        <v>12</v>
      </c>
      <c r="H345" s="42">
        <v>15</v>
      </c>
      <c r="I345" s="102"/>
      <c r="J345" s="102"/>
      <c r="K345" s="13">
        <f t="shared" si="5"/>
        <v>74</v>
      </c>
    </row>
    <row r="346" spans="1:13">
      <c r="A346" s="323"/>
      <c r="B346" s="74" t="s">
        <v>17</v>
      </c>
      <c r="C346" s="51">
        <v>5</v>
      </c>
      <c r="D346" s="120">
        <v>3</v>
      </c>
      <c r="E346" s="120">
        <v>4</v>
      </c>
      <c r="F346" s="120">
        <v>2</v>
      </c>
      <c r="G346" s="112">
        <v>4</v>
      </c>
      <c r="H346" s="101">
        <v>2</v>
      </c>
      <c r="I346" s="102"/>
      <c r="J346" s="102"/>
      <c r="K346" s="20">
        <f t="shared" si="5"/>
        <v>20</v>
      </c>
    </row>
    <row r="347" spans="1:13">
      <c r="A347" s="323"/>
      <c r="B347" s="73" t="s">
        <v>18</v>
      </c>
      <c r="C347" s="22">
        <f>SUM(C342:C346)-3</f>
        <v>45</v>
      </c>
      <c r="D347" s="22">
        <v>96</v>
      </c>
      <c r="E347" s="22">
        <f t="shared" ref="E347:F347" si="16">SUM(E342:E346)</f>
        <v>114</v>
      </c>
      <c r="F347" s="22">
        <f t="shared" si="16"/>
        <v>89</v>
      </c>
      <c r="G347" s="22">
        <v>93</v>
      </c>
      <c r="H347" s="22">
        <f>SUM(H342:H346)-2</f>
        <v>83</v>
      </c>
      <c r="I347" s="102"/>
      <c r="J347" s="102"/>
      <c r="K347" s="13">
        <f t="shared" si="5"/>
        <v>520</v>
      </c>
    </row>
    <row r="348" spans="1:13">
      <c r="A348" s="323"/>
      <c r="B348" s="73" t="s">
        <v>19</v>
      </c>
      <c r="C348" s="22">
        <f t="shared" ref="C348:H348" si="17">C347-C346</f>
        <v>40</v>
      </c>
      <c r="D348" s="22">
        <f t="shared" si="17"/>
        <v>93</v>
      </c>
      <c r="E348" s="22">
        <f t="shared" si="17"/>
        <v>110</v>
      </c>
      <c r="F348" s="22">
        <f t="shared" si="17"/>
        <v>87</v>
      </c>
      <c r="G348" s="22">
        <f t="shared" si="17"/>
        <v>89</v>
      </c>
      <c r="H348" s="22">
        <f t="shared" si="17"/>
        <v>81</v>
      </c>
      <c r="I348" s="102"/>
      <c r="J348" s="102"/>
      <c r="K348" s="13">
        <f t="shared" si="5"/>
        <v>500</v>
      </c>
    </row>
    <row r="349" spans="1:13">
      <c r="A349" s="323"/>
      <c r="B349" s="75" t="s">
        <v>20</v>
      </c>
      <c r="C349" s="51"/>
      <c r="D349" s="120"/>
      <c r="E349" s="120">
        <v>1</v>
      </c>
      <c r="F349" s="120">
        <v>5</v>
      </c>
      <c r="G349" s="112">
        <v>2</v>
      </c>
      <c r="H349" s="101"/>
      <c r="I349" s="102"/>
      <c r="J349" s="102"/>
      <c r="K349" s="20">
        <f t="shared" si="5"/>
        <v>8</v>
      </c>
    </row>
    <row r="350" spans="1:13">
      <c r="A350" s="324"/>
      <c r="B350" s="78" t="s">
        <v>21</v>
      </c>
      <c r="C350" s="35">
        <f t="shared" ref="C350:H350" si="18">C348-C349</f>
        <v>40</v>
      </c>
      <c r="D350" s="35">
        <f t="shared" si="18"/>
        <v>93</v>
      </c>
      <c r="E350" s="35">
        <f t="shared" si="18"/>
        <v>109</v>
      </c>
      <c r="F350" s="35">
        <f t="shared" si="18"/>
        <v>82</v>
      </c>
      <c r="G350" s="35">
        <f t="shared" si="18"/>
        <v>87</v>
      </c>
      <c r="H350" s="35">
        <f t="shared" si="18"/>
        <v>81</v>
      </c>
      <c r="I350" s="109"/>
      <c r="J350" s="109"/>
      <c r="K350" s="13">
        <f t="shared" si="5"/>
        <v>492</v>
      </c>
    </row>
    <row r="351" spans="1:13">
      <c r="A351" s="313" t="s">
        <v>64</v>
      </c>
      <c r="B351" s="90" t="s">
        <v>48</v>
      </c>
      <c r="C351" s="94"/>
      <c r="D351" s="118">
        <v>19</v>
      </c>
      <c r="E351" s="118">
        <v>19</v>
      </c>
      <c r="F351" s="118"/>
      <c r="G351" s="115"/>
      <c r="H351" s="129"/>
      <c r="I351" s="98"/>
      <c r="J351" s="98"/>
      <c r="K351" s="20">
        <f t="shared" si="5"/>
        <v>38</v>
      </c>
      <c r="M351" s="130" t="s">
        <v>65</v>
      </c>
    </row>
    <row r="352" spans="1:13">
      <c r="A352" s="323"/>
      <c r="B352" s="92" t="s">
        <v>12</v>
      </c>
      <c r="C352" s="48">
        <v>7</v>
      </c>
      <c r="D352" s="119">
        <v>4</v>
      </c>
      <c r="E352" s="119">
        <v>3</v>
      </c>
      <c r="F352" s="119">
        <v>1</v>
      </c>
      <c r="G352" s="111">
        <v>7</v>
      </c>
      <c r="H352" s="131"/>
      <c r="I352" s="98"/>
      <c r="J352" s="98"/>
      <c r="K352" s="13">
        <f t="shared" si="5"/>
        <v>22</v>
      </c>
    </row>
    <row r="353" spans="1:11">
      <c r="A353" s="323"/>
      <c r="B353" s="72" t="s">
        <v>14</v>
      </c>
      <c r="C353" s="51">
        <v>14</v>
      </c>
      <c r="D353" s="120">
        <v>30</v>
      </c>
      <c r="E353" s="120">
        <v>34</v>
      </c>
      <c r="F353" s="120">
        <v>15</v>
      </c>
      <c r="G353" s="112">
        <v>12</v>
      </c>
      <c r="H353" s="132"/>
      <c r="I353" s="102"/>
      <c r="J353" s="102"/>
      <c r="K353" s="20">
        <f t="shared" si="5"/>
        <v>105</v>
      </c>
    </row>
    <row r="354" spans="1:11">
      <c r="A354" s="323"/>
      <c r="B354" s="72" t="s">
        <v>15</v>
      </c>
      <c r="C354" s="51">
        <v>7</v>
      </c>
      <c r="D354" s="120">
        <v>17</v>
      </c>
      <c r="E354" s="120">
        <v>31</v>
      </c>
      <c r="F354" s="120">
        <v>40</v>
      </c>
      <c r="G354" s="112">
        <v>41</v>
      </c>
      <c r="H354" s="132"/>
      <c r="I354" s="102"/>
      <c r="J354" s="102"/>
      <c r="K354" s="20">
        <f t="shared" si="5"/>
        <v>136</v>
      </c>
    </row>
    <row r="355" spans="1:11">
      <c r="A355" s="323"/>
      <c r="B355" s="73" t="s">
        <v>16</v>
      </c>
      <c r="C355" s="22">
        <v>7</v>
      </c>
      <c r="D355" s="122">
        <v>11</v>
      </c>
      <c r="E355" s="122">
        <v>9</v>
      </c>
      <c r="F355" s="122">
        <v>5</v>
      </c>
      <c r="G355" s="111">
        <v>24</v>
      </c>
      <c r="H355" s="133"/>
      <c r="I355" s="102"/>
      <c r="J355" s="102"/>
      <c r="K355" s="13">
        <f t="shared" si="5"/>
        <v>56</v>
      </c>
    </row>
    <row r="356" spans="1:11">
      <c r="A356" s="323"/>
      <c r="B356" s="74" t="s">
        <v>17</v>
      </c>
      <c r="C356" s="51">
        <v>5</v>
      </c>
      <c r="D356" s="120"/>
      <c r="E356" s="120">
        <v>1</v>
      </c>
      <c r="F356" s="120"/>
      <c r="G356" s="112">
        <v>4</v>
      </c>
      <c r="H356" s="132"/>
      <c r="I356" s="102"/>
      <c r="J356" s="102"/>
      <c r="K356" s="20">
        <f t="shared" si="5"/>
        <v>10</v>
      </c>
    </row>
    <row r="357" spans="1:11">
      <c r="A357" s="323"/>
      <c r="B357" s="73" t="s">
        <v>18</v>
      </c>
      <c r="C357" s="22">
        <f>SUM(C352:C356)</f>
        <v>40</v>
      </c>
      <c r="D357" s="22">
        <v>80</v>
      </c>
      <c r="E357" s="22">
        <f t="shared" ref="E357:F357" si="19">SUM(E352:E356)</f>
        <v>78</v>
      </c>
      <c r="F357" s="22">
        <f t="shared" si="19"/>
        <v>61</v>
      </c>
      <c r="G357" s="22">
        <v>77</v>
      </c>
      <c r="H357" s="134">
        <f>SUM(H352:H356)</f>
        <v>0</v>
      </c>
      <c r="I357" s="102"/>
      <c r="J357" s="102"/>
      <c r="K357" s="13">
        <f t="shared" si="5"/>
        <v>336</v>
      </c>
    </row>
    <row r="358" spans="1:11">
      <c r="A358" s="323"/>
      <c r="B358" s="73" t="s">
        <v>19</v>
      </c>
      <c r="C358" s="22">
        <f t="shared" ref="C358:H358" si="20">C357-C356</f>
        <v>35</v>
      </c>
      <c r="D358" s="22">
        <f t="shared" si="20"/>
        <v>80</v>
      </c>
      <c r="E358" s="22">
        <f t="shared" si="20"/>
        <v>77</v>
      </c>
      <c r="F358" s="22">
        <f t="shared" si="20"/>
        <v>61</v>
      </c>
      <c r="G358" s="22">
        <f t="shared" si="20"/>
        <v>73</v>
      </c>
      <c r="H358" s="134">
        <f t="shared" si="20"/>
        <v>0</v>
      </c>
      <c r="I358" s="102"/>
      <c r="J358" s="102"/>
      <c r="K358" s="13">
        <f t="shared" si="5"/>
        <v>326</v>
      </c>
    </row>
    <row r="359" spans="1:11">
      <c r="A359" s="323"/>
      <c r="B359" s="75" t="s">
        <v>20</v>
      </c>
      <c r="C359" s="51"/>
      <c r="D359" s="120"/>
      <c r="E359" s="120">
        <v>1</v>
      </c>
      <c r="F359" s="120">
        <v>3</v>
      </c>
      <c r="G359" s="112"/>
      <c r="H359" s="132"/>
      <c r="I359" s="102"/>
      <c r="J359" s="102"/>
      <c r="K359" s="20">
        <f t="shared" si="5"/>
        <v>4</v>
      </c>
    </row>
    <row r="360" spans="1:11">
      <c r="A360" s="324"/>
      <c r="B360" s="78" t="s">
        <v>21</v>
      </c>
      <c r="C360" s="35">
        <f>C358-C359</f>
        <v>35</v>
      </c>
      <c r="D360" s="35">
        <v>81</v>
      </c>
      <c r="E360" s="35">
        <f t="shared" ref="E360:H360" si="21">E358-E359</f>
        <v>76</v>
      </c>
      <c r="F360" s="35">
        <f t="shared" si="21"/>
        <v>58</v>
      </c>
      <c r="G360" s="35">
        <f t="shared" si="21"/>
        <v>73</v>
      </c>
      <c r="H360" s="135">
        <f t="shared" si="21"/>
        <v>0</v>
      </c>
      <c r="I360" s="114"/>
      <c r="J360" s="114"/>
      <c r="K360" s="13">
        <f t="shared" si="5"/>
        <v>323</v>
      </c>
    </row>
    <row r="361" spans="1:11">
      <c r="A361" s="313" t="s">
        <v>66</v>
      </c>
      <c r="B361" s="90" t="s">
        <v>48</v>
      </c>
      <c r="C361" s="94"/>
      <c r="D361" s="118">
        <v>13</v>
      </c>
      <c r="E361" s="118">
        <v>13</v>
      </c>
      <c r="F361" s="118"/>
      <c r="G361" s="115">
        <v>10</v>
      </c>
      <c r="H361" s="106"/>
      <c r="I361" s="107"/>
      <c r="J361" s="107"/>
      <c r="K361" s="20">
        <f t="shared" si="5"/>
        <v>36</v>
      </c>
    </row>
    <row r="362" spans="1:11">
      <c r="A362" s="323"/>
      <c r="B362" s="92" t="s">
        <v>12</v>
      </c>
      <c r="C362" s="136">
        <v>7</v>
      </c>
      <c r="D362" s="137">
        <v>6</v>
      </c>
      <c r="E362" s="137">
        <v>7</v>
      </c>
      <c r="F362" s="137"/>
      <c r="G362" s="123">
        <v>8</v>
      </c>
      <c r="H362" s="41"/>
      <c r="I362" s="98"/>
      <c r="J362" s="98"/>
      <c r="K362" s="13">
        <f t="shared" si="5"/>
        <v>28</v>
      </c>
    </row>
    <row r="363" spans="1:11">
      <c r="A363" s="323"/>
      <c r="B363" s="72" t="s">
        <v>14</v>
      </c>
      <c r="C363" s="51">
        <v>3</v>
      </c>
      <c r="D363" s="120">
        <v>25</v>
      </c>
      <c r="E363" s="120">
        <v>23</v>
      </c>
      <c r="F363" s="120"/>
      <c r="G363" s="112">
        <v>14</v>
      </c>
      <c r="H363" s="101"/>
      <c r="I363" s="102"/>
      <c r="J363" s="102"/>
      <c r="K363" s="20">
        <f t="shared" si="5"/>
        <v>65</v>
      </c>
    </row>
    <row r="364" spans="1:11">
      <c r="A364" s="323"/>
      <c r="B364" s="72" t="s">
        <v>15</v>
      </c>
      <c r="C364" s="51">
        <v>4</v>
      </c>
      <c r="D364" s="120">
        <v>39</v>
      </c>
      <c r="E364" s="120">
        <v>36</v>
      </c>
      <c r="F364" s="120"/>
      <c r="G364" s="112">
        <v>46</v>
      </c>
      <c r="H364" s="101"/>
      <c r="I364" s="102"/>
      <c r="J364" s="102"/>
      <c r="K364" s="20">
        <f t="shared" si="5"/>
        <v>125</v>
      </c>
    </row>
    <row r="365" spans="1:11">
      <c r="A365" s="323"/>
      <c r="B365" s="73" t="s">
        <v>16</v>
      </c>
      <c r="C365" s="121">
        <v>3</v>
      </c>
      <c r="D365" s="121">
        <v>14</v>
      </c>
      <c r="E365" s="121">
        <v>9</v>
      </c>
      <c r="F365" s="121"/>
      <c r="G365" s="121">
        <v>19</v>
      </c>
      <c r="H365" s="101"/>
      <c r="I365" s="102"/>
      <c r="J365" s="102"/>
      <c r="K365" s="13">
        <f t="shared" si="5"/>
        <v>45</v>
      </c>
    </row>
    <row r="366" spans="1:11">
      <c r="A366" s="323"/>
      <c r="B366" s="74" t="s">
        <v>17</v>
      </c>
      <c r="C366" s="51">
        <v>4</v>
      </c>
      <c r="D366" s="120">
        <v>3</v>
      </c>
      <c r="E366" s="120">
        <v>6</v>
      </c>
      <c r="F366" s="120"/>
      <c r="G366" s="112"/>
      <c r="H366" s="101"/>
      <c r="I366" s="102"/>
      <c r="J366" s="102"/>
      <c r="K366" s="20">
        <f t="shared" si="5"/>
        <v>13</v>
      </c>
    </row>
    <row r="367" spans="1:11">
      <c r="A367" s="323"/>
      <c r="B367" s="73" t="s">
        <v>18</v>
      </c>
      <c r="C367" s="121">
        <f>SUM(C362:C366)</f>
        <v>21</v>
      </c>
      <c r="D367" s="121">
        <v>97</v>
      </c>
      <c r="E367" s="121">
        <f t="shared" ref="E367:G367" si="22">SUM(E362:E366)</f>
        <v>81</v>
      </c>
      <c r="F367" s="121">
        <f t="shared" si="22"/>
        <v>0</v>
      </c>
      <c r="G367" s="121">
        <f t="shared" si="22"/>
        <v>87</v>
      </c>
      <c r="H367" s="101"/>
      <c r="I367" s="102"/>
      <c r="J367" s="102"/>
      <c r="K367" s="13">
        <f t="shared" si="5"/>
        <v>286</v>
      </c>
    </row>
    <row r="368" spans="1:11">
      <c r="A368" s="323"/>
      <c r="B368" s="73" t="s">
        <v>19</v>
      </c>
      <c r="C368" s="121">
        <f>C367-C366</f>
        <v>17</v>
      </c>
      <c r="D368" s="121">
        <v>97</v>
      </c>
      <c r="E368" s="121">
        <f t="shared" ref="E368:G368" si="23">E367-E366</f>
        <v>75</v>
      </c>
      <c r="F368" s="121">
        <f t="shared" si="23"/>
        <v>0</v>
      </c>
      <c r="G368" s="121">
        <f t="shared" si="23"/>
        <v>87</v>
      </c>
      <c r="H368" s="101"/>
      <c r="I368" s="102"/>
      <c r="J368" s="102"/>
      <c r="K368" s="13">
        <f t="shared" si="5"/>
        <v>276</v>
      </c>
    </row>
    <row r="369" spans="1:12">
      <c r="A369" s="323"/>
      <c r="B369" s="75" t="s">
        <v>20</v>
      </c>
      <c r="C369" s="51"/>
      <c r="D369" s="120"/>
      <c r="E369" s="120">
        <v>1</v>
      </c>
      <c r="F369" s="120"/>
      <c r="G369" s="112"/>
      <c r="H369" s="101"/>
      <c r="I369" s="102"/>
      <c r="J369" s="102"/>
      <c r="K369" s="20">
        <f t="shared" si="5"/>
        <v>1</v>
      </c>
    </row>
    <row r="370" spans="1:12">
      <c r="A370" s="324"/>
      <c r="B370" s="78" t="s">
        <v>21</v>
      </c>
      <c r="C370" s="138">
        <f t="shared" ref="C370:G370" si="24">C368-C369</f>
        <v>17</v>
      </c>
      <c r="D370" s="138">
        <f t="shared" si="24"/>
        <v>97</v>
      </c>
      <c r="E370" s="138">
        <f t="shared" si="24"/>
        <v>74</v>
      </c>
      <c r="F370" s="138">
        <f t="shared" si="24"/>
        <v>0</v>
      </c>
      <c r="G370" s="138">
        <f t="shared" si="24"/>
        <v>87</v>
      </c>
      <c r="H370" s="139"/>
      <c r="I370" s="109"/>
      <c r="J370" s="109"/>
      <c r="K370" s="13">
        <f t="shared" si="5"/>
        <v>275</v>
      </c>
    </row>
    <row r="371" spans="1:12">
      <c r="A371" s="313" t="s">
        <v>67</v>
      </c>
      <c r="B371" s="90" t="s">
        <v>48</v>
      </c>
      <c r="C371" s="94"/>
      <c r="D371" s="118">
        <v>9</v>
      </c>
      <c r="E371" s="118">
        <v>7</v>
      </c>
      <c r="F371" s="118"/>
      <c r="G371" s="115"/>
      <c r="H371" s="41"/>
      <c r="I371" s="98"/>
      <c r="J371" s="98"/>
      <c r="K371" s="20">
        <f t="shared" si="5"/>
        <v>16</v>
      </c>
    </row>
    <row r="372" spans="1:12">
      <c r="A372" s="323"/>
      <c r="B372" s="92" t="s">
        <v>12</v>
      </c>
      <c r="C372" s="136">
        <v>3</v>
      </c>
      <c r="D372" s="137">
        <v>5</v>
      </c>
      <c r="E372" s="137">
        <v>4</v>
      </c>
      <c r="F372" s="137"/>
      <c r="G372" s="123">
        <v>1</v>
      </c>
      <c r="H372" s="41"/>
      <c r="I372" s="98"/>
      <c r="J372" s="98"/>
      <c r="K372" s="13">
        <f t="shared" si="5"/>
        <v>13</v>
      </c>
    </row>
    <row r="373" spans="1:12">
      <c r="A373" s="323"/>
      <c r="B373" s="72" t="s">
        <v>14</v>
      </c>
      <c r="C373" s="51"/>
      <c r="D373" s="120">
        <v>26</v>
      </c>
      <c r="E373" s="120">
        <v>19</v>
      </c>
      <c r="F373" s="120"/>
      <c r="G373" s="112"/>
      <c r="H373" s="101"/>
      <c r="I373" s="102"/>
      <c r="J373" s="102"/>
      <c r="K373" s="20">
        <f t="shared" si="5"/>
        <v>45</v>
      </c>
    </row>
    <row r="374" spans="1:12">
      <c r="A374" s="323"/>
      <c r="B374" s="72" t="s">
        <v>15</v>
      </c>
      <c r="C374" s="51"/>
      <c r="D374" s="120">
        <v>24</v>
      </c>
      <c r="E374" s="120">
        <v>25</v>
      </c>
      <c r="F374" s="120"/>
      <c r="G374" s="112"/>
      <c r="H374" s="101"/>
      <c r="I374" s="102"/>
      <c r="J374" s="102"/>
      <c r="K374" s="20">
        <f t="shared" si="5"/>
        <v>49</v>
      </c>
    </row>
    <row r="375" spans="1:12">
      <c r="A375" s="323"/>
      <c r="B375" s="73" t="s">
        <v>16</v>
      </c>
      <c r="C375" s="121"/>
      <c r="D375" s="121">
        <v>9</v>
      </c>
      <c r="E375" s="121">
        <v>24</v>
      </c>
      <c r="F375" s="121"/>
      <c r="G375" s="121"/>
      <c r="H375" s="101"/>
      <c r="I375" s="102"/>
      <c r="J375" s="102"/>
      <c r="K375" s="13">
        <f t="shared" si="5"/>
        <v>33</v>
      </c>
    </row>
    <row r="376" spans="1:12">
      <c r="A376" s="323"/>
      <c r="B376" s="74" t="s">
        <v>17</v>
      </c>
      <c r="C376" s="51">
        <v>5</v>
      </c>
      <c r="D376" s="120">
        <v>5</v>
      </c>
      <c r="E376" s="120">
        <v>1</v>
      </c>
      <c r="F376" s="120"/>
      <c r="G376" s="112"/>
      <c r="H376" s="101"/>
      <c r="I376" s="102"/>
      <c r="J376" s="102"/>
      <c r="K376" s="20">
        <f t="shared" si="5"/>
        <v>11</v>
      </c>
    </row>
    <row r="377" spans="1:12">
      <c r="A377" s="323"/>
      <c r="B377" s="73" t="s">
        <v>18</v>
      </c>
      <c r="C377" s="121">
        <f>SUM(C373:C376)</f>
        <v>5</v>
      </c>
      <c r="D377" s="121">
        <v>77</v>
      </c>
      <c r="E377" s="121">
        <f t="shared" ref="E377:G377" si="25">SUM(E372:E376)</f>
        <v>73</v>
      </c>
      <c r="F377" s="121">
        <f t="shared" si="25"/>
        <v>0</v>
      </c>
      <c r="G377" s="121">
        <f t="shared" si="25"/>
        <v>1</v>
      </c>
      <c r="H377" s="101"/>
      <c r="I377" s="102"/>
      <c r="J377" s="102"/>
      <c r="K377" s="13">
        <f t="shared" si="5"/>
        <v>156</v>
      </c>
      <c r="L377" s="14" t="s">
        <v>68</v>
      </c>
    </row>
    <row r="378" spans="1:12">
      <c r="A378" s="323"/>
      <c r="B378" s="73" t="s">
        <v>19</v>
      </c>
      <c r="C378" s="121">
        <f t="shared" ref="C378:G378" si="26">C377-C376</f>
        <v>0</v>
      </c>
      <c r="D378" s="121">
        <f t="shared" si="26"/>
        <v>72</v>
      </c>
      <c r="E378" s="121">
        <f t="shared" si="26"/>
        <v>72</v>
      </c>
      <c r="F378" s="121">
        <f t="shared" si="26"/>
        <v>0</v>
      </c>
      <c r="G378" s="121">
        <f t="shared" si="26"/>
        <v>1</v>
      </c>
      <c r="H378" s="101"/>
      <c r="I378" s="102"/>
      <c r="J378" s="102"/>
      <c r="K378" s="13">
        <f t="shared" si="5"/>
        <v>145</v>
      </c>
    </row>
    <row r="379" spans="1:12">
      <c r="A379" s="323"/>
      <c r="B379" s="75" t="s">
        <v>20</v>
      </c>
      <c r="C379" s="51"/>
      <c r="D379" s="120"/>
      <c r="E379" s="120"/>
      <c r="F379" s="120"/>
      <c r="G379" s="112"/>
      <c r="H379" s="101"/>
      <c r="I379" s="102"/>
      <c r="J379" s="102"/>
      <c r="K379" s="20">
        <f t="shared" si="5"/>
        <v>0</v>
      </c>
    </row>
    <row r="380" spans="1:12">
      <c r="A380" s="324"/>
      <c r="B380" s="78" t="s">
        <v>21</v>
      </c>
      <c r="C380" s="138">
        <f t="shared" ref="C380:G380" si="27">C378-C379</f>
        <v>0</v>
      </c>
      <c r="D380" s="138">
        <f t="shared" si="27"/>
        <v>72</v>
      </c>
      <c r="E380" s="138">
        <f t="shared" si="27"/>
        <v>72</v>
      </c>
      <c r="F380" s="138">
        <f t="shared" si="27"/>
        <v>0</v>
      </c>
      <c r="G380" s="138">
        <f t="shared" si="27"/>
        <v>1</v>
      </c>
      <c r="H380" s="117"/>
      <c r="I380" s="114"/>
      <c r="J380" s="114"/>
      <c r="K380" s="13">
        <f t="shared" si="5"/>
        <v>145</v>
      </c>
    </row>
    <row r="381" spans="1:12">
      <c r="A381" s="313" t="s">
        <v>69</v>
      </c>
      <c r="B381" s="90" t="s">
        <v>48</v>
      </c>
      <c r="C381" s="94"/>
      <c r="D381" s="118">
        <v>4</v>
      </c>
      <c r="E381" s="118">
        <v>7</v>
      </c>
      <c r="F381" s="118"/>
      <c r="G381" s="115"/>
      <c r="H381" s="106"/>
      <c r="I381" s="107"/>
      <c r="J381" s="107"/>
      <c r="K381" s="20">
        <f t="shared" si="5"/>
        <v>11</v>
      </c>
    </row>
    <row r="382" spans="1:12">
      <c r="A382" s="323"/>
      <c r="B382" s="92" t="s">
        <v>12</v>
      </c>
      <c r="C382" s="48">
        <v>5</v>
      </c>
      <c r="D382" s="119">
        <v>6</v>
      </c>
      <c r="E382" s="119">
        <v>6</v>
      </c>
      <c r="F382" s="119"/>
      <c r="G382" s="112"/>
      <c r="H382" s="41"/>
      <c r="I382" s="98"/>
      <c r="J382" s="98"/>
      <c r="K382" s="13">
        <f t="shared" si="5"/>
        <v>17</v>
      </c>
    </row>
    <row r="383" spans="1:12">
      <c r="A383" s="323"/>
      <c r="B383" s="72" t="s">
        <v>14</v>
      </c>
      <c r="C383" s="51">
        <v>10</v>
      </c>
      <c r="D383" s="120">
        <v>23</v>
      </c>
      <c r="E383" s="120">
        <v>20</v>
      </c>
      <c r="F383" s="120"/>
      <c r="G383" s="112"/>
      <c r="H383" s="101"/>
      <c r="I383" s="102"/>
      <c r="J383" s="102"/>
      <c r="K383" s="20">
        <f t="shared" si="5"/>
        <v>53</v>
      </c>
    </row>
    <row r="384" spans="1:12">
      <c r="A384" s="323"/>
      <c r="B384" s="72" t="s">
        <v>15</v>
      </c>
      <c r="C384" s="51">
        <v>6</v>
      </c>
      <c r="D384" s="120">
        <v>26</v>
      </c>
      <c r="E384" s="120">
        <v>28</v>
      </c>
      <c r="F384" s="120"/>
      <c r="G384" s="112"/>
      <c r="H384" s="101"/>
      <c r="I384" s="102"/>
      <c r="J384" s="102"/>
      <c r="K384" s="20">
        <f t="shared" si="5"/>
        <v>60</v>
      </c>
    </row>
    <row r="385" spans="1:11">
      <c r="A385" s="323"/>
      <c r="B385" s="73" t="s">
        <v>16</v>
      </c>
      <c r="C385" s="121">
        <v>7</v>
      </c>
      <c r="D385" s="140">
        <v>8</v>
      </c>
      <c r="E385" s="140">
        <v>11</v>
      </c>
      <c r="F385" s="140"/>
      <c r="G385" s="112"/>
      <c r="H385" s="101"/>
      <c r="I385" s="102"/>
      <c r="J385" s="102"/>
      <c r="K385" s="13">
        <f t="shared" si="5"/>
        <v>26</v>
      </c>
    </row>
    <row r="386" spans="1:11">
      <c r="A386" s="323"/>
      <c r="B386" s="74" t="s">
        <v>17</v>
      </c>
      <c r="C386" s="51">
        <v>5</v>
      </c>
      <c r="D386" s="120">
        <v>15</v>
      </c>
      <c r="E386" s="120">
        <v>9</v>
      </c>
      <c r="F386" s="120"/>
      <c r="G386" s="112"/>
      <c r="H386" s="101"/>
      <c r="I386" s="102"/>
      <c r="J386" s="102"/>
      <c r="K386" s="20">
        <f t="shared" si="5"/>
        <v>29</v>
      </c>
    </row>
    <row r="387" spans="1:11">
      <c r="A387" s="323"/>
      <c r="B387" s="73" t="s">
        <v>18</v>
      </c>
      <c r="C387" s="121">
        <f>SUM(C382:C386)</f>
        <v>33</v>
      </c>
      <c r="D387" s="121">
        <v>82</v>
      </c>
      <c r="E387" s="121">
        <f t="shared" ref="E387:F387" si="28">SUM(E382:E386)</f>
        <v>74</v>
      </c>
      <c r="F387" s="121">
        <f t="shared" si="28"/>
        <v>0</v>
      </c>
      <c r="G387" s="112"/>
      <c r="H387" s="101"/>
      <c r="I387" s="102"/>
      <c r="J387" s="102"/>
      <c r="K387" s="13">
        <f t="shared" si="5"/>
        <v>189</v>
      </c>
    </row>
    <row r="388" spans="1:11">
      <c r="A388" s="323"/>
      <c r="B388" s="73" t="s">
        <v>19</v>
      </c>
      <c r="C388" s="121">
        <f t="shared" ref="C388:F388" si="29">C387-C386</f>
        <v>28</v>
      </c>
      <c r="D388" s="121">
        <f t="shared" si="29"/>
        <v>67</v>
      </c>
      <c r="E388" s="121">
        <f t="shared" si="29"/>
        <v>65</v>
      </c>
      <c r="F388" s="121">
        <f t="shared" si="29"/>
        <v>0</v>
      </c>
      <c r="G388" s="112"/>
      <c r="H388" s="101"/>
      <c r="I388" s="102"/>
      <c r="J388" s="102"/>
      <c r="K388" s="13">
        <f t="shared" si="5"/>
        <v>160</v>
      </c>
    </row>
    <row r="389" spans="1:11">
      <c r="A389" s="323"/>
      <c r="B389" s="75" t="s">
        <v>20</v>
      </c>
      <c r="C389" s="51">
        <v>1</v>
      </c>
      <c r="D389" s="120"/>
      <c r="E389" s="120"/>
      <c r="F389" s="120"/>
      <c r="G389" s="112"/>
      <c r="H389" s="101"/>
      <c r="I389" s="102"/>
      <c r="J389" s="102"/>
      <c r="K389" s="20">
        <f t="shared" si="5"/>
        <v>1</v>
      </c>
    </row>
    <row r="390" spans="1:11">
      <c r="A390" s="324"/>
      <c r="B390" s="78" t="s">
        <v>21</v>
      </c>
      <c r="C390" s="138">
        <f t="shared" ref="C390:F390" si="30">C388-C389</f>
        <v>27</v>
      </c>
      <c r="D390" s="138">
        <f t="shared" si="30"/>
        <v>67</v>
      </c>
      <c r="E390" s="138">
        <f t="shared" si="30"/>
        <v>65</v>
      </c>
      <c r="F390" s="138">
        <f t="shared" si="30"/>
        <v>0</v>
      </c>
      <c r="G390" s="141"/>
      <c r="H390" s="139"/>
      <c r="I390" s="109"/>
      <c r="J390" s="109"/>
      <c r="K390" s="13">
        <f t="shared" si="5"/>
        <v>159</v>
      </c>
    </row>
    <row r="391" spans="1:11">
      <c r="A391" s="313" t="s">
        <v>70</v>
      </c>
      <c r="B391" s="90" t="s">
        <v>48</v>
      </c>
      <c r="C391" s="94"/>
      <c r="D391" s="118">
        <v>7</v>
      </c>
      <c r="E391" s="118">
        <v>7</v>
      </c>
      <c r="F391" s="118"/>
      <c r="G391" s="110"/>
      <c r="H391" s="41"/>
      <c r="I391" s="98"/>
      <c r="J391" s="98"/>
      <c r="K391" s="20">
        <f t="shared" si="5"/>
        <v>14</v>
      </c>
    </row>
    <row r="392" spans="1:11">
      <c r="A392" s="323"/>
      <c r="B392" s="92" t="s">
        <v>12</v>
      </c>
      <c r="C392" s="48">
        <v>6</v>
      </c>
      <c r="D392" s="119">
        <v>5</v>
      </c>
      <c r="E392" s="119">
        <v>5</v>
      </c>
      <c r="F392" s="119"/>
      <c r="G392" s="112"/>
      <c r="H392" s="41"/>
      <c r="I392" s="98"/>
      <c r="J392" s="98"/>
      <c r="K392" s="13">
        <f t="shared" si="5"/>
        <v>16</v>
      </c>
    </row>
    <row r="393" spans="1:11">
      <c r="A393" s="323"/>
      <c r="B393" s="72" t="s">
        <v>14</v>
      </c>
      <c r="C393" s="51">
        <v>5</v>
      </c>
      <c r="D393" s="120">
        <v>36</v>
      </c>
      <c r="E393" s="120">
        <v>18</v>
      </c>
      <c r="F393" s="120"/>
      <c r="G393" s="112"/>
      <c r="H393" s="101"/>
      <c r="I393" s="102"/>
      <c r="J393" s="102"/>
      <c r="K393" s="20">
        <f t="shared" si="5"/>
        <v>59</v>
      </c>
    </row>
    <row r="394" spans="1:11">
      <c r="A394" s="323"/>
      <c r="B394" s="72" t="s">
        <v>15</v>
      </c>
      <c r="C394" s="51">
        <v>3</v>
      </c>
      <c r="D394" s="120">
        <v>36</v>
      </c>
      <c r="E394" s="120">
        <v>30</v>
      </c>
      <c r="F394" s="120"/>
      <c r="G394" s="112"/>
      <c r="H394" s="101"/>
      <c r="I394" s="102"/>
      <c r="J394" s="102"/>
      <c r="K394" s="20">
        <f t="shared" si="5"/>
        <v>69</v>
      </c>
    </row>
    <row r="395" spans="1:11">
      <c r="A395" s="323"/>
      <c r="B395" s="73" t="s">
        <v>16</v>
      </c>
      <c r="C395" s="121">
        <v>2</v>
      </c>
      <c r="D395" s="140">
        <v>9</v>
      </c>
      <c r="E395" s="140">
        <v>15</v>
      </c>
      <c r="F395" s="140"/>
      <c r="G395" s="112"/>
      <c r="H395" s="101"/>
      <c r="I395" s="102"/>
      <c r="J395" s="102"/>
      <c r="K395" s="13">
        <f t="shared" si="5"/>
        <v>26</v>
      </c>
    </row>
    <row r="396" spans="1:11">
      <c r="A396" s="323"/>
      <c r="B396" s="74" t="s">
        <v>17</v>
      </c>
      <c r="C396" s="51"/>
      <c r="D396" s="120">
        <v>3</v>
      </c>
      <c r="E396" s="120">
        <v>5</v>
      </c>
      <c r="F396" s="120"/>
      <c r="G396" s="112"/>
      <c r="H396" s="101"/>
      <c r="I396" s="102"/>
      <c r="J396" s="102"/>
      <c r="K396" s="20">
        <f t="shared" si="5"/>
        <v>8</v>
      </c>
    </row>
    <row r="397" spans="1:11">
      <c r="A397" s="323"/>
      <c r="B397" s="73" t="s">
        <v>18</v>
      </c>
      <c r="C397" s="121">
        <f>SUM(C392:C396)-5</f>
        <v>11</v>
      </c>
      <c r="D397" s="121">
        <f t="shared" ref="D397:F397" si="31">SUM(D392:D396)</f>
        <v>89</v>
      </c>
      <c r="E397" s="121">
        <f t="shared" si="31"/>
        <v>73</v>
      </c>
      <c r="F397" s="121">
        <f t="shared" si="31"/>
        <v>0</v>
      </c>
      <c r="G397" s="112"/>
      <c r="H397" s="101"/>
      <c r="I397" s="102"/>
      <c r="J397" s="102"/>
      <c r="K397" s="13">
        <f t="shared" si="5"/>
        <v>173</v>
      </c>
    </row>
    <row r="398" spans="1:11">
      <c r="A398" s="323"/>
      <c r="B398" s="73" t="s">
        <v>19</v>
      </c>
      <c r="C398" s="121">
        <f t="shared" ref="C398:F398" si="32">C397-C396</f>
        <v>11</v>
      </c>
      <c r="D398" s="121">
        <f t="shared" si="32"/>
        <v>86</v>
      </c>
      <c r="E398" s="121">
        <f t="shared" si="32"/>
        <v>68</v>
      </c>
      <c r="F398" s="121">
        <f t="shared" si="32"/>
        <v>0</v>
      </c>
      <c r="G398" s="112"/>
      <c r="H398" s="101"/>
      <c r="I398" s="102"/>
      <c r="J398" s="102"/>
      <c r="K398" s="13">
        <f t="shared" si="5"/>
        <v>165</v>
      </c>
    </row>
    <row r="399" spans="1:11">
      <c r="A399" s="323"/>
      <c r="B399" s="75" t="s">
        <v>20</v>
      </c>
      <c r="C399" s="51"/>
      <c r="D399" s="120"/>
      <c r="E399" s="120">
        <v>1</v>
      </c>
      <c r="F399" s="120"/>
      <c r="G399" s="112"/>
      <c r="H399" s="101"/>
      <c r="I399" s="102"/>
      <c r="J399" s="102"/>
      <c r="K399" s="20">
        <f t="shared" si="5"/>
        <v>1</v>
      </c>
    </row>
    <row r="400" spans="1:11">
      <c r="A400" s="324"/>
      <c r="B400" s="78" t="s">
        <v>21</v>
      </c>
      <c r="C400" s="138">
        <f t="shared" ref="C400:F400" si="33">C398-C399</f>
        <v>11</v>
      </c>
      <c r="D400" s="138">
        <f t="shared" si="33"/>
        <v>86</v>
      </c>
      <c r="E400" s="138">
        <f t="shared" si="33"/>
        <v>67</v>
      </c>
      <c r="F400" s="138">
        <f t="shared" si="33"/>
        <v>0</v>
      </c>
      <c r="G400" s="142"/>
      <c r="H400" s="117"/>
      <c r="I400" s="114"/>
      <c r="J400" s="114"/>
      <c r="K400" s="13">
        <f t="shared" si="5"/>
        <v>164</v>
      </c>
    </row>
    <row r="401" spans="1:11">
      <c r="A401" s="313" t="s">
        <v>71</v>
      </c>
      <c r="B401" s="90" t="s">
        <v>48</v>
      </c>
      <c r="C401" s="94"/>
      <c r="D401" s="118"/>
      <c r="E401" s="118"/>
      <c r="F401" s="118"/>
      <c r="G401" s="115"/>
      <c r="H401" s="106"/>
      <c r="I401" s="107"/>
      <c r="J401" s="107"/>
      <c r="K401" s="20">
        <f t="shared" si="5"/>
        <v>0</v>
      </c>
    </row>
    <row r="402" spans="1:11">
      <c r="A402" s="323"/>
      <c r="B402" s="92" t="s">
        <v>12</v>
      </c>
      <c r="C402" s="48">
        <f>4+2+3</f>
        <v>9</v>
      </c>
      <c r="D402" s="119">
        <v>2</v>
      </c>
      <c r="E402" s="119">
        <v>0</v>
      </c>
      <c r="F402" s="119"/>
      <c r="G402" s="112"/>
      <c r="H402" s="41"/>
      <c r="I402" s="98"/>
      <c r="J402" s="98"/>
      <c r="K402" s="13">
        <f t="shared" si="5"/>
        <v>11</v>
      </c>
    </row>
    <row r="403" spans="1:11">
      <c r="A403" s="323"/>
      <c r="B403" s="72" t="s">
        <v>14</v>
      </c>
      <c r="C403" s="51"/>
      <c r="D403" s="120">
        <v>8</v>
      </c>
      <c r="E403" s="120"/>
      <c r="F403" s="120"/>
      <c r="G403" s="112"/>
      <c r="H403" s="101"/>
      <c r="I403" s="102"/>
      <c r="J403" s="102"/>
      <c r="K403" s="20">
        <f t="shared" si="5"/>
        <v>8</v>
      </c>
    </row>
    <row r="404" spans="1:11">
      <c r="A404" s="323"/>
      <c r="B404" s="72" t="s">
        <v>15</v>
      </c>
      <c r="C404" s="51"/>
      <c r="D404" s="120">
        <v>7</v>
      </c>
      <c r="E404" s="120">
        <v>6</v>
      </c>
      <c r="F404" s="120"/>
      <c r="G404" s="112"/>
      <c r="H404" s="101"/>
      <c r="I404" s="102"/>
      <c r="J404" s="102"/>
      <c r="K404" s="20">
        <f t="shared" si="5"/>
        <v>13</v>
      </c>
    </row>
    <row r="405" spans="1:11">
      <c r="A405" s="323"/>
      <c r="B405" s="73" t="s">
        <v>16</v>
      </c>
      <c r="C405" s="121"/>
      <c r="D405" s="140">
        <v>3</v>
      </c>
      <c r="E405" s="140"/>
      <c r="F405" s="140"/>
      <c r="G405" s="112"/>
      <c r="H405" s="101"/>
      <c r="I405" s="102"/>
      <c r="J405" s="102"/>
      <c r="K405" s="13">
        <f t="shared" si="5"/>
        <v>3</v>
      </c>
    </row>
    <row r="406" spans="1:11">
      <c r="A406" s="323"/>
      <c r="B406" s="74" t="s">
        <v>17</v>
      </c>
      <c r="C406" s="51">
        <v>6</v>
      </c>
      <c r="D406" s="120">
        <v>12</v>
      </c>
      <c r="E406" s="120">
        <v>12</v>
      </c>
      <c r="F406" s="120"/>
      <c r="G406" s="112"/>
      <c r="H406" s="101"/>
      <c r="I406" s="102"/>
      <c r="J406" s="102"/>
      <c r="K406" s="20">
        <f t="shared" si="5"/>
        <v>30</v>
      </c>
    </row>
    <row r="407" spans="1:11">
      <c r="A407" s="323"/>
      <c r="B407" s="73" t="s">
        <v>18</v>
      </c>
      <c r="C407" s="121">
        <f>SUM(C402:C406)-9</f>
        <v>6</v>
      </c>
      <c r="D407" s="121">
        <f t="shared" ref="D407:F407" si="34">SUM(D402:D406)</f>
        <v>32</v>
      </c>
      <c r="E407" s="121">
        <f t="shared" si="34"/>
        <v>18</v>
      </c>
      <c r="F407" s="121">
        <f t="shared" si="34"/>
        <v>0</v>
      </c>
      <c r="G407" s="112"/>
      <c r="H407" s="101"/>
      <c r="I407" s="102"/>
      <c r="J407" s="102"/>
      <c r="K407" s="13">
        <f t="shared" si="5"/>
        <v>56</v>
      </c>
    </row>
    <row r="408" spans="1:11">
      <c r="A408" s="323"/>
      <c r="B408" s="73" t="s">
        <v>19</v>
      </c>
      <c r="C408" s="121">
        <f t="shared" ref="C408:F408" si="35">C407-C406</f>
        <v>0</v>
      </c>
      <c r="D408" s="121">
        <f t="shared" si="35"/>
        <v>20</v>
      </c>
      <c r="E408" s="121">
        <f t="shared" si="35"/>
        <v>6</v>
      </c>
      <c r="F408" s="121">
        <f t="shared" si="35"/>
        <v>0</v>
      </c>
      <c r="G408" s="112"/>
      <c r="H408" s="101"/>
      <c r="I408" s="102"/>
      <c r="J408" s="102"/>
      <c r="K408" s="13">
        <f t="shared" si="5"/>
        <v>26</v>
      </c>
    </row>
    <row r="409" spans="1:11">
      <c r="A409" s="323"/>
      <c r="B409" s="75" t="s">
        <v>20</v>
      </c>
      <c r="C409" s="51"/>
      <c r="D409" s="120"/>
      <c r="E409" s="120"/>
      <c r="F409" s="120"/>
      <c r="G409" s="112"/>
      <c r="H409" s="117"/>
      <c r="I409" s="114"/>
      <c r="J409" s="114"/>
      <c r="K409" s="20">
        <f t="shared" si="5"/>
        <v>0</v>
      </c>
    </row>
    <row r="410" spans="1:11">
      <c r="A410" s="324"/>
      <c r="B410" s="78" t="s">
        <v>21</v>
      </c>
      <c r="C410" s="138">
        <f t="shared" ref="C410:F410" si="36">C408-C409</f>
        <v>0</v>
      </c>
      <c r="D410" s="138">
        <f t="shared" si="36"/>
        <v>20</v>
      </c>
      <c r="E410" s="138">
        <f t="shared" si="36"/>
        <v>6</v>
      </c>
      <c r="F410" s="138">
        <f t="shared" si="36"/>
        <v>0</v>
      </c>
      <c r="G410" s="141"/>
      <c r="H410" s="139"/>
      <c r="I410" s="109"/>
      <c r="J410" s="109"/>
      <c r="K410" s="13">
        <f t="shared" si="5"/>
        <v>26</v>
      </c>
    </row>
    <row r="411" spans="1:11">
      <c r="A411" s="313" t="s">
        <v>72</v>
      </c>
      <c r="B411" s="90" t="s">
        <v>48</v>
      </c>
      <c r="C411" s="94"/>
      <c r="D411" s="118">
        <v>15</v>
      </c>
      <c r="E411" s="118">
        <v>15</v>
      </c>
      <c r="F411" s="118"/>
      <c r="G411" s="110"/>
      <c r="H411" s="41"/>
      <c r="I411" s="98"/>
      <c r="J411" s="98"/>
      <c r="K411" s="20">
        <f t="shared" si="5"/>
        <v>30</v>
      </c>
    </row>
    <row r="412" spans="1:11">
      <c r="A412" s="323"/>
      <c r="B412" s="92" t="s">
        <v>12</v>
      </c>
      <c r="C412" s="48">
        <v>1</v>
      </c>
      <c r="D412" s="119">
        <v>3</v>
      </c>
      <c r="E412" s="119">
        <v>1</v>
      </c>
      <c r="F412" s="119"/>
      <c r="G412" s="112"/>
      <c r="H412" s="41"/>
      <c r="I412" s="98"/>
      <c r="J412" s="98"/>
      <c r="K412" s="13">
        <f t="shared" si="5"/>
        <v>5</v>
      </c>
    </row>
    <row r="413" spans="1:11">
      <c r="A413" s="323"/>
      <c r="B413" s="72" t="s">
        <v>14</v>
      </c>
      <c r="C413" s="51">
        <v>5</v>
      </c>
      <c r="D413" s="120">
        <v>18</v>
      </c>
      <c r="E413" s="120">
        <v>13</v>
      </c>
      <c r="F413" s="120"/>
      <c r="G413" s="112"/>
      <c r="H413" s="101"/>
      <c r="I413" s="102"/>
      <c r="J413" s="102"/>
      <c r="K413" s="20">
        <f t="shared" si="5"/>
        <v>36</v>
      </c>
    </row>
    <row r="414" spans="1:11">
      <c r="A414" s="323"/>
      <c r="B414" s="72" t="s">
        <v>15</v>
      </c>
      <c r="C414" s="51">
        <v>1</v>
      </c>
      <c r="D414" s="120">
        <v>21</v>
      </c>
      <c r="E414" s="120">
        <v>7</v>
      </c>
      <c r="F414" s="120"/>
      <c r="G414" s="112"/>
      <c r="H414" s="101"/>
      <c r="I414" s="102"/>
      <c r="J414" s="102"/>
      <c r="K414" s="20">
        <f t="shared" si="5"/>
        <v>29</v>
      </c>
    </row>
    <row r="415" spans="1:11">
      <c r="A415" s="323"/>
      <c r="B415" s="73" t="s">
        <v>16</v>
      </c>
      <c r="C415" s="121">
        <v>3</v>
      </c>
      <c r="D415" s="140">
        <v>4</v>
      </c>
      <c r="E415" s="140">
        <v>9</v>
      </c>
      <c r="F415" s="140"/>
      <c r="G415" s="112"/>
      <c r="H415" s="101"/>
      <c r="I415" s="102"/>
      <c r="J415" s="102"/>
      <c r="K415" s="13">
        <f t="shared" si="5"/>
        <v>16</v>
      </c>
    </row>
    <row r="416" spans="1:11">
      <c r="A416" s="323"/>
      <c r="B416" s="74" t="s">
        <v>17</v>
      </c>
      <c r="C416" s="51">
        <v>4</v>
      </c>
      <c r="D416" s="120">
        <v>3</v>
      </c>
      <c r="E416" s="120">
        <v>7</v>
      </c>
      <c r="F416" s="120"/>
      <c r="G416" s="112"/>
      <c r="H416" s="101"/>
      <c r="I416" s="102"/>
      <c r="J416" s="102"/>
      <c r="K416" s="20">
        <f t="shared" si="5"/>
        <v>14</v>
      </c>
    </row>
    <row r="417" spans="1:13">
      <c r="A417" s="323"/>
      <c r="B417" s="73" t="s">
        <v>18</v>
      </c>
      <c r="C417" s="121">
        <f t="shared" ref="C417:F417" si="37">SUM(C412:C416)</f>
        <v>14</v>
      </c>
      <c r="D417" s="121">
        <f t="shared" si="37"/>
        <v>49</v>
      </c>
      <c r="E417" s="121">
        <f t="shared" si="37"/>
        <v>37</v>
      </c>
      <c r="F417" s="121">
        <f t="shared" si="37"/>
        <v>0</v>
      </c>
      <c r="G417" s="112"/>
      <c r="H417" s="101"/>
      <c r="I417" s="102"/>
      <c r="J417" s="102"/>
      <c r="K417" s="13">
        <f t="shared" si="5"/>
        <v>100</v>
      </c>
    </row>
    <row r="418" spans="1:13">
      <c r="A418" s="323"/>
      <c r="B418" s="73" t="s">
        <v>19</v>
      </c>
      <c r="C418" s="121">
        <f t="shared" ref="C418:F418" si="38">C417-C416</f>
        <v>10</v>
      </c>
      <c r="D418" s="121">
        <f t="shared" si="38"/>
        <v>46</v>
      </c>
      <c r="E418" s="121">
        <f t="shared" si="38"/>
        <v>30</v>
      </c>
      <c r="F418" s="121">
        <f t="shared" si="38"/>
        <v>0</v>
      </c>
      <c r="G418" s="112"/>
      <c r="H418" s="101"/>
      <c r="I418" s="102"/>
      <c r="J418" s="102"/>
      <c r="K418" s="13">
        <f t="shared" si="5"/>
        <v>86</v>
      </c>
    </row>
    <row r="419" spans="1:13">
      <c r="A419" s="323"/>
      <c r="B419" s="75" t="s">
        <v>20</v>
      </c>
      <c r="C419" s="51"/>
      <c r="D419" s="120"/>
      <c r="E419" s="120"/>
      <c r="F419" s="120"/>
      <c r="G419" s="112"/>
      <c r="H419" s="101"/>
      <c r="I419" s="102"/>
      <c r="J419" s="102"/>
      <c r="K419" s="20">
        <f t="shared" si="5"/>
        <v>0</v>
      </c>
    </row>
    <row r="420" spans="1:13">
      <c r="A420" s="324"/>
      <c r="B420" s="78" t="s">
        <v>21</v>
      </c>
      <c r="C420" s="138">
        <f t="shared" ref="C420:F420" si="39">C418-C419</f>
        <v>10</v>
      </c>
      <c r="D420" s="138">
        <f t="shared" si="39"/>
        <v>46</v>
      </c>
      <c r="E420" s="138">
        <f t="shared" si="39"/>
        <v>30</v>
      </c>
      <c r="F420" s="138">
        <f t="shared" si="39"/>
        <v>0</v>
      </c>
      <c r="G420" s="142"/>
      <c r="H420" s="117"/>
      <c r="I420" s="114"/>
      <c r="J420" s="114"/>
      <c r="K420" s="13">
        <f t="shared" si="5"/>
        <v>86</v>
      </c>
    </row>
    <row r="421" spans="1:13">
      <c r="A421" s="313" t="s">
        <v>73</v>
      </c>
      <c r="B421" s="90" t="s">
        <v>48</v>
      </c>
      <c r="C421" s="94">
        <v>1</v>
      </c>
      <c r="D421" s="143"/>
      <c r="E421" s="143"/>
      <c r="F421" s="118"/>
      <c r="G421" s="115"/>
      <c r="H421" s="106"/>
      <c r="I421" s="107"/>
      <c r="J421" s="107"/>
      <c r="K421" s="20">
        <f t="shared" si="5"/>
        <v>1</v>
      </c>
    </row>
    <row r="422" spans="1:13">
      <c r="A422" s="323"/>
      <c r="B422" s="92" t="s">
        <v>12</v>
      </c>
      <c r="C422" s="48">
        <v>4</v>
      </c>
      <c r="D422" s="144"/>
      <c r="E422" s="144">
        <v>1</v>
      </c>
      <c r="F422" s="119"/>
      <c r="G422" s="112"/>
      <c r="H422" s="41"/>
      <c r="I422" s="98"/>
      <c r="J422" s="98"/>
      <c r="K422" s="13">
        <f t="shared" si="5"/>
        <v>5</v>
      </c>
      <c r="M422" s="81" t="s">
        <v>43</v>
      </c>
    </row>
    <row r="423" spans="1:13">
      <c r="A423" s="323"/>
      <c r="B423" s="72" t="s">
        <v>14</v>
      </c>
      <c r="C423" s="51">
        <v>6</v>
      </c>
      <c r="D423" s="145"/>
      <c r="E423" s="145"/>
      <c r="F423" s="120"/>
      <c r="G423" s="112"/>
      <c r="H423" s="41"/>
      <c r="I423" s="98"/>
      <c r="J423" s="98"/>
      <c r="K423" s="20">
        <f t="shared" si="5"/>
        <v>6</v>
      </c>
    </row>
    <row r="424" spans="1:13">
      <c r="A424" s="323"/>
      <c r="B424" s="72" t="s">
        <v>15</v>
      </c>
      <c r="C424" s="51">
        <v>6</v>
      </c>
      <c r="D424" s="145"/>
      <c r="E424" s="145"/>
      <c r="F424" s="120"/>
      <c r="G424" s="112"/>
      <c r="H424" s="101"/>
      <c r="I424" s="102"/>
      <c r="J424" s="102"/>
      <c r="K424" s="20">
        <f t="shared" si="5"/>
        <v>6</v>
      </c>
    </row>
    <row r="425" spans="1:13">
      <c r="A425" s="323"/>
      <c r="B425" s="73" t="s">
        <v>16</v>
      </c>
      <c r="C425" s="121">
        <v>3</v>
      </c>
      <c r="D425" s="146"/>
      <c r="E425" s="146"/>
      <c r="F425" s="140"/>
      <c r="G425" s="112"/>
      <c r="H425" s="101"/>
      <c r="I425" s="102"/>
      <c r="J425" s="102"/>
      <c r="K425" s="13">
        <f t="shared" si="5"/>
        <v>3</v>
      </c>
    </row>
    <row r="426" spans="1:13">
      <c r="A426" s="323"/>
      <c r="B426" s="74" t="s">
        <v>17</v>
      </c>
      <c r="C426" s="51">
        <v>2</v>
      </c>
      <c r="D426" s="145"/>
      <c r="E426" s="145"/>
      <c r="F426" s="120"/>
      <c r="G426" s="112"/>
      <c r="H426" s="101"/>
      <c r="I426" s="102"/>
      <c r="J426" s="102"/>
      <c r="K426" s="20">
        <f t="shared" si="5"/>
        <v>2</v>
      </c>
    </row>
    <row r="427" spans="1:13">
      <c r="A427" s="323"/>
      <c r="B427" s="73" t="s">
        <v>18</v>
      </c>
      <c r="C427" s="121">
        <f t="shared" ref="C427:F427" si="40">SUM(C422:C426)</f>
        <v>21</v>
      </c>
      <c r="D427" s="83">
        <f t="shared" si="40"/>
        <v>0</v>
      </c>
      <c r="E427" s="83">
        <f t="shared" si="40"/>
        <v>1</v>
      </c>
      <c r="F427" s="121">
        <f t="shared" si="40"/>
        <v>0</v>
      </c>
      <c r="G427" s="112"/>
      <c r="H427" s="101"/>
      <c r="I427" s="102"/>
      <c r="J427" s="102"/>
      <c r="K427" s="13">
        <f t="shared" si="5"/>
        <v>22</v>
      </c>
    </row>
    <row r="428" spans="1:13">
      <c r="A428" s="323"/>
      <c r="B428" s="73" t="s">
        <v>19</v>
      </c>
      <c r="C428" s="121">
        <f t="shared" ref="C428:F428" si="41">C427-C426</f>
        <v>19</v>
      </c>
      <c r="D428" s="83">
        <f t="shared" si="41"/>
        <v>0</v>
      </c>
      <c r="E428" s="83">
        <f t="shared" si="41"/>
        <v>1</v>
      </c>
      <c r="F428" s="121">
        <f t="shared" si="41"/>
        <v>0</v>
      </c>
      <c r="G428" s="112"/>
      <c r="H428" s="101"/>
      <c r="I428" s="102"/>
      <c r="J428" s="102"/>
      <c r="K428" s="13">
        <f t="shared" si="5"/>
        <v>20</v>
      </c>
    </row>
    <row r="429" spans="1:13">
      <c r="A429" s="323"/>
      <c r="B429" s="75" t="s">
        <v>20</v>
      </c>
      <c r="C429" s="51"/>
      <c r="D429" s="145"/>
      <c r="E429" s="145"/>
      <c r="F429" s="120"/>
      <c r="G429" s="112"/>
      <c r="H429" s="101"/>
      <c r="I429" s="102"/>
      <c r="J429" s="102"/>
      <c r="K429" s="20">
        <f t="shared" si="5"/>
        <v>0</v>
      </c>
    </row>
    <row r="430" spans="1:13">
      <c r="A430" s="324"/>
      <c r="B430" s="78" t="s">
        <v>21</v>
      </c>
      <c r="C430" s="138">
        <f t="shared" ref="C430:F430" si="42">C428</f>
        <v>19</v>
      </c>
      <c r="D430" s="147">
        <f t="shared" si="42"/>
        <v>0</v>
      </c>
      <c r="E430" s="147">
        <f t="shared" si="42"/>
        <v>1</v>
      </c>
      <c r="F430" s="138">
        <f t="shared" si="42"/>
        <v>0</v>
      </c>
      <c r="G430" s="141"/>
      <c r="H430" s="139"/>
      <c r="I430" s="109"/>
      <c r="J430" s="109"/>
      <c r="K430" s="13">
        <f t="shared" si="5"/>
        <v>20</v>
      </c>
    </row>
    <row r="431" spans="1:13">
      <c r="A431" s="313" t="s">
        <v>74</v>
      </c>
      <c r="B431" s="90" t="s">
        <v>48</v>
      </c>
      <c r="C431" s="148"/>
      <c r="D431" s="118">
        <v>4</v>
      </c>
      <c r="E431" s="118">
        <v>1</v>
      </c>
      <c r="F431" s="118"/>
      <c r="G431" s="110"/>
      <c r="H431" s="41"/>
      <c r="I431" s="98"/>
      <c r="J431" s="98"/>
      <c r="K431" s="20">
        <f t="shared" si="5"/>
        <v>5</v>
      </c>
    </row>
    <row r="432" spans="1:13">
      <c r="A432" s="323"/>
      <c r="B432" s="92" t="s">
        <v>12</v>
      </c>
      <c r="C432" s="48">
        <v>4</v>
      </c>
      <c r="D432" s="119">
        <v>3</v>
      </c>
      <c r="E432" s="119">
        <v>3</v>
      </c>
      <c r="F432" s="119"/>
      <c r="G432" s="112"/>
      <c r="H432" s="41"/>
      <c r="I432" s="98"/>
      <c r="J432" s="98"/>
      <c r="K432" s="13">
        <f t="shared" si="5"/>
        <v>10</v>
      </c>
    </row>
    <row r="433" spans="1:11">
      <c r="A433" s="323"/>
      <c r="B433" s="72" t="s">
        <v>14</v>
      </c>
      <c r="C433" s="27">
        <v>7</v>
      </c>
      <c r="D433" s="120">
        <v>24</v>
      </c>
      <c r="E433" s="120">
        <v>16</v>
      </c>
      <c r="F433" s="120"/>
      <c r="G433" s="112"/>
      <c r="H433" s="101"/>
      <c r="I433" s="102"/>
      <c r="J433" s="102"/>
      <c r="K433" s="20">
        <f t="shared" si="5"/>
        <v>47</v>
      </c>
    </row>
    <row r="434" spans="1:11">
      <c r="A434" s="323"/>
      <c r="B434" s="72" t="s">
        <v>15</v>
      </c>
      <c r="C434" s="27">
        <v>4</v>
      </c>
      <c r="D434" s="120">
        <v>22</v>
      </c>
      <c r="E434" s="120">
        <v>27</v>
      </c>
      <c r="F434" s="120"/>
      <c r="G434" s="112"/>
      <c r="H434" s="101"/>
      <c r="I434" s="102"/>
      <c r="J434" s="102"/>
      <c r="K434" s="20">
        <f t="shared" si="5"/>
        <v>53</v>
      </c>
    </row>
    <row r="435" spans="1:11">
      <c r="A435" s="323"/>
      <c r="B435" s="73" t="s">
        <v>16</v>
      </c>
      <c r="C435" s="121">
        <v>8</v>
      </c>
      <c r="D435" s="140">
        <v>9</v>
      </c>
      <c r="E435" s="140">
        <v>14</v>
      </c>
      <c r="F435" s="140"/>
      <c r="G435" s="112"/>
      <c r="H435" s="101"/>
      <c r="I435" s="102"/>
      <c r="J435" s="102"/>
      <c r="K435" s="13">
        <f t="shared" si="5"/>
        <v>31</v>
      </c>
    </row>
    <row r="436" spans="1:11">
      <c r="A436" s="323"/>
      <c r="B436" s="74" t="s">
        <v>17</v>
      </c>
      <c r="C436" s="27">
        <v>2</v>
      </c>
      <c r="D436" s="120">
        <v>9</v>
      </c>
      <c r="E436" s="120">
        <v>5</v>
      </c>
      <c r="F436" s="120"/>
      <c r="G436" s="112"/>
      <c r="H436" s="101"/>
      <c r="I436" s="102"/>
      <c r="J436" s="102"/>
      <c r="K436" s="20">
        <f t="shared" si="5"/>
        <v>16</v>
      </c>
    </row>
    <row r="437" spans="1:11">
      <c r="A437" s="323"/>
      <c r="B437" s="73" t="s">
        <v>18</v>
      </c>
      <c r="C437" s="121">
        <f>SUM(C432:C436)</f>
        <v>25</v>
      </c>
      <c r="D437" s="121">
        <v>71</v>
      </c>
      <c r="E437" s="121">
        <f t="shared" ref="E437:F437" si="43">SUM(E432:E436)</f>
        <v>65</v>
      </c>
      <c r="F437" s="121">
        <f t="shared" si="43"/>
        <v>0</v>
      </c>
      <c r="G437" s="112"/>
      <c r="H437" s="101"/>
      <c r="I437" s="102"/>
      <c r="J437" s="102"/>
      <c r="K437" s="13">
        <f t="shared" si="5"/>
        <v>161</v>
      </c>
    </row>
    <row r="438" spans="1:11">
      <c r="A438" s="323"/>
      <c r="B438" s="73" t="s">
        <v>19</v>
      </c>
      <c r="C438" s="121">
        <f t="shared" ref="C438:F438" si="44">C437-C436</f>
        <v>23</v>
      </c>
      <c r="D438" s="121">
        <f t="shared" si="44"/>
        <v>62</v>
      </c>
      <c r="E438" s="121">
        <f t="shared" si="44"/>
        <v>60</v>
      </c>
      <c r="F438" s="121">
        <f t="shared" si="44"/>
        <v>0</v>
      </c>
      <c r="G438" s="112"/>
      <c r="H438" s="101"/>
      <c r="I438" s="102"/>
      <c r="J438" s="102"/>
      <c r="K438" s="13">
        <f t="shared" si="5"/>
        <v>145</v>
      </c>
    </row>
    <row r="439" spans="1:11">
      <c r="A439" s="323"/>
      <c r="B439" s="75" t="s">
        <v>20</v>
      </c>
      <c r="C439" s="27">
        <v>6</v>
      </c>
      <c r="D439" s="120">
        <v>50</v>
      </c>
      <c r="E439" s="120">
        <v>53</v>
      </c>
      <c r="F439" s="120"/>
      <c r="G439" s="112"/>
      <c r="H439" s="101"/>
      <c r="I439" s="102"/>
      <c r="J439" s="102"/>
      <c r="K439" s="20">
        <f t="shared" si="5"/>
        <v>109</v>
      </c>
    </row>
    <row r="440" spans="1:11">
      <c r="A440" s="324"/>
      <c r="B440" s="78" t="s">
        <v>21</v>
      </c>
      <c r="C440" s="138">
        <f>SUM(C438+5)-C439</f>
        <v>22</v>
      </c>
      <c r="D440" s="138">
        <f t="shared" ref="D440:F440" si="45">SUM(D438+39)-D439</f>
        <v>51</v>
      </c>
      <c r="E440" s="138">
        <f t="shared" si="45"/>
        <v>46</v>
      </c>
      <c r="F440" s="138">
        <f t="shared" si="45"/>
        <v>39</v>
      </c>
      <c r="G440" s="142"/>
      <c r="H440" s="139"/>
      <c r="I440" s="109"/>
      <c r="J440" s="109"/>
      <c r="K440" s="13">
        <f t="shared" si="5"/>
        <v>158</v>
      </c>
    </row>
    <row r="441" spans="1:11">
      <c r="A441" s="313" t="s">
        <v>75</v>
      </c>
      <c r="B441" s="90" t="s">
        <v>48</v>
      </c>
      <c r="C441" s="16"/>
      <c r="D441" s="126"/>
      <c r="E441" s="126">
        <v>0</v>
      </c>
      <c r="F441" s="126"/>
      <c r="G441" s="115"/>
      <c r="H441" s="41"/>
      <c r="I441" s="98"/>
      <c r="J441" s="98"/>
      <c r="K441" s="20">
        <f t="shared" si="5"/>
        <v>0</v>
      </c>
    </row>
    <row r="442" spans="1:11">
      <c r="A442" s="323"/>
      <c r="B442" s="92" t="s">
        <v>12</v>
      </c>
      <c r="C442" s="48">
        <v>4</v>
      </c>
      <c r="D442" s="119">
        <v>4</v>
      </c>
      <c r="E442" s="119">
        <v>6</v>
      </c>
      <c r="F442" s="119"/>
      <c r="G442" s="112"/>
      <c r="H442" s="41"/>
      <c r="I442" s="98"/>
      <c r="J442" s="98"/>
      <c r="K442" s="13">
        <f t="shared" si="5"/>
        <v>14</v>
      </c>
    </row>
    <row r="443" spans="1:11">
      <c r="A443" s="323"/>
      <c r="B443" s="72" t="s">
        <v>14</v>
      </c>
      <c r="C443" s="51">
        <v>6</v>
      </c>
      <c r="D443" s="120">
        <v>28</v>
      </c>
      <c r="E443" s="120">
        <v>21</v>
      </c>
      <c r="F443" s="120"/>
      <c r="G443" s="112"/>
      <c r="H443" s="101"/>
      <c r="I443" s="102"/>
      <c r="J443" s="102"/>
      <c r="K443" s="20">
        <f t="shared" si="5"/>
        <v>55</v>
      </c>
    </row>
    <row r="444" spans="1:11">
      <c r="A444" s="323"/>
      <c r="B444" s="72" t="s">
        <v>15</v>
      </c>
      <c r="C444" s="51">
        <v>2</v>
      </c>
      <c r="D444" s="120">
        <v>27</v>
      </c>
      <c r="E444" s="120">
        <v>23</v>
      </c>
      <c r="F444" s="120"/>
      <c r="G444" s="112"/>
      <c r="H444" s="101"/>
      <c r="I444" s="102"/>
      <c r="J444" s="102"/>
      <c r="K444" s="20">
        <f t="shared" si="5"/>
        <v>52</v>
      </c>
    </row>
    <row r="445" spans="1:11">
      <c r="A445" s="323"/>
      <c r="B445" s="73" t="s">
        <v>16</v>
      </c>
      <c r="C445" s="22">
        <v>2</v>
      </c>
      <c r="D445" s="122">
        <v>8</v>
      </c>
      <c r="E445" s="122">
        <v>12</v>
      </c>
      <c r="F445" s="122"/>
      <c r="G445" s="112"/>
      <c r="H445" s="101"/>
      <c r="I445" s="102"/>
      <c r="J445" s="102"/>
      <c r="K445" s="13">
        <f t="shared" si="5"/>
        <v>22</v>
      </c>
    </row>
    <row r="446" spans="1:11">
      <c r="A446" s="323"/>
      <c r="B446" s="74" t="s">
        <v>17</v>
      </c>
      <c r="C446" s="51">
        <v>3</v>
      </c>
      <c r="D446" s="120">
        <v>8</v>
      </c>
      <c r="E446" s="120">
        <v>7</v>
      </c>
      <c r="F446" s="120"/>
      <c r="G446" s="112"/>
      <c r="H446" s="101"/>
      <c r="I446" s="102"/>
      <c r="J446" s="102"/>
      <c r="K446" s="20">
        <f t="shared" si="5"/>
        <v>18</v>
      </c>
    </row>
    <row r="447" spans="1:11">
      <c r="A447" s="323"/>
      <c r="B447" s="73" t="s">
        <v>18</v>
      </c>
      <c r="C447" s="22">
        <f>SUM(C442:C446)</f>
        <v>17</v>
      </c>
      <c r="D447" s="122">
        <v>76</v>
      </c>
      <c r="E447" s="122">
        <v>69</v>
      </c>
      <c r="F447" s="122"/>
      <c r="G447" s="112"/>
      <c r="H447" s="101"/>
      <c r="I447" s="102"/>
      <c r="J447" s="102"/>
      <c r="K447" s="13">
        <f t="shared" si="5"/>
        <v>162</v>
      </c>
    </row>
    <row r="448" spans="1:11">
      <c r="A448" s="323"/>
      <c r="B448" s="73" t="s">
        <v>19</v>
      </c>
      <c r="C448" s="22">
        <f t="shared" ref="C448:E448" si="46">C447-C446</f>
        <v>14</v>
      </c>
      <c r="D448" s="122">
        <f t="shared" si="46"/>
        <v>68</v>
      </c>
      <c r="E448" s="122">
        <f t="shared" si="46"/>
        <v>62</v>
      </c>
      <c r="F448" s="122"/>
      <c r="G448" s="112"/>
      <c r="H448" s="101"/>
      <c r="I448" s="102"/>
      <c r="J448" s="102"/>
      <c r="K448" s="13">
        <f t="shared" si="5"/>
        <v>144</v>
      </c>
    </row>
    <row r="449" spans="1:11">
      <c r="A449" s="323"/>
      <c r="B449" s="75" t="s">
        <v>20</v>
      </c>
      <c r="C449" s="31"/>
      <c r="D449" s="128">
        <v>46</v>
      </c>
      <c r="E449" s="128">
        <v>49</v>
      </c>
      <c r="F449" s="128"/>
      <c r="G449" s="112"/>
      <c r="H449" s="117"/>
      <c r="I449" s="114"/>
      <c r="J449" s="114"/>
      <c r="K449" s="20">
        <f t="shared" si="5"/>
        <v>95</v>
      </c>
    </row>
    <row r="450" spans="1:11">
      <c r="A450" s="324"/>
      <c r="B450" s="78" t="s">
        <v>21</v>
      </c>
      <c r="C450" s="35">
        <f>C448</f>
        <v>14</v>
      </c>
      <c r="D450" s="125">
        <f t="shared" ref="D450:E450" si="47">(37+D448)-D449</f>
        <v>59</v>
      </c>
      <c r="E450" s="125">
        <f t="shared" si="47"/>
        <v>50</v>
      </c>
      <c r="F450" s="125"/>
      <c r="G450" s="141"/>
      <c r="H450" s="139"/>
      <c r="I450" s="109"/>
      <c r="J450" s="109"/>
      <c r="K450" s="13">
        <f t="shared" si="5"/>
        <v>123</v>
      </c>
    </row>
    <row r="451" spans="1:11">
      <c r="A451" s="313" t="s">
        <v>76</v>
      </c>
      <c r="B451" s="90" t="s">
        <v>48</v>
      </c>
      <c r="C451" s="16"/>
      <c r="D451" s="126">
        <v>9</v>
      </c>
      <c r="E451" s="126">
        <v>9</v>
      </c>
      <c r="F451" s="126"/>
      <c r="G451" s="110"/>
      <c r="H451" s="41"/>
      <c r="I451" s="98"/>
      <c r="J451" s="98"/>
      <c r="K451" s="20">
        <f t="shared" si="5"/>
        <v>18</v>
      </c>
    </row>
    <row r="452" spans="1:11">
      <c r="A452" s="323"/>
      <c r="B452" s="92" t="s">
        <v>12</v>
      </c>
      <c r="C452" s="48">
        <v>3</v>
      </c>
      <c r="D452" s="119">
        <v>5</v>
      </c>
      <c r="E452" s="119">
        <v>4</v>
      </c>
      <c r="F452" s="119"/>
      <c r="G452" s="112"/>
      <c r="H452" s="41"/>
      <c r="I452" s="98"/>
      <c r="J452" s="98"/>
      <c r="K452" s="13">
        <f t="shared" si="5"/>
        <v>12</v>
      </c>
    </row>
    <row r="453" spans="1:11">
      <c r="A453" s="323"/>
      <c r="B453" s="72" t="s">
        <v>14</v>
      </c>
      <c r="C453" s="51">
        <v>3</v>
      </c>
      <c r="D453" s="120">
        <v>26</v>
      </c>
      <c r="E453" s="120">
        <v>23</v>
      </c>
      <c r="F453" s="120"/>
      <c r="G453" s="112"/>
      <c r="H453" s="41"/>
      <c r="I453" s="98"/>
      <c r="J453" s="98"/>
      <c r="K453" s="20">
        <f t="shared" si="5"/>
        <v>52</v>
      </c>
    </row>
    <row r="454" spans="1:11">
      <c r="A454" s="323"/>
      <c r="B454" s="72" t="s">
        <v>15</v>
      </c>
      <c r="C454" s="51">
        <v>4</v>
      </c>
      <c r="D454" s="120">
        <v>23</v>
      </c>
      <c r="E454" s="120">
        <v>18</v>
      </c>
      <c r="F454" s="120"/>
      <c r="G454" s="112"/>
      <c r="H454" s="41"/>
      <c r="I454" s="98"/>
      <c r="J454" s="98"/>
      <c r="K454" s="20">
        <f t="shared" si="5"/>
        <v>45</v>
      </c>
    </row>
    <row r="455" spans="1:11">
      <c r="A455" s="323"/>
      <c r="B455" s="73" t="s">
        <v>16</v>
      </c>
      <c r="C455" s="22">
        <v>1</v>
      </c>
      <c r="D455" s="122">
        <v>5</v>
      </c>
      <c r="E455" s="122">
        <v>11</v>
      </c>
      <c r="F455" s="122"/>
      <c r="G455" s="112"/>
      <c r="H455" s="41"/>
      <c r="I455" s="98"/>
      <c r="J455" s="98"/>
      <c r="K455" s="13">
        <f t="shared" si="5"/>
        <v>17</v>
      </c>
    </row>
    <row r="456" spans="1:11">
      <c r="A456" s="323"/>
      <c r="B456" s="74" t="s">
        <v>17</v>
      </c>
      <c r="C456" s="51">
        <v>1</v>
      </c>
      <c r="D456" s="120">
        <v>7</v>
      </c>
      <c r="E456" s="120">
        <v>7</v>
      </c>
      <c r="F456" s="120"/>
      <c r="G456" s="112"/>
      <c r="H456" s="41"/>
      <c r="I456" s="98"/>
      <c r="J456" s="98"/>
      <c r="K456" s="20">
        <f t="shared" si="5"/>
        <v>15</v>
      </c>
    </row>
    <row r="457" spans="1:11">
      <c r="A457" s="323"/>
      <c r="B457" s="73" t="s">
        <v>18</v>
      </c>
      <c r="C457" s="22">
        <f>SUM(C452:C456)</f>
        <v>12</v>
      </c>
      <c r="D457" s="122">
        <v>71</v>
      </c>
      <c r="E457" s="122">
        <v>63</v>
      </c>
      <c r="F457" s="122"/>
      <c r="G457" s="112"/>
      <c r="H457" s="101"/>
      <c r="I457" s="102"/>
      <c r="J457" s="102"/>
      <c r="K457" s="13">
        <f t="shared" si="5"/>
        <v>146</v>
      </c>
    </row>
    <row r="458" spans="1:11">
      <c r="A458" s="323"/>
      <c r="B458" s="73" t="s">
        <v>19</v>
      </c>
      <c r="C458" s="22">
        <f>C457-C456</f>
        <v>11</v>
      </c>
      <c r="D458" s="22">
        <f t="shared" ref="D458:E458" si="48">SUM(D459:D460)</f>
        <v>99</v>
      </c>
      <c r="E458" s="22">
        <f t="shared" si="48"/>
        <v>29</v>
      </c>
      <c r="F458" s="22"/>
      <c r="G458" s="112"/>
      <c r="H458" s="101"/>
      <c r="I458" s="102"/>
      <c r="J458" s="102"/>
      <c r="K458" s="13">
        <f t="shared" si="5"/>
        <v>139</v>
      </c>
    </row>
    <row r="459" spans="1:11">
      <c r="A459" s="323"/>
      <c r="B459" s="75" t="s">
        <v>20</v>
      </c>
      <c r="C459" s="31"/>
      <c r="D459" s="128">
        <v>57</v>
      </c>
      <c r="E459" s="128">
        <v>29</v>
      </c>
      <c r="F459" s="128"/>
      <c r="G459" s="112"/>
      <c r="H459" s="101"/>
      <c r="I459" s="102"/>
      <c r="J459" s="102"/>
      <c r="K459" s="20">
        <f t="shared" si="5"/>
        <v>86</v>
      </c>
    </row>
    <row r="460" spans="1:11">
      <c r="A460" s="324"/>
      <c r="B460" s="78" t="s">
        <v>21</v>
      </c>
      <c r="C460" s="35">
        <f>C458</f>
        <v>11</v>
      </c>
      <c r="D460" s="125">
        <v>42</v>
      </c>
      <c r="E460" s="125"/>
      <c r="F460" s="125"/>
      <c r="G460" s="142"/>
      <c r="H460" s="139"/>
      <c r="I460" s="109"/>
      <c r="J460" s="109"/>
      <c r="K460" s="13">
        <f t="shared" si="5"/>
        <v>53</v>
      </c>
    </row>
    <row r="461" spans="1:11">
      <c r="A461" s="313" t="s">
        <v>77</v>
      </c>
      <c r="B461" s="90" t="s">
        <v>48</v>
      </c>
      <c r="C461" s="16"/>
      <c r="D461" s="126"/>
      <c r="E461" s="126">
        <v>2</v>
      </c>
      <c r="F461" s="126"/>
      <c r="G461" s="115"/>
      <c r="H461" s="41"/>
      <c r="I461" s="98"/>
      <c r="J461" s="98"/>
    </row>
    <row r="462" spans="1:11">
      <c r="A462" s="323"/>
      <c r="B462" s="92" t="s">
        <v>12</v>
      </c>
      <c r="C462" s="48"/>
      <c r="D462" s="119"/>
      <c r="E462" s="119">
        <v>2</v>
      </c>
      <c r="F462" s="119"/>
      <c r="G462" s="112"/>
      <c r="H462" s="41"/>
      <c r="I462" s="98"/>
      <c r="J462" s="98"/>
    </row>
    <row r="463" spans="1:11">
      <c r="A463" s="323"/>
      <c r="B463" s="72" t="s">
        <v>14</v>
      </c>
      <c r="C463" s="51"/>
      <c r="D463" s="120"/>
      <c r="E463" s="120">
        <v>14</v>
      </c>
      <c r="F463" s="120"/>
      <c r="G463" s="112"/>
      <c r="H463" s="101"/>
      <c r="I463" s="102"/>
      <c r="J463" s="102"/>
    </row>
    <row r="464" spans="1:11">
      <c r="A464" s="323"/>
      <c r="B464" s="72" t="s">
        <v>15</v>
      </c>
      <c r="C464" s="51"/>
      <c r="D464" s="120"/>
      <c r="E464" s="120">
        <v>18</v>
      </c>
      <c r="F464" s="120"/>
      <c r="G464" s="112"/>
      <c r="H464" s="101"/>
      <c r="I464" s="102"/>
      <c r="J464" s="102"/>
    </row>
    <row r="465" spans="1:10">
      <c r="A465" s="323"/>
      <c r="B465" s="73" t="s">
        <v>16</v>
      </c>
      <c r="C465" s="22"/>
      <c r="D465" s="122"/>
      <c r="E465" s="122">
        <v>7</v>
      </c>
      <c r="F465" s="122"/>
      <c r="G465" s="112"/>
      <c r="H465" s="101"/>
      <c r="I465" s="102"/>
      <c r="J465" s="102"/>
    </row>
    <row r="466" spans="1:10">
      <c r="A466" s="323"/>
      <c r="B466" s="74" t="s">
        <v>17</v>
      </c>
      <c r="C466" s="51"/>
      <c r="D466" s="120"/>
      <c r="E466" s="120">
        <v>6</v>
      </c>
      <c r="F466" s="120"/>
      <c r="G466" s="112"/>
      <c r="H466" s="101"/>
      <c r="I466" s="102"/>
      <c r="J466" s="102"/>
    </row>
    <row r="467" spans="1:10">
      <c r="A467" s="323"/>
      <c r="B467" s="73" t="s">
        <v>18</v>
      </c>
      <c r="C467" s="22">
        <f>SUM(C462:C466)</f>
        <v>0</v>
      </c>
      <c r="D467" s="122">
        <v>0</v>
      </c>
      <c r="E467" s="122">
        <v>49</v>
      </c>
      <c r="F467" s="122"/>
      <c r="G467" s="112"/>
      <c r="H467" s="101"/>
      <c r="I467" s="102"/>
      <c r="J467" s="102"/>
    </row>
    <row r="468" spans="1:10">
      <c r="A468" s="323"/>
      <c r="B468" s="73" t="s">
        <v>19</v>
      </c>
      <c r="C468" s="22">
        <f t="shared" ref="C468:D468" si="49">SUM(C469:C470)</f>
        <v>0</v>
      </c>
      <c r="D468" s="22">
        <f t="shared" si="49"/>
        <v>0</v>
      </c>
      <c r="E468" s="22">
        <v>0</v>
      </c>
      <c r="F468" s="22"/>
      <c r="G468" s="112"/>
      <c r="H468" s="101"/>
      <c r="I468" s="102"/>
      <c r="J468" s="102"/>
    </row>
    <row r="469" spans="1:10">
      <c r="A469" s="323"/>
      <c r="B469" s="75" t="s">
        <v>20</v>
      </c>
      <c r="C469" s="31"/>
      <c r="D469" s="128"/>
      <c r="E469" s="128">
        <v>25</v>
      </c>
      <c r="F469" s="128"/>
      <c r="G469" s="112"/>
      <c r="H469" s="101"/>
      <c r="I469" s="102"/>
      <c r="J469" s="102"/>
    </row>
    <row r="470" spans="1:10">
      <c r="A470" s="324"/>
      <c r="B470" s="78" t="s">
        <v>21</v>
      </c>
      <c r="C470" s="35"/>
      <c r="D470" s="125"/>
      <c r="E470" s="125">
        <v>49</v>
      </c>
      <c r="F470" s="125"/>
      <c r="G470" s="141"/>
      <c r="H470" s="139"/>
      <c r="I470" s="109"/>
      <c r="J470" s="109"/>
    </row>
    <row r="471" spans="1:10">
      <c r="A471" s="313" t="s">
        <v>78</v>
      </c>
      <c r="B471" s="90" t="s">
        <v>48</v>
      </c>
      <c r="C471" s="16"/>
      <c r="D471" s="126"/>
      <c r="E471" s="126">
        <v>2</v>
      </c>
      <c r="F471" s="126"/>
      <c r="G471" s="110"/>
      <c r="H471" s="41"/>
      <c r="I471" s="98"/>
      <c r="J471" s="98"/>
    </row>
    <row r="472" spans="1:10">
      <c r="A472" s="323"/>
      <c r="B472" s="92" t="s">
        <v>12</v>
      </c>
      <c r="C472" s="48"/>
      <c r="D472" s="119"/>
      <c r="E472" s="119">
        <v>3</v>
      </c>
      <c r="F472" s="119"/>
      <c r="G472" s="112"/>
      <c r="H472" s="41"/>
      <c r="I472" s="98"/>
      <c r="J472" s="98"/>
    </row>
    <row r="473" spans="1:10">
      <c r="A473" s="323"/>
      <c r="B473" s="72" t="s">
        <v>14</v>
      </c>
      <c r="C473" s="51"/>
      <c r="D473" s="120"/>
      <c r="E473" s="120">
        <v>9</v>
      </c>
      <c r="F473" s="120"/>
      <c r="G473" s="112"/>
      <c r="H473" s="41"/>
      <c r="I473" s="98"/>
      <c r="J473" s="98"/>
    </row>
    <row r="474" spans="1:10">
      <c r="A474" s="323"/>
      <c r="B474" s="72" t="s">
        <v>15</v>
      </c>
      <c r="C474" s="51"/>
      <c r="D474" s="120"/>
      <c r="E474" s="120">
        <v>19</v>
      </c>
      <c r="F474" s="120"/>
      <c r="G474" s="112"/>
      <c r="H474" s="41"/>
      <c r="I474" s="98"/>
      <c r="J474" s="98"/>
    </row>
    <row r="475" spans="1:10">
      <c r="A475" s="323"/>
      <c r="B475" s="73" t="s">
        <v>16</v>
      </c>
      <c r="C475" s="22"/>
      <c r="D475" s="122"/>
      <c r="E475" s="122">
        <v>11</v>
      </c>
      <c r="F475" s="122"/>
      <c r="G475" s="112"/>
      <c r="H475" s="41"/>
      <c r="I475" s="98"/>
      <c r="J475" s="98"/>
    </row>
    <row r="476" spans="1:10">
      <c r="A476" s="323"/>
      <c r="B476" s="74" t="s">
        <v>17</v>
      </c>
      <c r="C476" s="51"/>
      <c r="D476" s="120"/>
      <c r="E476" s="120">
        <v>7</v>
      </c>
      <c r="F476" s="120"/>
      <c r="G476" s="112"/>
      <c r="H476" s="41"/>
      <c r="I476" s="98"/>
      <c r="J476" s="98"/>
    </row>
    <row r="477" spans="1:10">
      <c r="A477" s="323"/>
      <c r="B477" s="73" t="s">
        <v>18</v>
      </c>
      <c r="C477" s="22">
        <f>SUM(C472:C476)</f>
        <v>0</v>
      </c>
      <c r="D477" s="122">
        <v>0</v>
      </c>
      <c r="E477" s="122">
        <v>51</v>
      </c>
      <c r="F477" s="122"/>
      <c r="G477" s="112"/>
      <c r="H477" s="101"/>
      <c r="I477" s="102"/>
      <c r="J477" s="102"/>
    </row>
    <row r="478" spans="1:10">
      <c r="A478" s="323"/>
      <c r="B478" s="73" t="s">
        <v>19</v>
      </c>
      <c r="C478" s="22">
        <f t="shared" ref="C478:E478" si="50">SUM(C479:C480)</f>
        <v>0</v>
      </c>
      <c r="D478" s="22">
        <f t="shared" si="50"/>
        <v>0</v>
      </c>
      <c r="E478" s="22">
        <f t="shared" si="50"/>
        <v>17</v>
      </c>
      <c r="F478" s="22"/>
      <c r="G478" s="112"/>
      <c r="H478" s="101"/>
      <c r="I478" s="102"/>
      <c r="J478" s="102"/>
    </row>
    <row r="479" spans="1:10">
      <c r="A479" s="323"/>
      <c r="B479" s="75" t="s">
        <v>20</v>
      </c>
      <c r="C479" s="31"/>
      <c r="D479" s="128"/>
      <c r="E479" s="128">
        <v>17</v>
      </c>
      <c r="F479" s="128"/>
      <c r="G479" s="112"/>
      <c r="H479" s="101"/>
      <c r="I479" s="102"/>
      <c r="J479" s="102"/>
    </row>
    <row r="480" spans="1:10">
      <c r="A480" s="324"/>
      <c r="B480" s="78" t="s">
        <v>21</v>
      </c>
      <c r="C480" s="35"/>
      <c r="D480" s="125"/>
      <c r="E480" s="125"/>
      <c r="F480" s="125"/>
      <c r="G480" s="142"/>
      <c r="H480" s="139"/>
      <c r="I480" s="109"/>
      <c r="J480" s="109"/>
    </row>
    <row r="481" spans="1:10">
      <c r="A481" s="313" t="s">
        <v>79</v>
      </c>
      <c r="B481" s="90" t="s">
        <v>48</v>
      </c>
      <c r="C481" s="16"/>
      <c r="D481" s="126"/>
      <c r="E481" s="126"/>
      <c r="F481" s="126"/>
      <c r="G481" s="115"/>
      <c r="H481" s="41"/>
      <c r="I481" s="98"/>
      <c r="J481" s="98"/>
    </row>
    <row r="482" spans="1:10">
      <c r="A482" s="323"/>
      <c r="B482" s="92" t="s">
        <v>12</v>
      </c>
      <c r="C482" s="48"/>
      <c r="D482" s="119"/>
      <c r="E482" s="119"/>
      <c r="F482" s="119"/>
      <c r="G482" s="112"/>
      <c r="H482" s="41"/>
      <c r="I482" s="98"/>
      <c r="J482" s="98"/>
    </row>
    <row r="483" spans="1:10">
      <c r="A483" s="323"/>
      <c r="B483" s="72" t="s">
        <v>14</v>
      </c>
      <c r="C483" s="51"/>
      <c r="D483" s="120"/>
      <c r="E483" s="120"/>
      <c r="F483" s="120"/>
      <c r="G483" s="112"/>
      <c r="H483" s="41"/>
      <c r="I483" s="98"/>
      <c r="J483" s="98"/>
    </row>
    <row r="484" spans="1:10">
      <c r="A484" s="323"/>
      <c r="B484" s="72" t="s">
        <v>15</v>
      </c>
      <c r="C484" s="51"/>
      <c r="D484" s="120"/>
      <c r="E484" s="120"/>
      <c r="F484" s="120"/>
      <c r="G484" s="112"/>
      <c r="H484" s="41"/>
      <c r="I484" s="98"/>
      <c r="J484" s="98"/>
    </row>
    <row r="485" spans="1:10">
      <c r="A485" s="323"/>
      <c r="B485" s="73" t="s">
        <v>16</v>
      </c>
      <c r="C485" s="22"/>
      <c r="D485" s="122"/>
      <c r="E485" s="122"/>
      <c r="F485" s="122"/>
      <c r="G485" s="112"/>
      <c r="H485" s="101"/>
      <c r="I485" s="102"/>
      <c r="J485" s="102"/>
    </row>
    <row r="486" spans="1:10">
      <c r="A486" s="323"/>
      <c r="B486" s="74" t="s">
        <v>17</v>
      </c>
      <c r="C486" s="51"/>
      <c r="D486" s="120"/>
      <c r="E486" s="120"/>
      <c r="F486" s="120"/>
      <c r="G486" s="112"/>
      <c r="H486" s="101"/>
      <c r="I486" s="102"/>
      <c r="J486" s="102"/>
    </row>
    <row r="487" spans="1:10">
      <c r="A487" s="323"/>
      <c r="B487" s="73" t="s">
        <v>18</v>
      </c>
      <c r="C487" s="22">
        <f>SUM(C482:C486)</f>
        <v>0</v>
      </c>
      <c r="D487" s="122">
        <v>0</v>
      </c>
      <c r="E487" s="122">
        <v>0</v>
      </c>
      <c r="F487" s="122"/>
      <c r="G487" s="112"/>
      <c r="H487" s="101"/>
      <c r="I487" s="102"/>
      <c r="J487" s="102"/>
    </row>
    <row r="488" spans="1:10">
      <c r="A488" s="323"/>
      <c r="B488" s="73" t="s">
        <v>19</v>
      </c>
      <c r="C488" s="22">
        <f t="shared" ref="C488:E488" si="51">SUM(C489:C490)</f>
        <v>0</v>
      </c>
      <c r="D488" s="22">
        <f t="shared" si="51"/>
        <v>0</v>
      </c>
      <c r="E488" s="22">
        <f t="shared" si="51"/>
        <v>0</v>
      </c>
      <c r="F488" s="22"/>
      <c r="G488" s="112"/>
      <c r="H488" s="101"/>
      <c r="I488" s="102"/>
      <c r="J488" s="102"/>
    </row>
    <row r="489" spans="1:10">
      <c r="A489" s="323"/>
      <c r="B489" s="75" t="s">
        <v>20</v>
      </c>
      <c r="C489" s="31"/>
      <c r="D489" s="128"/>
      <c r="E489" s="128"/>
      <c r="F489" s="128"/>
      <c r="G489" s="112"/>
      <c r="H489" s="117"/>
      <c r="I489" s="114"/>
      <c r="J489" s="114"/>
    </row>
    <row r="490" spans="1:10">
      <c r="A490" s="324"/>
      <c r="B490" s="78" t="s">
        <v>21</v>
      </c>
      <c r="C490" s="35"/>
      <c r="D490" s="125"/>
      <c r="E490" s="125"/>
      <c r="F490" s="125"/>
      <c r="G490" s="141"/>
      <c r="H490" s="139"/>
      <c r="I490" s="109"/>
      <c r="J490" s="109"/>
    </row>
    <row r="491" spans="1:10">
      <c r="A491" s="313" t="s">
        <v>80</v>
      </c>
      <c r="B491" s="90" t="s">
        <v>48</v>
      </c>
      <c r="C491" s="16"/>
      <c r="D491" s="126"/>
      <c r="E491" s="126"/>
      <c r="F491" s="126"/>
      <c r="G491" s="110"/>
      <c r="H491" s="41"/>
      <c r="I491" s="98"/>
      <c r="J491" s="98"/>
    </row>
    <row r="492" spans="1:10">
      <c r="A492" s="323"/>
      <c r="B492" s="92" t="s">
        <v>12</v>
      </c>
      <c r="C492" s="48"/>
      <c r="D492" s="119"/>
      <c r="E492" s="119"/>
      <c r="F492" s="119"/>
      <c r="G492" s="112"/>
      <c r="H492" s="41"/>
      <c r="I492" s="98"/>
      <c r="J492" s="98"/>
    </row>
    <row r="493" spans="1:10">
      <c r="A493" s="323"/>
      <c r="B493" s="72" t="s">
        <v>14</v>
      </c>
      <c r="C493" s="51"/>
      <c r="D493" s="120"/>
      <c r="E493" s="120"/>
      <c r="F493" s="120"/>
      <c r="G493" s="112"/>
      <c r="H493" s="41"/>
      <c r="I493" s="98"/>
      <c r="J493" s="98"/>
    </row>
    <row r="494" spans="1:10">
      <c r="A494" s="323"/>
      <c r="B494" s="72" t="s">
        <v>15</v>
      </c>
      <c r="C494" s="51"/>
      <c r="D494" s="120"/>
      <c r="E494" s="120"/>
      <c r="F494" s="120"/>
      <c r="G494" s="112"/>
      <c r="H494" s="41"/>
      <c r="I494" s="98"/>
      <c r="J494" s="98"/>
    </row>
    <row r="495" spans="1:10">
      <c r="A495" s="323"/>
      <c r="B495" s="73" t="s">
        <v>16</v>
      </c>
      <c r="C495" s="22"/>
      <c r="D495" s="122"/>
      <c r="E495" s="122"/>
      <c r="F495" s="122"/>
      <c r="G495" s="112"/>
      <c r="H495" s="101"/>
      <c r="I495" s="102"/>
      <c r="J495" s="102"/>
    </row>
    <row r="496" spans="1:10">
      <c r="A496" s="323"/>
      <c r="B496" s="74" t="s">
        <v>17</v>
      </c>
      <c r="C496" s="51"/>
      <c r="D496" s="120"/>
      <c r="E496" s="120"/>
      <c r="F496" s="120"/>
      <c r="G496" s="112"/>
      <c r="H496" s="101"/>
      <c r="I496" s="102"/>
      <c r="J496" s="102"/>
    </row>
    <row r="497" spans="1:10">
      <c r="A497" s="323"/>
      <c r="B497" s="73" t="s">
        <v>18</v>
      </c>
      <c r="C497" s="22">
        <f>SUM(C492:C496)</f>
        <v>0</v>
      </c>
      <c r="D497" s="122">
        <v>0</v>
      </c>
      <c r="E497" s="122">
        <v>0</v>
      </c>
      <c r="F497" s="122"/>
      <c r="G497" s="112"/>
      <c r="H497" s="101"/>
      <c r="I497" s="102"/>
      <c r="J497" s="102"/>
    </row>
    <row r="498" spans="1:10">
      <c r="A498" s="323"/>
      <c r="B498" s="73" t="s">
        <v>19</v>
      </c>
      <c r="C498" s="22">
        <f t="shared" ref="C498:E498" si="52">SUM(C499:C500)</f>
        <v>0</v>
      </c>
      <c r="D498" s="22">
        <f t="shared" si="52"/>
        <v>0</v>
      </c>
      <c r="E498" s="22">
        <f t="shared" si="52"/>
        <v>0</v>
      </c>
      <c r="F498" s="22"/>
      <c r="G498" s="112"/>
      <c r="H498" s="101"/>
      <c r="I498" s="102"/>
      <c r="J498" s="102"/>
    </row>
    <row r="499" spans="1:10">
      <c r="A499" s="323"/>
      <c r="B499" s="75" t="s">
        <v>20</v>
      </c>
      <c r="C499" s="31"/>
      <c r="D499" s="128"/>
      <c r="E499" s="128"/>
      <c r="F499" s="128"/>
      <c r="G499" s="112"/>
      <c r="H499" s="117"/>
      <c r="I499" s="114"/>
      <c r="J499" s="114"/>
    </row>
    <row r="500" spans="1:10">
      <c r="A500" s="324"/>
      <c r="B500" s="78" t="s">
        <v>21</v>
      </c>
      <c r="C500" s="35"/>
      <c r="D500" s="125"/>
      <c r="E500" s="125"/>
      <c r="F500" s="125"/>
      <c r="G500" s="142"/>
      <c r="H500" s="139"/>
      <c r="I500" s="109"/>
      <c r="J500" s="109"/>
    </row>
  </sheetData>
  <mergeCells count="52">
    <mergeCell ref="A381:A390"/>
    <mergeCell ref="A391:A400"/>
    <mergeCell ref="A471:A480"/>
    <mergeCell ref="A481:A490"/>
    <mergeCell ref="A491:A500"/>
    <mergeCell ref="A401:A410"/>
    <mergeCell ref="A411:A420"/>
    <mergeCell ref="A421:A430"/>
    <mergeCell ref="A431:A440"/>
    <mergeCell ref="A441:A450"/>
    <mergeCell ref="A451:A460"/>
    <mergeCell ref="A461:A470"/>
    <mergeCell ref="A331:A340"/>
    <mergeCell ref="A341:A350"/>
    <mergeCell ref="A351:A360"/>
    <mergeCell ref="A361:A370"/>
    <mergeCell ref="A371:A380"/>
    <mergeCell ref="A281:A290"/>
    <mergeCell ref="A291:A300"/>
    <mergeCell ref="A301:A310"/>
    <mergeCell ref="A311:A320"/>
    <mergeCell ref="A321:A330"/>
    <mergeCell ref="A231:A240"/>
    <mergeCell ref="A241:A250"/>
    <mergeCell ref="A251:A260"/>
    <mergeCell ref="A261:A270"/>
    <mergeCell ref="A271:A280"/>
    <mergeCell ref="A182:A190"/>
    <mergeCell ref="A191:A200"/>
    <mergeCell ref="A201:A210"/>
    <mergeCell ref="A211:A220"/>
    <mergeCell ref="A221:A230"/>
    <mergeCell ref="A137:A145"/>
    <mergeCell ref="A146:A154"/>
    <mergeCell ref="A155:A163"/>
    <mergeCell ref="A164:A172"/>
    <mergeCell ref="A173:A181"/>
    <mergeCell ref="A92:A100"/>
    <mergeCell ref="A101:A109"/>
    <mergeCell ref="A110:A118"/>
    <mergeCell ref="A119:A127"/>
    <mergeCell ref="A128:A136"/>
    <mergeCell ref="A47:A55"/>
    <mergeCell ref="A56:A64"/>
    <mergeCell ref="A65:A73"/>
    <mergeCell ref="A74:A82"/>
    <mergeCell ref="A83:A91"/>
    <mergeCell ref="A2:A10"/>
    <mergeCell ref="A11:A19"/>
    <mergeCell ref="A20:A28"/>
    <mergeCell ref="A29:A37"/>
    <mergeCell ref="A38:A46"/>
  </mergeCells>
  <pageMargins left="0" right="0" top="0" bottom="0" header="0" footer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5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8.42578125" customWidth="1"/>
    <col min="2" max="2" width="24.42578125" style="151" customWidth="1"/>
    <col min="10" max="26" width="12.5703125" style="151"/>
  </cols>
  <sheetData>
    <row r="1" spans="1:9">
      <c r="A1" s="149" t="s">
        <v>81</v>
      </c>
      <c r="B1" s="149" t="s">
        <v>1</v>
      </c>
      <c r="C1" s="149" t="s">
        <v>2</v>
      </c>
      <c r="D1" s="149" t="s">
        <v>3</v>
      </c>
      <c r="E1" s="149" t="s">
        <v>4</v>
      </c>
      <c r="F1" s="150" t="s">
        <v>5</v>
      </c>
      <c r="G1" s="151"/>
      <c r="H1" s="151"/>
      <c r="I1" s="151"/>
    </row>
    <row r="2" spans="1:9">
      <c r="A2" s="314" t="s">
        <v>11</v>
      </c>
      <c r="B2" s="90" t="s">
        <v>48</v>
      </c>
      <c r="C2" s="152"/>
      <c r="D2" s="153">
        <v>2</v>
      </c>
      <c r="E2" s="153">
        <v>2</v>
      </c>
      <c r="F2" s="154"/>
      <c r="G2" s="151"/>
      <c r="H2" s="151"/>
      <c r="I2" s="151"/>
    </row>
    <row r="3" spans="1:9">
      <c r="A3" s="323"/>
      <c r="B3" s="92" t="s">
        <v>82</v>
      </c>
      <c r="C3" s="155"/>
      <c r="D3" s="156"/>
      <c r="E3" s="156"/>
      <c r="F3" s="156"/>
      <c r="G3" s="151"/>
      <c r="H3" s="151"/>
      <c r="I3" s="151"/>
    </row>
    <row r="4" spans="1:9">
      <c r="A4" s="323"/>
      <c r="B4" s="92" t="s">
        <v>12</v>
      </c>
      <c r="C4" s="155">
        <v>7</v>
      </c>
      <c r="D4" s="156">
        <v>4</v>
      </c>
      <c r="E4" s="156">
        <v>4</v>
      </c>
      <c r="F4" s="156"/>
      <c r="G4" s="157">
        <f>SUM(C4:F4)</f>
        <v>15</v>
      </c>
      <c r="H4" s="151"/>
      <c r="I4" s="151"/>
    </row>
    <row r="5" spans="1:9">
      <c r="A5" s="323"/>
      <c r="B5" s="72" t="s">
        <v>14</v>
      </c>
      <c r="C5" s="158">
        <v>5</v>
      </c>
      <c r="D5" s="159">
        <v>18</v>
      </c>
      <c r="E5" s="159">
        <v>12</v>
      </c>
      <c r="F5" s="160"/>
      <c r="G5" s="151"/>
      <c r="H5" s="151"/>
      <c r="I5" s="151"/>
    </row>
    <row r="6" spans="1:9">
      <c r="A6" s="323"/>
      <c r="B6" s="72" t="s">
        <v>15</v>
      </c>
      <c r="C6" s="158">
        <v>3</v>
      </c>
      <c r="D6" s="159">
        <v>34</v>
      </c>
      <c r="E6" s="159">
        <v>19</v>
      </c>
      <c r="F6" s="160"/>
      <c r="G6" s="151"/>
      <c r="H6" s="151"/>
      <c r="I6" s="151"/>
    </row>
    <row r="7" spans="1:9">
      <c r="A7" s="323"/>
      <c r="B7" s="73" t="s">
        <v>16</v>
      </c>
      <c r="C7" s="161">
        <v>4</v>
      </c>
      <c r="D7" s="162">
        <v>6</v>
      </c>
      <c r="E7" s="162">
        <v>8</v>
      </c>
      <c r="F7" s="162"/>
      <c r="G7" s="151"/>
      <c r="H7" s="151"/>
      <c r="I7" s="151"/>
    </row>
    <row r="8" spans="1:9">
      <c r="A8" s="323"/>
      <c r="B8" s="74" t="s">
        <v>17</v>
      </c>
      <c r="C8" s="158">
        <v>7</v>
      </c>
      <c r="D8" s="159">
        <v>8</v>
      </c>
      <c r="E8" s="159">
        <v>9</v>
      </c>
      <c r="F8" s="160"/>
      <c r="G8" s="151"/>
      <c r="H8" s="151"/>
      <c r="I8" s="151"/>
    </row>
    <row r="9" spans="1:9">
      <c r="A9" s="323"/>
      <c r="B9" s="73" t="s">
        <v>18</v>
      </c>
      <c r="C9" s="161">
        <f>SUM(C4:C8)</f>
        <v>26</v>
      </c>
      <c r="D9" s="161">
        <v>71</v>
      </c>
      <c r="E9" s="161">
        <v>53</v>
      </c>
      <c r="F9" s="161">
        <f>SUM(F4:F8)</f>
        <v>0</v>
      </c>
      <c r="G9" s="151"/>
      <c r="H9" s="151"/>
      <c r="I9" s="151"/>
    </row>
    <row r="10" spans="1:9">
      <c r="A10" s="323"/>
      <c r="B10" s="73" t="s">
        <v>19</v>
      </c>
      <c r="C10" s="161"/>
      <c r="D10" s="161"/>
      <c r="E10" s="161"/>
      <c r="F10" s="161">
        <f>SUM(F11:F12)</f>
        <v>0</v>
      </c>
      <c r="G10" s="151"/>
      <c r="I10" s="151"/>
    </row>
    <row r="11" spans="1:9">
      <c r="A11" s="323"/>
      <c r="B11" s="75" t="s">
        <v>20</v>
      </c>
      <c r="C11" s="163"/>
      <c r="D11" s="164"/>
      <c r="E11" s="164">
        <v>8</v>
      </c>
      <c r="F11" s="165"/>
      <c r="G11" s="151"/>
      <c r="H11" s="151"/>
      <c r="I11" s="151"/>
    </row>
    <row r="12" spans="1:9">
      <c r="A12" s="324"/>
      <c r="B12" s="78" t="s">
        <v>21</v>
      </c>
      <c r="C12" s="166">
        <f t="shared" ref="C12:D12" si="0">C9</f>
        <v>26</v>
      </c>
      <c r="D12" s="166">
        <f t="shared" si="0"/>
        <v>71</v>
      </c>
      <c r="E12" s="167">
        <f>E9-E11</f>
        <v>45</v>
      </c>
      <c r="F12" s="167"/>
      <c r="G12" s="151"/>
      <c r="H12" s="151"/>
      <c r="I12" s="151"/>
    </row>
    <row r="13" spans="1:9">
      <c r="A13" s="314" t="s">
        <v>22</v>
      </c>
      <c r="B13" s="90" t="s">
        <v>48</v>
      </c>
      <c r="C13" s="152"/>
      <c r="D13" s="153">
        <v>5</v>
      </c>
      <c r="E13" s="153">
        <v>5</v>
      </c>
      <c r="F13" s="154"/>
      <c r="G13" s="151"/>
      <c r="H13" s="151"/>
      <c r="I13" s="151"/>
    </row>
    <row r="14" spans="1:9">
      <c r="A14" s="323"/>
      <c r="B14" s="92" t="s">
        <v>82</v>
      </c>
      <c r="C14" s="155"/>
      <c r="D14" s="156"/>
      <c r="E14" s="156">
        <v>1</v>
      </c>
      <c r="F14" s="156"/>
      <c r="G14" s="168">
        <f t="shared" ref="G14:G15" si="1">SUM(C14:F14)</f>
        <v>1</v>
      </c>
      <c r="H14" s="151"/>
      <c r="I14" s="151"/>
    </row>
    <row r="15" spans="1:9">
      <c r="A15" s="323"/>
      <c r="B15" s="92" t="s">
        <v>12</v>
      </c>
      <c r="C15" s="155">
        <v>6</v>
      </c>
      <c r="D15" s="156">
        <v>5</v>
      </c>
      <c r="E15" s="156">
        <v>4</v>
      </c>
      <c r="F15" s="156"/>
      <c r="G15" s="157">
        <f t="shared" si="1"/>
        <v>15</v>
      </c>
      <c r="H15" s="151"/>
      <c r="I15" s="151"/>
    </row>
    <row r="16" spans="1:9">
      <c r="A16" s="323"/>
      <c r="B16" s="72" t="s">
        <v>14</v>
      </c>
      <c r="C16" s="158">
        <v>19</v>
      </c>
      <c r="D16" s="159">
        <v>20</v>
      </c>
      <c r="E16" s="159">
        <v>15</v>
      </c>
      <c r="F16" s="160"/>
      <c r="G16" s="151"/>
      <c r="H16" s="151"/>
      <c r="I16" s="151"/>
    </row>
    <row r="17" spans="1:9">
      <c r="A17" s="323"/>
      <c r="B17" s="72" t="s">
        <v>15</v>
      </c>
      <c r="C17" s="158">
        <v>14</v>
      </c>
      <c r="D17" s="159">
        <v>24</v>
      </c>
      <c r="E17" s="159">
        <v>23</v>
      </c>
      <c r="F17" s="160"/>
      <c r="G17" s="151"/>
      <c r="H17" s="151"/>
      <c r="I17" s="151"/>
    </row>
    <row r="18" spans="1:9">
      <c r="A18" s="323"/>
      <c r="B18" s="73" t="s">
        <v>16</v>
      </c>
      <c r="C18" s="161">
        <v>6</v>
      </c>
      <c r="D18" s="162">
        <v>8</v>
      </c>
      <c r="E18" s="162">
        <v>14</v>
      </c>
      <c r="F18" s="162"/>
      <c r="G18" s="151"/>
      <c r="H18" s="151"/>
      <c r="I18" s="151"/>
    </row>
    <row r="19" spans="1:9">
      <c r="A19" s="323"/>
      <c r="B19" s="74" t="s">
        <v>17</v>
      </c>
      <c r="C19" s="158">
        <v>12</v>
      </c>
      <c r="D19" s="159">
        <v>6</v>
      </c>
      <c r="E19" s="159">
        <v>6</v>
      </c>
      <c r="F19" s="160"/>
      <c r="G19" s="151"/>
      <c r="H19" s="151"/>
      <c r="I19" s="151"/>
    </row>
    <row r="20" spans="1:9">
      <c r="A20" s="323"/>
      <c r="B20" s="73" t="s">
        <v>18</v>
      </c>
      <c r="C20" s="161">
        <f>SUM(C15:C19)</f>
        <v>57</v>
      </c>
      <c r="D20" s="161">
        <v>72</v>
      </c>
      <c r="E20" s="161">
        <v>63</v>
      </c>
      <c r="F20" s="161">
        <f>SUM(F15:F19)</f>
        <v>0</v>
      </c>
      <c r="G20" s="151"/>
      <c r="H20" s="151"/>
      <c r="I20" s="151"/>
    </row>
    <row r="21" spans="1:9">
      <c r="A21" s="323"/>
      <c r="B21" s="73" t="s">
        <v>19</v>
      </c>
      <c r="C21" s="161"/>
      <c r="D21" s="161"/>
      <c r="E21" s="161"/>
      <c r="F21" s="161">
        <f>SUM(F22:F23)</f>
        <v>0</v>
      </c>
      <c r="G21" s="151"/>
      <c r="H21" s="151"/>
      <c r="I21" s="151"/>
    </row>
    <row r="22" spans="1:9">
      <c r="A22" s="323"/>
      <c r="B22" s="75" t="s">
        <v>20</v>
      </c>
      <c r="C22" s="163"/>
      <c r="D22" s="164"/>
      <c r="E22" s="164">
        <v>2</v>
      </c>
      <c r="F22" s="165"/>
      <c r="G22" s="151"/>
      <c r="H22" s="151"/>
      <c r="I22" s="151"/>
    </row>
    <row r="23" spans="1:9">
      <c r="A23" s="323"/>
      <c r="B23" s="78" t="s">
        <v>21</v>
      </c>
      <c r="C23" s="166">
        <f t="shared" ref="C23:D23" si="2">C20</f>
        <v>57</v>
      </c>
      <c r="D23" s="166">
        <f t="shared" si="2"/>
        <v>72</v>
      </c>
      <c r="E23" s="167">
        <f>E20-E22</f>
        <v>61</v>
      </c>
      <c r="F23" s="167"/>
      <c r="G23" s="151"/>
      <c r="H23" s="151"/>
      <c r="I23" s="151"/>
    </row>
    <row r="24" spans="1:9">
      <c r="A24" s="314" t="s">
        <v>23</v>
      </c>
      <c r="B24" s="90" t="s">
        <v>48</v>
      </c>
      <c r="C24" s="152"/>
      <c r="D24" s="153"/>
      <c r="E24" s="153">
        <v>5</v>
      </c>
      <c r="F24" s="153"/>
      <c r="G24" s="151"/>
      <c r="H24" s="151"/>
      <c r="I24" s="151"/>
    </row>
    <row r="25" spans="1:9">
      <c r="A25" s="323"/>
      <c r="B25" s="92" t="s">
        <v>82</v>
      </c>
      <c r="C25" s="155">
        <v>3</v>
      </c>
      <c r="D25" s="156"/>
      <c r="E25" s="156">
        <v>2</v>
      </c>
      <c r="F25" s="156"/>
      <c r="G25" s="168">
        <f t="shared" ref="G25:G26" si="3">SUM(C25:F25)</f>
        <v>5</v>
      </c>
      <c r="H25" s="151"/>
      <c r="I25" s="151"/>
    </row>
    <row r="26" spans="1:9">
      <c r="A26" s="323"/>
      <c r="B26" s="92" t="s">
        <v>12</v>
      </c>
      <c r="C26" s="155">
        <v>6</v>
      </c>
      <c r="D26" s="156">
        <v>4</v>
      </c>
      <c r="E26" s="156">
        <v>7</v>
      </c>
      <c r="F26" s="156"/>
      <c r="G26" s="157">
        <f t="shared" si="3"/>
        <v>17</v>
      </c>
      <c r="H26" s="151"/>
      <c r="I26" s="151"/>
    </row>
    <row r="27" spans="1:9">
      <c r="A27" s="323"/>
      <c r="B27" s="72" t="s">
        <v>14</v>
      </c>
      <c r="C27" s="158">
        <v>14</v>
      </c>
      <c r="D27" s="159">
        <v>17</v>
      </c>
      <c r="E27" s="159">
        <v>10</v>
      </c>
      <c r="F27" s="159"/>
      <c r="G27" s="151"/>
      <c r="H27" s="151"/>
      <c r="I27" s="151"/>
    </row>
    <row r="28" spans="1:9">
      <c r="A28" s="323"/>
      <c r="B28" s="72" t="s">
        <v>15</v>
      </c>
      <c r="C28" s="158">
        <v>11</v>
      </c>
      <c r="D28" s="159">
        <v>23</v>
      </c>
      <c r="E28" s="159">
        <v>32</v>
      </c>
      <c r="F28" s="159"/>
      <c r="G28" s="151"/>
      <c r="H28" s="151"/>
      <c r="I28" s="151"/>
    </row>
    <row r="29" spans="1:9">
      <c r="A29" s="323"/>
      <c r="B29" s="73" t="s">
        <v>16</v>
      </c>
      <c r="C29" s="161">
        <v>9</v>
      </c>
      <c r="D29" s="162">
        <v>13</v>
      </c>
      <c r="E29" s="162">
        <v>5</v>
      </c>
      <c r="F29" s="162"/>
      <c r="G29" s="151"/>
      <c r="H29" s="151"/>
      <c r="I29" s="151"/>
    </row>
    <row r="30" spans="1:9">
      <c r="A30" s="323"/>
      <c r="B30" s="74" t="s">
        <v>17</v>
      </c>
      <c r="C30" s="158">
        <v>10</v>
      </c>
      <c r="D30" s="159">
        <v>15</v>
      </c>
      <c r="E30" s="159">
        <v>8</v>
      </c>
      <c r="F30" s="159"/>
      <c r="G30" s="151"/>
      <c r="H30" s="151"/>
      <c r="I30" s="151"/>
    </row>
    <row r="31" spans="1:9">
      <c r="A31" s="323"/>
      <c r="B31" s="73" t="s">
        <v>18</v>
      </c>
      <c r="C31" s="161">
        <f t="shared" ref="C31:F31" si="4">SUM(C26:C30)</f>
        <v>50</v>
      </c>
      <c r="D31" s="161">
        <f t="shared" si="4"/>
        <v>72</v>
      </c>
      <c r="E31" s="161">
        <f t="shared" si="4"/>
        <v>62</v>
      </c>
      <c r="F31" s="161">
        <f t="shared" si="4"/>
        <v>0</v>
      </c>
      <c r="G31" s="151"/>
      <c r="H31" s="151"/>
      <c r="I31" s="151"/>
    </row>
    <row r="32" spans="1:9">
      <c r="A32" s="323"/>
      <c r="B32" s="73" t="s">
        <v>19</v>
      </c>
      <c r="C32" s="161"/>
      <c r="D32" s="161"/>
      <c r="E32" s="161"/>
      <c r="F32" s="161">
        <f>SUM(F33:F34)</f>
        <v>0</v>
      </c>
      <c r="G32" s="151"/>
      <c r="H32" s="151"/>
      <c r="I32" s="151"/>
    </row>
    <row r="33" spans="1:9">
      <c r="A33" s="323"/>
      <c r="B33" s="75" t="s">
        <v>20</v>
      </c>
      <c r="C33" s="163">
        <v>2</v>
      </c>
      <c r="D33" s="164"/>
      <c r="E33" s="164"/>
      <c r="F33" s="164"/>
      <c r="G33" s="151"/>
      <c r="H33" s="151"/>
      <c r="I33" s="151"/>
    </row>
    <row r="34" spans="1:9">
      <c r="A34" s="323"/>
      <c r="B34" s="78" t="s">
        <v>21</v>
      </c>
      <c r="C34" s="166">
        <f>C31-C33</f>
        <v>48</v>
      </c>
      <c r="D34" s="167">
        <f t="shared" ref="D34:E34" si="5">D31</f>
        <v>72</v>
      </c>
      <c r="E34" s="167">
        <f t="shared" si="5"/>
        <v>62</v>
      </c>
      <c r="F34" s="167"/>
      <c r="G34" s="151"/>
      <c r="H34" s="151"/>
      <c r="I34" s="151"/>
    </row>
    <row r="35" spans="1:9">
      <c r="A35" s="314" t="s">
        <v>24</v>
      </c>
      <c r="B35" s="90" t="s">
        <v>48</v>
      </c>
      <c r="C35" s="152"/>
      <c r="D35" s="153">
        <v>4</v>
      </c>
      <c r="E35" s="153">
        <v>4</v>
      </c>
      <c r="F35" s="153"/>
      <c r="G35" s="151"/>
      <c r="H35" s="151"/>
      <c r="I35" s="151"/>
    </row>
    <row r="36" spans="1:9">
      <c r="A36" s="323"/>
      <c r="B36" s="92" t="s">
        <v>82</v>
      </c>
      <c r="C36" s="155"/>
      <c r="D36" s="156"/>
      <c r="E36" s="156"/>
      <c r="F36" s="156"/>
      <c r="G36" s="168">
        <f t="shared" ref="G36:G37" si="6">SUM(C36:F36)</f>
        <v>0</v>
      </c>
      <c r="H36" s="151"/>
      <c r="I36" s="151"/>
    </row>
    <row r="37" spans="1:9">
      <c r="A37" s="323"/>
      <c r="B37" s="92" t="s">
        <v>12</v>
      </c>
      <c r="C37" s="155">
        <v>9</v>
      </c>
      <c r="D37" s="156">
        <v>10</v>
      </c>
      <c r="E37" s="156">
        <v>6</v>
      </c>
      <c r="F37" s="156"/>
      <c r="G37" s="157">
        <f t="shared" si="6"/>
        <v>25</v>
      </c>
      <c r="H37" s="151"/>
      <c r="I37" s="151"/>
    </row>
    <row r="38" spans="1:9">
      <c r="A38" s="323"/>
      <c r="B38" s="72" t="s">
        <v>14</v>
      </c>
      <c r="C38" s="158">
        <v>15</v>
      </c>
      <c r="D38" s="159">
        <v>16</v>
      </c>
      <c r="E38" s="159">
        <v>12</v>
      </c>
      <c r="F38" s="159"/>
      <c r="G38" s="151"/>
      <c r="H38" s="151"/>
      <c r="I38" s="151"/>
    </row>
    <row r="39" spans="1:9">
      <c r="A39" s="323"/>
      <c r="B39" s="72" t="s">
        <v>15</v>
      </c>
      <c r="C39" s="158">
        <v>10</v>
      </c>
      <c r="D39" s="159">
        <v>6</v>
      </c>
      <c r="E39" s="159">
        <v>31</v>
      </c>
      <c r="F39" s="159"/>
      <c r="G39" s="151"/>
      <c r="H39" s="151"/>
      <c r="I39" s="151"/>
    </row>
    <row r="40" spans="1:9">
      <c r="A40" s="323"/>
      <c r="B40" s="73" t="s">
        <v>16</v>
      </c>
      <c r="C40" s="161">
        <v>5</v>
      </c>
      <c r="D40" s="162">
        <v>9</v>
      </c>
      <c r="E40" s="162">
        <v>4</v>
      </c>
      <c r="F40" s="162"/>
      <c r="G40" s="151"/>
      <c r="H40" s="151"/>
      <c r="I40" s="151"/>
    </row>
    <row r="41" spans="1:9">
      <c r="A41" s="323"/>
      <c r="B41" s="74" t="s">
        <v>17</v>
      </c>
      <c r="C41" s="158">
        <v>11</v>
      </c>
      <c r="D41" s="159">
        <v>3</v>
      </c>
      <c r="E41" s="159">
        <v>8</v>
      </c>
      <c r="F41" s="159"/>
      <c r="G41" s="151"/>
      <c r="H41" s="151"/>
      <c r="I41" s="151"/>
    </row>
    <row r="42" spans="1:9">
      <c r="A42" s="323"/>
      <c r="B42" s="73" t="s">
        <v>18</v>
      </c>
      <c r="C42" s="161">
        <f>SUM(C37:C41)</f>
        <v>50</v>
      </c>
      <c r="D42" s="161">
        <v>48</v>
      </c>
      <c r="E42" s="161">
        <f t="shared" ref="E42:F42" si="7">SUM(E37:E41)</f>
        <v>61</v>
      </c>
      <c r="F42" s="161">
        <f t="shared" si="7"/>
        <v>0</v>
      </c>
      <c r="G42" s="151"/>
      <c r="H42" s="151"/>
      <c r="I42" s="151"/>
    </row>
    <row r="43" spans="1:9">
      <c r="A43" s="323"/>
      <c r="B43" s="73" t="s">
        <v>19</v>
      </c>
      <c r="C43" s="161"/>
      <c r="D43" s="161"/>
      <c r="E43" s="161"/>
      <c r="F43" s="161">
        <f>SUM(F44:F45)</f>
        <v>0</v>
      </c>
      <c r="G43" s="151"/>
      <c r="H43" s="151"/>
      <c r="I43" s="151"/>
    </row>
    <row r="44" spans="1:9">
      <c r="A44" s="323"/>
      <c r="B44" s="75" t="s">
        <v>20</v>
      </c>
      <c r="C44" s="163"/>
      <c r="D44" s="164"/>
      <c r="E44" s="164">
        <v>1</v>
      </c>
      <c r="F44" s="164"/>
      <c r="G44" s="151"/>
      <c r="H44" s="151"/>
      <c r="I44" s="151"/>
    </row>
    <row r="45" spans="1:9">
      <c r="A45" s="323"/>
      <c r="B45" s="78" t="s">
        <v>21</v>
      </c>
      <c r="C45" s="166">
        <f t="shared" ref="C45:D45" si="8">C42</f>
        <v>50</v>
      </c>
      <c r="D45" s="166">
        <f t="shared" si="8"/>
        <v>48</v>
      </c>
      <c r="E45" s="167">
        <f>E42-E44</f>
        <v>60</v>
      </c>
      <c r="F45" s="167"/>
      <c r="G45" s="151"/>
      <c r="H45" s="151"/>
      <c r="I45" s="151"/>
    </row>
    <row r="46" spans="1:9">
      <c r="A46" s="314" t="s">
        <v>25</v>
      </c>
      <c r="B46" s="90" t="s">
        <v>48</v>
      </c>
      <c r="C46" s="152"/>
      <c r="D46" s="153">
        <v>1</v>
      </c>
      <c r="E46" s="153"/>
      <c r="F46" s="153"/>
      <c r="G46" s="151"/>
      <c r="H46" s="151"/>
      <c r="I46" s="151"/>
    </row>
    <row r="47" spans="1:9">
      <c r="A47" s="323"/>
      <c r="B47" s="92" t="s">
        <v>82</v>
      </c>
      <c r="C47" s="155"/>
      <c r="D47" s="156"/>
      <c r="E47" s="156"/>
      <c r="F47" s="156"/>
      <c r="G47" s="168">
        <f t="shared" ref="G47:G48" si="9">SUM(C47:F47)</f>
        <v>0</v>
      </c>
      <c r="H47" s="151"/>
      <c r="I47" s="151"/>
    </row>
    <row r="48" spans="1:9">
      <c r="A48" s="323"/>
      <c r="B48" s="92" t="s">
        <v>12</v>
      </c>
      <c r="C48" s="155">
        <v>4</v>
      </c>
      <c r="D48" s="156">
        <v>4</v>
      </c>
      <c r="E48" s="156">
        <v>5</v>
      </c>
      <c r="F48" s="156"/>
      <c r="G48" s="157">
        <f t="shared" si="9"/>
        <v>13</v>
      </c>
      <c r="H48" s="151"/>
      <c r="I48" s="151"/>
    </row>
    <row r="49" spans="1:9">
      <c r="A49" s="323"/>
      <c r="B49" s="72" t="s">
        <v>14</v>
      </c>
      <c r="C49" s="158">
        <v>5</v>
      </c>
      <c r="D49" s="159">
        <v>24</v>
      </c>
      <c r="E49" s="159">
        <v>23</v>
      </c>
      <c r="F49" s="159"/>
      <c r="G49" s="151"/>
      <c r="H49" s="151"/>
      <c r="I49" s="151"/>
    </row>
    <row r="50" spans="1:9">
      <c r="A50" s="323"/>
      <c r="B50" s="72" t="s">
        <v>15</v>
      </c>
      <c r="C50" s="158">
        <v>7</v>
      </c>
      <c r="D50" s="159">
        <v>26</v>
      </c>
      <c r="E50" s="159">
        <v>26</v>
      </c>
      <c r="F50" s="159"/>
      <c r="G50" s="151"/>
      <c r="H50" s="151"/>
      <c r="I50" s="151"/>
    </row>
    <row r="51" spans="1:9">
      <c r="A51" s="323"/>
      <c r="B51" s="73" t="s">
        <v>16</v>
      </c>
      <c r="C51" s="161">
        <v>5</v>
      </c>
      <c r="D51" s="162">
        <v>9</v>
      </c>
      <c r="E51" s="162">
        <v>4</v>
      </c>
      <c r="F51" s="162"/>
      <c r="G51" s="151"/>
      <c r="H51" s="151"/>
      <c r="I51" s="151"/>
    </row>
    <row r="52" spans="1:9">
      <c r="A52" s="323"/>
      <c r="B52" s="74" t="s">
        <v>17</v>
      </c>
      <c r="C52" s="158">
        <v>4</v>
      </c>
      <c r="D52" s="159">
        <v>2</v>
      </c>
      <c r="E52" s="159">
        <v>5</v>
      </c>
      <c r="F52" s="159"/>
      <c r="G52" s="151"/>
      <c r="H52" s="151"/>
      <c r="I52" s="151"/>
    </row>
    <row r="53" spans="1:9">
      <c r="A53" s="323"/>
      <c r="B53" s="73" t="s">
        <v>18</v>
      </c>
      <c r="C53" s="161">
        <f>SUM(C48:C52)</f>
        <v>25</v>
      </c>
      <c r="D53" s="161">
        <v>66</v>
      </c>
      <c r="E53" s="161">
        <v>63</v>
      </c>
      <c r="F53" s="161">
        <f>SUM(F48:F52)</f>
        <v>0</v>
      </c>
      <c r="G53" s="151"/>
      <c r="H53" s="151"/>
      <c r="I53" s="151"/>
    </row>
    <row r="54" spans="1:9">
      <c r="A54" s="323"/>
      <c r="B54" s="73" t="s">
        <v>19</v>
      </c>
      <c r="C54" s="161"/>
      <c r="D54" s="161"/>
      <c r="E54" s="161"/>
      <c r="F54" s="161">
        <f>SUM(F55:F56)</f>
        <v>0</v>
      </c>
      <c r="G54" s="151"/>
      <c r="H54" s="151"/>
      <c r="I54" s="151"/>
    </row>
    <row r="55" spans="1:9">
      <c r="A55" s="323"/>
      <c r="B55" s="75" t="s">
        <v>20</v>
      </c>
      <c r="C55" s="163"/>
      <c r="D55" s="164"/>
      <c r="E55" s="164">
        <v>2</v>
      </c>
      <c r="F55" s="164"/>
      <c r="G55" s="151"/>
      <c r="H55" s="151"/>
      <c r="I55" s="151"/>
    </row>
    <row r="56" spans="1:9">
      <c r="A56" s="323"/>
      <c r="B56" s="78" t="s">
        <v>21</v>
      </c>
      <c r="C56" s="166">
        <f t="shared" ref="C56:D56" si="10">C53</f>
        <v>25</v>
      </c>
      <c r="D56" s="166">
        <f t="shared" si="10"/>
        <v>66</v>
      </c>
      <c r="E56" s="167">
        <f>E53-E55</f>
        <v>61</v>
      </c>
      <c r="F56" s="167"/>
      <c r="G56" s="151"/>
      <c r="H56" s="151"/>
      <c r="I56" s="151"/>
    </row>
    <row r="57" spans="1:9">
      <c r="A57" s="314" t="s">
        <v>27</v>
      </c>
      <c r="B57" s="90" t="s">
        <v>48</v>
      </c>
      <c r="C57" s="152"/>
      <c r="D57" s="153"/>
      <c r="E57" s="153"/>
      <c r="F57" s="153"/>
      <c r="G57" s="151"/>
      <c r="H57" s="151"/>
      <c r="I57" s="151"/>
    </row>
    <row r="58" spans="1:9">
      <c r="A58" s="323"/>
      <c r="B58" s="92" t="s">
        <v>82</v>
      </c>
      <c r="C58" s="155">
        <v>2</v>
      </c>
      <c r="D58" s="156"/>
      <c r="E58" s="156"/>
      <c r="F58" s="156"/>
      <c r="G58" s="169">
        <f t="shared" ref="G58:G59" si="11">SUM(C58:F58)</f>
        <v>2</v>
      </c>
      <c r="H58" s="151"/>
      <c r="I58" s="151"/>
    </row>
    <row r="59" spans="1:9">
      <c r="A59" s="323"/>
      <c r="B59" s="92" t="s">
        <v>12</v>
      </c>
      <c r="C59" s="155">
        <v>3</v>
      </c>
      <c r="D59" s="156">
        <v>3</v>
      </c>
      <c r="E59" s="156">
        <v>4</v>
      </c>
      <c r="F59" s="156"/>
      <c r="G59" s="157">
        <f t="shared" si="11"/>
        <v>10</v>
      </c>
      <c r="H59" s="151"/>
      <c r="I59" s="151"/>
    </row>
    <row r="60" spans="1:9">
      <c r="A60" s="323"/>
      <c r="B60" s="72" t="s">
        <v>14</v>
      </c>
      <c r="C60" s="158">
        <v>9</v>
      </c>
      <c r="D60" s="159">
        <v>22</v>
      </c>
      <c r="E60" s="159">
        <v>21</v>
      </c>
      <c r="F60" s="159"/>
      <c r="G60" s="151"/>
      <c r="H60" s="151"/>
      <c r="I60" s="151"/>
    </row>
    <row r="61" spans="1:9">
      <c r="A61" s="323"/>
      <c r="B61" s="72" t="s">
        <v>15</v>
      </c>
      <c r="C61" s="158">
        <v>15</v>
      </c>
      <c r="D61" s="159">
        <v>27</v>
      </c>
      <c r="E61" s="159">
        <v>34</v>
      </c>
      <c r="F61" s="159"/>
      <c r="G61" s="151"/>
      <c r="H61" s="151"/>
      <c r="I61" s="151"/>
    </row>
    <row r="62" spans="1:9">
      <c r="A62" s="323"/>
      <c r="B62" s="73" t="s">
        <v>16</v>
      </c>
      <c r="C62" s="161">
        <v>8</v>
      </c>
      <c r="D62" s="162">
        <v>6</v>
      </c>
      <c r="E62" s="162">
        <v>4</v>
      </c>
      <c r="F62" s="162"/>
      <c r="G62" s="151"/>
      <c r="H62" s="151"/>
      <c r="I62" s="151"/>
    </row>
    <row r="63" spans="1:9">
      <c r="A63" s="323"/>
      <c r="B63" s="74" t="s">
        <v>17</v>
      </c>
      <c r="C63" s="158">
        <v>2</v>
      </c>
      <c r="D63" s="159">
        <v>2</v>
      </c>
      <c r="E63" s="159">
        <v>1</v>
      </c>
      <c r="F63" s="159"/>
      <c r="G63" s="151"/>
      <c r="H63" s="151"/>
      <c r="I63" s="151"/>
    </row>
    <row r="64" spans="1:9">
      <c r="A64" s="323"/>
      <c r="B64" s="73" t="s">
        <v>18</v>
      </c>
      <c r="C64" s="161">
        <f t="shared" ref="C64:F64" si="12">SUM(C59:C63)</f>
        <v>37</v>
      </c>
      <c r="D64" s="161">
        <f t="shared" si="12"/>
        <v>60</v>
      </c>
      <c r="E64" s="161">
        <f t="shared" si="12"/>
        <v>64</v>
      </c>
      <c r="F64" s="161">
        <f t="shared" si="12"/>
        <v>0</v>
      </c>
      <c r="G64" s="151"/>
      <c r="H64" s="151"/>
      <c r="I64" s="151"/>
    </row>
    <row r="65" spans="1:9">
      <c r="A65" s="323"/>
      <c r="B65" s="73" t="s">
        <v>19</v>
      </c>
      <c r="C65" s="161"/>
      <c r="D65" s="161"/>
      <c r="E65" s="161"/>
      <c r="F65" s="161">
        <f>SUM(F66:F67)</f>
        <v>0</v>
      </c>
      <c r="G65" s="151"/>
      <c r="H65" s="151"/>
      <c r="I65" s="151"/>
    </row>
    <row r="66" spans="1:9">
      <c r="A66" s="323"/>
      <c r="B66" s="75" t="s">
        <v>20</v>
      </c>
      <c r="C66" s="163"/>
      <c r="D66" s="164"/>
      <c r="E66" s="164"/>
      <c r="F66" s="164"/>
      <c r="G66" s="151"/>
      <c r="H66" s="151"/>
      <c r="I66" s="151"/>
    </row>
    <row r="67" spans="1:9">
      <c r="A67" s="323"/>
      <c r="B67" s="78" t="s">
        <v>21</v>
      </c>
      <c r="C67" s="166">
        <f t="shared" ref="C67:E67" si="13">C64</f>
        <v>37</v>
      </c>
      <c r="D67" s="166">
        <f t="shared" si="13"/>
        <v>60</v>
      </c>
      <c r="E67" s="166">
        <f t="shared" si="13"/>
        <v>64</v>
      </c>
      <c r="F67" s="167"/>
      <c r="G67" s="151"/>
      <c r="H67" s="151"/>
      <c r="I67" s="151"/>
    </row>
    <row r="68" spans="1:9">
      <c r="A68" s="314" t="s">
        <v>28</v>
      </c>
      <c r="B68" s="90" t="s">
        <v>48</v>
      </c>
      <c r="C68" s="152"/>
      <c r="D68" s="153"/>
      <c r="E68" s="153"/>
      <c r="F68" s="153"/>
      <c r="G68" s="151"/>
      <c r="H68" s="151"/>
      <c r="I68" s="151"/>
    </row>
    <row r="69" spans="1:9">
      <c r="A69" s="323"/>
      <c r="B69" s="92" t="s">
        <v>82</v>
      </c>
      <c r="C69" s="155"/>
      <c r="D69" s="156"/>
      <c r="E69" s="156">
        <v>1</v>
      </c>
      <c r="F69" s="156"/>
      <c r="G69" s="168">
        <f t="shared" ref="G69:G70" si="14">SUM(C69:F69)</f>
        <v>1</v>
      </c>
      <c r="H69" s="151"/>
      <c r="I69" s="151"/>
    </row>
    <row r="70" spans="1:9">
      <c r="A70" s="323"/>
      <c r="B70" s="92" t="s">
        <v>12</v>
      </c>
      <c r="C70" s="155">
        <v>3</v>
      </c>
      <c r="D70" s="156">
        <v>3</v>
      </c>
      <c r="E70" s="156">
        <v>7</v>
      </c>
      <c r="F70" s="156"/>
      <c r="G70" s="157">
        <f t="shared" si="14"/>
        <v>13</v>
      </c>
      <c r="H70" s="151"/>
      <c r="I70" s="151"/>
    </row>
    <row r="71" spans="1:9">
      <c r="A71" s="323"/>
      <c r="B71" s="72" t="s">
        <v>14</v>
      </c>
      <c r="C71" s="158">
        <v>17</v>
      </c>
      <c r="D71" s="159">
        <v>27</v>
      </c>
      <c r="E71" s="159">
        <v>24</v>
      </c>
      <c r="F71" s="159"/>
      <c r="G71" s="151"/>
      <c r="H71" s="151"/>
      <c r="I71" s="151"/>
    </row>
    <row r="72" spans="1:9">
      <c r="A72" s="323"/>
      <c r="B72" s="72" t="s">
        <v>15</v>
      </c>
      <c r="C72" s="158">
        <v>6</v>
      </c>
      <c r="D72" s="159">
        <v>21</v>
      </c>
      <c r="E72" s="159">
        <v>19</v>
      </c>
      <c r="F72" s="159"/>
      <c r="G72" s="151"/>
      <c r="H72" s="151"/>
      <c r="I72" s="151"/>
    </row>
    <row r="73" spans="1:9">
      <c r="A73" s="323"/>
      <c r="B73" s="73" t="s">
        <v>16</v>
      </c>
      <c r="C73" s="161">
        <v>7</v>
      </c>
      <c r="D73" s="162">
        <v>11</v>
      </c>
      <c r="E73" s="162">
        <v>11</v>
      </c>
      <c r="F73" s="162"/>
      <c r="G73" s="151"/>
      <c r="H73" s="151"/>
      <c r="I73" s="151"/>
    </row>
    <row r="74" spans="1:9">
      <c r="A74" s="323"/>
      <c r="B74" s="74" t="s">
        <v>17</v>
      </c>
      <c r="C74" s="158">
        <v>10</v>
      </c>
      <c r="D74" s="159">
        <v>5</v>
      </c>
      <c r="E74" s="159">
        <v>3</v>
      </c>
      <c r="F74" s="159"/>
      <c r="G74" s="151"/>
      <c r="H74" s="151"/>
      <c r="I74" s="151"/>
    </row>
    <row r="75" spans="1:9">
      <c r="A75" s="323"/>
      <c r="B75" s="73" t="s">
        <v>18</v>
      </c>
      <c r="C75" s="161">
        <f t="shared" ref="C75:F75" si="15">SUM(C70:C74)</f>
        <v>43</v>
      </c>
      <c r="D75" s="161">
        <f t="shared" si="15"/>
        <v>67</v>
      </c>
      <c r="E75" s="161">
        <f t="shared" si="15"/>
        <v>64</v>
      </c>
      <c r="F75" s="161">
        <f t="shared" si="15"/>
        <v>0</v>
      </c>
      <c r="G75" s="151"/>
      <c r="H75" s="151"/>
      <c r="I75" s="151"/>
    </row>
    <row r="76" spans="1:9">
      <c r="A76" s="323"/>
      <c r="B76" s="73" t="s">
        <v>19</v>
      </c>
      <c r="C76" s="161"/>
      <c r="D76" s="161"/>
      <c r="E76" s="161"/>
      <c r="F76" s="161">
        <f>SUM(F77:F78)</f>
        <v>0</v>
      </c>
      <c r="G76" s="151"/>
      <c r="H76" s="151"/>
      <c r="I76" s="151"/>
    </row>
    <row r="77" spans="1:9">
      <c r="A77" s="323"/>
      <c r="B77" s="75" t="s">
        <v>20</v>
      </c>
      <c r="C77" s="163">
        <v>3</v>
      </c>
      <c r="D77" s="164"/>
      <c r="E77" s="164">
        <v>2</v>
      </c>
      <c r="F77" s="164"/>
      <c r="G77" s="151"/>
      <c r="H77" s="151"/>
      <c r="I77" s="151"/>
    </row>
    <row r="78" spans="1:9">
      <c r="A78" s="323"/>
      <c r="B78" s="78" t="s">
        <v>21</v>
      </c>
      <c r="C78" s="166">
        <f t="shared" ref="C78:E78" si="16">C75-C77</f>
        <v>40</v>
      </c>
      <c r="D78" s="166">
        <f t="shared" si="16"/>
        <v>67</v>
      </c>
      <c r="E78" s="166">
        <f t="shared" si="16"/>
        <v>62</v>
      </c>
      <c r="F78" s="167"/>
      <c r="G78" s="151"/>
      <c r="H78" s="151"/>
      <c r="I78" s="151"/>
    </row>
    <row r="79" spans="1:9">
      <c r="A79" s="314" t="s">
        <v>29</v>
      </c>
      <c r="B79" s="90" t="s">
        <v>48</v>
      </c>
      <c r="C79" s="152"/>
      <c r="D79" s="153"/>
      <c r="E79" s="153"/>
      <c r="F79" s="153"/>
      <c r="G79" s="151"/>
      <c r="H79" s="151"/>
      <c r="I79" s="151"/>
    </row>
    <row r="80" spans="1:9">
      <c r="A80" s="323"/>
      <c r="B80" s="92" t="s">
        <v>82</v>
      </c>
      <c r="C80" s="155">
        <v>1</v>
      </c>
      <c r="D80" s="156"/>
      <c r="E80" s="156">
        <v>1</v>
      </c>
      <c r="F80" s="156"/>
      <c r="G80" s="168">
        <f t="shared" ref="G80:G81" si="17">SUM(C80:F80)</f>
        <v>2</v>
      </c>
      <c r="H80" s="151"/>
      <c r="I80" s="151"/>
    </row>
    <row r="81" spans="1:9">
      <c r="A81" s="323"/>
      <c r="B81" s="92" t="s">
        <v>12</v>
      </c>
      <c r="C81" s="155">
        <v>3</v>
      </c>
      <c r="D81" s="156">
        <v>5</v>
      </c>
      <c r="E81" s="156">
        <v>4</v>
      </c>
      <c r="F81" s="156"/>
      <c r="G81" s="157">
        <f t="shared" si="17"/>
        <v>12</v>
      </c>
      <c r="H81" s="151"/>
      <c r="I81" s="151"/>
    </row>
    <row r="82" spans="1:9">
      <c r="A82" s="323"/>
      <c r="B82" s="72" t="s">
        <v>14</v>
      </c>
      <c r="C82" s="158">
        <v>18</v>
      </c>
      <c r="D82" s="159">
        <v>28</v>
      </c>
      <c r="E82" s="159">
        <v>23</v>
      </c>
      <c r="F82" s="159"/>
      <c r="G82" s="151"/>
      <c r="H82" s="151"/>
      <c r="I82" s="151"/>
    </row>
    <row r="83" spans="1:9">
      <c r="A83" s="323"/>
      <c r="B83" s="72" t="s">
        <v>15</v>
      </c>
      <c r="C83" s="158">
        <v>14</v>
      </c>
      <c r="D83" s="159">
        <v>16</v>
      </c>
      <c r="E83" s="159">
        <v>18</v>
      </c>
      <c r="F83" s="159"/>
      <c r="G83" s="151"/>
      <c r="H83" s="151"/>
      <c r="I83" s="151"/>
    </row>
    <row r="84" spans="1:9">
      <c r="A84" s="323"/>
      <c r="B84" s="73" t="s">
        <v>16</v>
      </c>
      <c r="C84" s="161">
        <v>6</v>
      </c>
      <c r="D84" s="162">
        <v>8</v>
      </c>
      <c r="E84" s="162">
        <v>14</v>
      </c>
      <c r="F84" s="162"/>
      <c r="G84" s="151"/>
      <c r="H84" s="151"/>
      <c r="I84" s="151"/>
    </row>
    <row r="85" spans="1:9">
      <c r="A85" s="323"/>
      <c r="B85" s="74" t="s">
        <v>17</v>
      </c>
      <c r="C85" s="158">
        <v>7</v>
      </c>
      <c r="D85" s="159">
        <v>6</v>
      </c>
      <c r="E85" s="159">
        <v>4</v>
      </c>
      <c r="F85" s="159"/>
      <c r="G85" s="151"/>
      <c r="H85" s="151"/>
      <c r="I85" s="151"/>
    </row>
    <row r="86" spans="1:9">
      <c r="A86" s="323"/>
      <c r="B86" s="73" t="s">
        <v>18</v>
      </c>
      <c r="C86" s="161">
        <f t="shared" ref="C86:F86" si="18">SUM(C81:C85)</f>
        <v>48</v>
      </c>
      <c r="D86" s="161">
        <f t="shared" si="18"/>
        <v>63</v>
      </c>
      <c r="E86" s="161">
        <f t="shared" si="18"/>
        <v>63</v>
      </c>
      <c r="F86" s="161">
        <f t="shared" si="18"/>
        <v>0</v>
      </c>
      <c r="G86" s="151"/>
      <c r="H86" s="151"/>
      <c r="I86" s="151"/>
    </row>
    <row r="87" spans="1:9">
      <c r="A87" s="323"/>
      <c r="B87" s="73" t="s">
        <v>19</v>
      </c>
      <c r="C87" s="161"/>
      <c r="D87" s="161"/>
      <c r="E87" s="161"/>
      <c r="F87" s="161">
        <f>SUM(F88:F89)</f>
        <v>0</v>
      </c>
      <c r="G87" s="151"/>
      <c r="H87" s="151"/>
      <c r="I87" s="151"/>
    </row>
    <row r="88" spans="1:9">
      <c r="A88" s="323"/>
      <c r="B88" s="75" t="s">
        <v>20</v>
      </c>
      <c r="C88" s="163">
        <v>8</v>
      </c>
      <c r="D88" s="164"/>
      <c r="E88" s="164">
        <v>2</v>
      </c>
      <c r="F88" s="164"/>
      <c r="G88" s="151"/>
      <c r="H88" s="151"/>
      <c r="I88" s="151"/>
    </row>
    <row r="89" spans="1:9">
      <c r="A89" s="323"/>
      <c r="B89" s="78" t="s">
        <v>21</v>
      </c>
      <c r="C89" s="166">
        <f t="shared" ref="C89:E89" si="19">C86-C88</f>
        <v>40</v>
      </c>
      <c r="D89" s="167">
        <f t="shared" si="19"/>
        <v>63</v>
      </c>
      <c r="E89" s="167">
        <f t="shared" si="19"/>
        <v>61</v>
      </c>
      <c r="F89" s="167"/>
      <c r="G89" s="151"/>
      <c r="H89" s="151"/>
      <c r="I89" s="151"/>
    </row>
    <row r="90" spans="1:9">
      <c r="A90" s="314" t="s">
        <v>31</v>
      </c>
      <c r="B90" s="90" t="s">
        <v>48</v>
      </c>
      <c r="C90" s="152"/>
      <c r="D90" s="153"/>
      <c r="E90" s="153"/>
      <c r="F90" s="153"/>
      <c r="G90" s="151"/>
      <c r="H90" s="151"/>
      <c r="I90" s="151"/>
    </row>
    <row r="91" spans="1:9">
      <c r="A91" s="323"/>
      <c r="B91" s="92" t="s">
        <v>82</v>
      </c>
      <c r="C91" s="155"/>
      <c r="D91" s="156">
        <v>1</v>
      </c>
      <c r="E91" s="156">
        <v>2</v>
      </c>
      <c r="F91" s="156"/>
      <c r="G91" s="169">
        <f t="shared" ref="G91:G92" si="20">SUM(C91:F91)</f>
        <v>3</v>
      </c>
      <c r="H91" s="151"/>
      <c r="I91" s="151"/>
    </row>
    <row r="92" spans="1:9">
      <c r="A92" s="323"/>
      <c r="B92" s="92" t="s">
        <v>12</v>
      </c>
      <c r="C92" s="155">
        <v>4</v>
      </c>
      <c r="D92" s="156">
        <v>4</v>
      </c>
      <c r="E92" s="156">
        <v>5</v>
      </c>
      <c r="F92" s="156"/>
      <c r="G92" s="157">
        <f t="shared" si="20"/>
        <v>13</v>
      </c>
      <c r="H92" s="151"/>
      <c r="I92" s="151"/>
    </row>
    <row r="93" spans="1:9">
      <c r="A93" s="323"/>
      <c r="B93" s="72" t="s">
        <v>14</v>
      </c>
      <c r="C93" s="158">
        <f>9+8</f>
        <v>17</v>
      </c>
      <c r="D93" s="159">
        <v>27</v>
      </c>
      <c r="E93" s="159">
        <v>20</v>
      </c>
      <c r="F93" s="159"/>
      <c r="G93" s="151"/>
      <c r="H93" s="151"/>
      <c r="I93" s="151"/>
    </row>
    <row r="94" spans="1:9">
      <c r="A94" s="323"/>
      <c r="B94" s="72" t="s">
        <v>15</v>
      </c>
      <c r="C94" s="158">
        <v>3</v>
      </c>
      <c r="D94" s="159">
        <v>18</v>
      </c>
      <c r="E94" s="159">
        <v>24</v>
      </c>
      <c r="F94" s="159"/>
      <c r="G94" s="151"/>
      <c r="H94" s="151"/>
      <c r="I94" s="151"/>
    </row>
    <row r="95" spans="1:9">
      <c r="A95" s="323"/>
      <c r="B95" s="73" t="s">
        <v>16</v>
      </c>
      <c r="C95" s="161">
        <v>9</v>
      </c>
      <c r="D95" s="162">
        <v>9</v>
      </c>
      <c r="E95" s="162">
        <v>14</v>
      </c>
      <c r="F95" s="162"/>
      <c r="G95" s="151"/>
      <c r="H95" s="151"/>
      <c r="I95" s="151"/>
    </row>
    <row r="96" spans="1:9">
      <c r="A96" s="323"/>
      <c r="B96" s="74" t="s">
        <v>17</v>
      </c>
      <c r="C96" s="158">
        <v>17</v>
      </c>
      <c r="D96" s="159">
        <v>6</v>
      </c>
      <c r="E96" s="159">
        <v>4</v>
      </c>
      <c r="F96" s="159"/>
      <c r="G96" s="151"/>
      <c r="H96" s="151"/>
      <c r="I96" s="151"/>
    </row>
    <row r="97" spans="1:9">
      <c r="A97" s="323"/>
      <c r="B97" s="73" t="s">
        <v>18</v>
      </c>
      <c r="C97" s="161">
        <f t="shared" ref="C97:F97" si="21">SUM(C92:C96)</f>
        <v>50</v>
      </c>
      <c r="D97" s="161">
        <f t="shared" si="21"/>
        <v>64</v>
      </c>
      <c r="E97" s="161">
        <f t="shared" si="21"/>
        <v>67</v>
      </c>
      <c r="F97" s="161">
        <f t="shared" si="21"/>
        <v>0</v>
      </c>
      <c r="G97" s="151"/>
      <c r="H97" s="151"/>
      <c r="I97" s="151"/>
    </row>
    <row r="98" spans="1:9">
      <c r="A98" s="323"/>
      <c r="B98" s="73" t="s">
        <v>19</v>
      </c>
      <c r="C98" s="161"/>
      <c r="D98" s="161"/>
      <c r="E98" s="161"/>
      <c r="F98" s="161"/>
      <c r="G98" s="151"/>
      <c r="H98" s="151"/>
      <c r="I98" s="151"/>
    </row>
    <row r="99" spans="1:9">
      <c r="A99" s="323"/>
      <c r="B99" s="75" t="s">
        <v>20</v>
      </c>
      <c r="C99" s="163">
        <v>2</v>
      </c>
      <c r="D99" s="164"/>
      <c r="E99" s="164"/>
      <c r="F99" s="164"/>
      <c r="G99" s="151"/>
      <c r="H99" s="151"/>
      <c r="I99" s="151"/>
    </row>
    <row r="100" spans="1:9">
      <c r="A100" s="323"/>
      <c r="B100" s="78" t="s">
        <v>21</v>
      </c>
      <c r="C100" s="166">
        <f t="shared" ref="C100:F100" si="22">C97-C99</f>
        <v>48</v>
      </c>
      <c r="D100" s="166">
        <f t="shared" si="22"/>
        <v>64</v>
      </c>
      <c r="E100" s="166">
        <f t="shared" si="22"/>
        <v>67</v>
      </c>
      <c r="F100" s="166">
        <f t="shared" si="22"/>
        <v>0</v>
      </c>
      <c r="G100" s="151"/>
      <c r="H100" s="151"/>
      <c r="I100" s="151"/>
    </row>
    <row r="101" spans="1:9">
      <c r="A101" s="314" t="s">
        <v>34</v>
      </c>
      <c r="B101" s="90" t="s">
        <v>48</v>
      </c>
      <c r="C101" s="152"/>
      <c r="D101" s="153"/>
      <c r="E101" s="153"/>
      <c r="F101" s="153"/>
      <c r="G101" s="151"/>
      <c r="H101" s="151"/>
      <c r="I101" s="151"/>
    </row>
    <row r="102" spans="1:9">
      <c r="A102" s="323"/>
      <c r="B102" s="92" t="s">
        <v>82</v>
      </c>
      <c r="C102" s="155"/>
      <c r="D102" s="156"/>
      <c r="E102" s="156"/>
      <c r="F102" s="156"/>
      <c r="G102" s="169"/>
      <c r="H102" s="151"/>
      <c r="I102" s="151"/>
    </row>
    <row r="103" spans="1:9">
      <c r="A103" s="323"/>
      <c r="B103" s="92" t="s">
        <v>12</v>
      </c>
      <c r="C103" s="155">
        <v>7</v>
      </c>
      <c r="D103" s="156">
        <v>4</v>
      </c>
      <c r="E103" s="156">
        <v>4</v>
      </c>
      <c r="F103" s="156"/>
      <c r="G103" s="157">
        <f>SUM(C103:F103)</f>
        <v>15</v>
      </c>
      <c r="H103" s="151"/>
      <c r="I103" s="151"/>
    </row>
    <row r="104" spans="1:9">
      <c r="A104" s="323"/>
      <c r="B104" s="72" t="s">
        <v>14</v>
      </c>
      <c r="C104" s="158">
        <v>2</v>
      </c>
      <c r="D104" s="159">
        <v>26</v>
      </c>
      <c r="E104" s="159">
        <v>16</v>
      </c>
      <c r="F104" s="159"/>
      <c r="G104" s="151"/>
      <c r="H104" s="151"/>
      <c r="I104" s="151"/>
    </row>
    <row r="105" spans="1:9">
      <c r="A105" s="323"/>
      <c r="B105" s="72" t="s">
        <v>15</v>
      </c>
      <c r="C105" s="158">
        <v>1</v>
      </c>
      <c r="D105" s="159">
        <v>28</v>
      </c>
      <c r="E105" s="159">
        <v>20</v>
      </c>
      <c r="F105" s="159"/>
      <c r="G105" s="151"/>
      <c r="H105" s="151"/>
      <c r="I105" s="151"/>
    </row>
    <row r="106" spans="1:9">
      <c r="A106" s="323"/>
      <c r="B106" s="73" t="s">
        <v>16</v>
      </c>
      <c r="C106" s="161">
        <v>7</v>
      </c>
      <c r="D106" s="162">
        <v>9</v>
      </c>
      <c r="E106" s="162">
        <v>6</v>
      </c>
      <c r="F106" s="162"/>
      <c r="G106" s="151"/>
      <c r="H106" s="151"/>
      <c r="I106" s="151"/>
    </row>
    <row r="107" spans="1:9">
      <c r="A107" s="323"/>
      <c r="B107" s="74" t="s">
        <v>17</v>
      </c>
      <c r="C107" s="158">
        <v>4</v>
      </c>
      <c r="D107" s="159">
        <v>4</v>
      </c>
      <c r="E107" s="159">
        <v>5</v>
      </c>
      <c r="F107" s="159"/>
      <c r="G107" s="151"/>
      <c r="H107" s="151"/>
      <c r="I107" s="151"/>
    </row>
    <row r="108" spans="1:9">
      <c r="A108" s="323"/>
      <c r="B108" s="73" t="s">
        <v>18</v>
      </c>
      <c r="C108" s="161">
        <f t="shared" ref="C108:F108" si="23">SUM(C103:C107)</f>
        <v>21</v>
      </c>
      <c r="D108" s="161">
        <f t="shared" si="23"/>
        <v>71</v>
      </c>
      <c r="E108" s="161">
        <f t="shared" si="23"/>
        <v>51</v>
      </c>
      <c r="F108" s="161">
        <f t="shared" si="23"/>
        <v>0</v>
      </c>
      <c r="G108" s="151"/>
      <c r="H108" s="151"/>
      <c r="I108" s="151"/>
    </row>
    <row r="109" spans="1:9">
      <c r="A109" s="323"/>
      <c r="B109" s="73" t="s">
        <v>19</v>
      </c>
      <c r="C109" s="161"/>
      <c r="D109" s="161"/>
      <c r="E109" s="161"/>
      <c r="F109" s="161"/>
      <c r="G109" s="151"/>
      <c r="H109" s="151"/>
      <c r="I109" s="151"/>
    </row>
    <row r="110" spans="1:9">
      <c r="A110" s="323"/>
      <c r="B110" s="75" t="s">
        <v>20</v>
      </c>
      <c r="C110" s="163">
        <v>1</v>
      </c>
      <c r="D110" s="164"/>
      <c r="E110" s="164">
        <v>5</v>
      </c>
      <c r="F110" s="164"/>
      <c r="G110" s="151"/>
      <c r="H110" s="151"/>
      <c r="I110" s="151"/>
    </row>
    <row r="111" spans="1:9">
      <c r="A111" s="323"/>
      <c r="B111" s="78" t="s">
        <v>21</v>
      </c>
      <c r="C111" s="166">
        <f t="shared" ref="C111:F111" si="24">C108-C110</f>
        <v>20</v>
      </c>
      <c r="D111" s="166">
        <f t="shared" si="24"/>
        <v>71</v>
      </c>
      <c r="E111" s="166">
        <f t="shared" si="24"/>
        <v>46</v>
      </c>
      <c r="F111" s="166">
        <f t="shared" si="24"/>
        <v>0</v>
      </c>
      <c r="G111" s="151"/>
      <c r="H111" s="151"/>
      <c r="I111" s="151"/>
    </row>
    <row r="112" spans="1:9">
      <c r="A112" s="314" t="s">
        <v>35</v>
      </c>
      <c r="B112" s="90" t="s">
        <v>48</v>
      </c>
      <c r="C112" s="152"/>
      <c r="D112" s="153"/>
      <c r="E112" s="153"/>
      <c r="F112" s="153"/>
      <c r="G112" s="151"/>
      <c r="H112" s="151"/>
      <c r="I112" s="151"/>
    </row>
    <row r="113" spans="1:9">
      <c r="A113" s="323"/>
      <c r="B113" s="92" t="s">
        <v>82</v>
      </c>
      <c r="C113" s="155">
        <v>1</v>
      </c>
      <c r="D113" s="156"/>
      <c r="E113" s="156">
        <v>1</v>
      </c>
      <c r="F113" s="156"/>
      <c r="G113" s="151"/>
      <c r="H113" s="151"/>
      <c r="I113" s="151"/>
    </row>
    <row r="114" spans="1:9">
      <c r="A114" s="323"/>
      <c r="B114" s="92" t="s">
        <v>12</v>
      </c>
      <c r="C114" s="155">
        <v>10</v>
      </c>
      <c r="D114" s="156">
        <v>9</v>
      </c>
      <c r="E114" s="156">
        <v>7</v>
      </c>
      <c r="F114" s="156"/>
      <c r="G114" s="157">
        <f>SUM(C114:F114)</f>
        <v>26</v>
      </c>
      <c r="H114" s="151"/>
      <c r="I114" s="151"/>
    </row>
    <row r="115" spans="1:9">
      <c r="A115" s="323"/>
      <c r="B115" s="72" t="s">
        <v>14</v>
      </c>
      <c r="C115" s="158">
        <v>9</v>
      </c>
      <c r="D115" s="159">
        <v>24</v>
      </c>
      <c r="E115" s="159">
        <v>7</v>
      </c>
      <c r="F115" s="159"/>
      <c r="G115" s="151"/>
      <c r="H115" s="151"/>
      <c r="I115" s="151"/>
    </row>
    <row r="116" spans="1:9">
      <c r="A116" s="323"/>
      <c r="B116" s="72" t="s">
        <v>15</v>
      </c>
      <c r="C116" s="158">
        <v>13</v>
      </c>
      <c r="D116" s="159">
        <v>29</v>
      </c>
      <c r="E116" s="159">
        <v>21</v>
      </c>
      <c r="F116" s="159"/>
      <c r="G116" s="151"/>
      <c r="H116" s="151"/>
      <c r="I116" s="151"/>
    </row>
    <row r="117" spans="1:9">
      <c r="A117" s="323"/>
      <c r="B117" s="73" t="s">
        <v>16</v>
      </c>
      <c r="C117" s="161">
        <v>9</v>
      </c>
      <c r="D117" s="162">
        <v>9</v>
      </c>
      <c r="E117" s="162">
        <v>9</v>
      </c>
      <c r="F117" s="162"/>
      <c r="G117" s="151"/>
      <c r="H117" s="151"/>
      <c r="I117" s="151"/>
    </row>
    <row r="118" spans="1:9">
      <c r="A118" s="323"/>
      <c r="B118" s="74" t="s">
        <v>17</v>
      </c>
      <c r="C118" s="158">
        <v>5</v>
      </c>
      <c r="D118" s="159">
        <v>3</v>
      </c>
      <c r="E118" s="159">
        <v>1</v>
      </c>
      <c r="F118" s="159"/>
      <c r="G118" s="151"/>
      <c r="H118" s="151"/>
      <c r="I118" s="151"/>
    </row>
    <row r="119" spans="1:9">
      <c r="A119" s="323"/>
      <c r="B119" s="73" t="s">
        <v>18</v>
      </c>
      <c r="C119" s="161">
        <f t="shared" ref="C119:F119" si="25">SUM(C114:C118)</f>
        <v>46</v>
      </c>
      <c r="D119" s="161">
        <f t="shared" si="25"/>
        <v>74</v>
      </c>
      <c r="E119" s="161">
        <f t="shared" si="25"/>
        <v>45</v>
      </c>
      <c r="F119" s="161">
        <f t="shared" si="25"/>
        <v>0</v>
      </c>
      <c r="G119" s="151"/>
      <c r="H119" s="151"/>
      <c r="I119" s="151"/>
    </row>
    <row r="120" spans="1:9">
      <c r="A120" s="323"/>
      <c r="B120" s="73" t="s">
        <v>19</v>
      </c>
      <c r="C120" s="161"/>
      <c r="D120" s="161"/>
      <c r="E120" s="161">
        <f t="shared" ref="E120:F120" si="26">SUM(E121:E122)</f>
        <v>45</v>
      </c>
      <c r="F120" s="161">
        <f t="shared" si="26"/>
        <v>0</v>
      </c>
      <c r="G120" s="151"/>
      <c r="H120" s="151"/>
      <c r="I120" s="151"/>
    </row>
    <row r="121" spans="1:9">
      <c r="A121" s="323"/>
      <c r="B121" s="75" t="s">
        <v>20</v>
      </c>
      <c r="C121" s="163"/>
      <c r="D121" s="164"/>
      <c r="E121" s="164">
        <v>6</v>
      </c>
      <c r="F121" s="164"/>
      <c r="G121" s="151"/>
      <c r="H121" s="151"/>
      <c r="I121" s="151"/>
    </row>
    <row r="122" spans="1:9">
      <c r="A122" s="323"/>
      <c r="B122" s="78" t="s">
        <v>21</v>
      </c>
      <c r="C122" s="166">
        <f t="shared" ref="C122:D122" si="27">C119</f>
        <v>46</v>
      </c>
      <c r="D122" s="166">
        <f t="shared" si="27"/>
        <v>74</v>
      </c>
      <c r="E122" s="167">
        <f>E119-E121</f>
        <v>39</v>
      </c>
      <c r="F122" s="167"/>
      <c r="G122" s="151"/>
      <c r="H122" s="151"/>
      <c r="I122" s="151"/>
    </row>
    <row r="123" spans="1:9">
      <c r="A123" s="314" t="s">
        <v>36</v>
      </c>
      <c r="B123" s="90" t="s">
        <v>48</v>
      </c>
      <c r="C123" s="152"/>
      <c r="D123" s="153">
        <v>5</v>
      </c>
      <c r="E123" s="153">
        <v>1</v>
      </c>
      <c r="F123" s="153"/>
      <c r="G123" s="151"/>
      <c r="H123" s="151"/>
      <c r="I123" s="151"/>
    </row>
    <row r="124" spans="1:9">
      <c r="A124" s="323"/>
      <c r="B124" s="92" t="s">
        <v>82</v>
      </c>
      <c r="C124" s="155"/>
      <c r="D124" s="156"/>
      <c r="E124" s="156"/>
      <c r="F124" s="156"/>
      <c r="G124" s="151"/>
      <c r="H124" s="151"/>
      <c r="I124" s="151"/>
    </row>
    <row r="125" spans="1:9">
      <c r="A125" s="323"/>
      <c r="B125" s="92" t="s">
        <v>12</v>
      </c>
      <c r="C125" s="155">
        <v>6</v>
      </c>
      <c r="D125" s="156">
        <v>4</v>
      </c>
      <c r="E125" s="156">
        <v>5</v>
      </c>
      <c r="F125" s="156"/>
      <c r="G125" s="157">
        <f>SUM(C125:F125)</f>
        <v>15</v>
      </c>
      <c r="H125" s="151"/>
      <c r="I125" s="151"/>
    </row>
    <row r="126" spans="1:9">
      <c r="A126" s="323"/>
      <c r="B126" s="72" t="s">
        <v>14</v>
      </c>
      <c r="C126" s="158">
        <v>12</v>
      </c>
      <c r="D126" s="159">
        <v>24</v>
      </c>
      <c r="E126" s="159">
        <v>18</v>
      </c>
      <c r="F126" s="159"/>
      <c r="G126" s="151"/>
      <c r="H126" s="151"/>
      <c r="I126" s="151"/>
    </row>
    <row r="127" spans="1:9">
      <c r="A127" s="323"/>
      <c r="B127" s="72" t="s">
        <v>15</v>
      </c>
      <c r="C127" s="158">
        <v>15</v>
      </c>
      <c r="D127" s="159">
        <v>18</v>
      </c>
      <c r="E127" s="159">
        <v>24</v>
      </c>
      <c r="F127" s="159"/>
      <c r="G127" s="151"/>
      <c r="H127" s="151"/>
      <c r="I127" s="151"/>
    </row>
    <row r="128" spans="1:9">
      <c r="A128" s="323"/>
      <c r="B128" s="73" t="s">
        <v>16</v>
      </c>
      <c r="C128" s="161">
        <v>7</v>
      </c>
      <c r="D128" s="162">
        <v>7</v>
      </c>
      <c r="E128" s="162">
        <v>5</v>
      </c>
      <c r="F128" s="162"/>
      <c r="G128" s="151"/>
      <c r="H128" s="151"/>
      <c r="I128" s="151"/>
    </row>
    <row r="129" spans="1:9">
      <c r="A129" s="323"/>
      <c r="B129" s="74" t="s">
        <v>17</v>
      </c>
      <c r="C129" s="158">
        <v>12</v>
      </c>
      <c r="D129" s="159">
        <v>3</v>
      </c>
      <c r="E129" s="159">
        <v>4</v>
      </c>
      <c r="F129" s="159"/>
      <c r="G129" s="151"/>
      <c r="H129" s="151"/>
      <c r="I129" s="151"/>
    </row>
    <row r="130" spans="1:9">
      <c r="A130" s="323"/>
      <c r="B130" s="73" t="s">
        <v>18</v>
      </c>
      <c r="C130" s="161">
        <f>SUM(C125:C129)</f>
        <v>52</v>
      </c>
      <c r="D130" s="161">
        <v>61</v>
      </c>
      <c r="E130" s="161">
        <f t="shared" ref="E130:F130" si="28">SUM(E125:E129)</f>
        <v>56</v>
      </c>
      <c r="F130" s="161">
        <f t="shared" si="28"/>
        <v>0</v>
      </c>
      <c r="G130" s="151"/>
      <c r="H130" s="151"/>
      <c r="I130" s="151"/>
    </row>
    <row r="131" spans="1:9">
      <c r="A131" s="323"/>
      <c r="B131" s="73" t="s">
        <v>19</v>
      </c>
      <c r="C131" s="161"/>
      <c r="D131" s="161"/>
      <c r="E131" s="161"/>
      <c r="F131" s="161">
        <f>SUM(F132:F133)</f>
        <v>0</v>
      </c>
      <c r="G131" s="151"/>
      <c r="H131" s="151"/>
      <c r="I131" s="151"/>
    </row>
    <row r="132" spans="1:9">
      <c r="A132" s="323"/>
      <c r="B132" s="75" t="s">
        <v>20</v>
      </c>
      <c r="C132" s="163"/>
      <c r="D132" s="164"/>
      <c r="E132" s="164"/>
      <c r="F132" s="164"/>
      <c r="G132" s="151"/>
      <c r="H132" s="151"/>
      <c r="I132" s="151"/>
    </row>
    <row r="133" spans="1:9">
      <c r="A133" s="323"/>
      <c r="B133" s="78" t="s">
        <v>21</v>
      </c>
      <c r="C133" s="166">
        <f t="shared" ref="C133:E133" si="29">C130</f>
        <v>52</v>
      </c>
      <c r="D133" s="166">
        <f t="shared" si="29"/>
        <v>61</v>
      </c>
      <c r="E133" s="166">
        <f t="shared" si="29"/>
        <v>56</v>
      </c>
      <c r="F133" s="167"/>
      <c r="G133" s="151"/>
      <c r="H133" s="151"/>
      <c r="I133" s="151"/>
    </row>
    <row r="134" spans="1:9">
      <c r="A134" s="314" t="s">
        <v>83</v>
      </c>
      <c r="B134" s="90" t="s">
        <v>48</v>
      </c>
      <c r="C134" s="152"/>
      <c r="D134" s="153"/>
      <c r="E134" s="153"/>
      <c r="F134" s="153"/>
      <c r="G134" s="151"/>
      <c r="H134" s="151"/>
      <c r="I134" s="151"/>
    </row>
    <row r="135" spans="1:9">
      <c r="A135" s="323"/>
      <c r="B135" s="92" t="s">
        <v>82</v>
      </c>
      <c r="C135" s="155"/>
      <c r="D135" s="156"/>
      <c r="E135" s="156"/>
      <c r="F135" s="156"/>
      <c r="G135" s="151"/>
      <c r="H135" s="151"/>
      <c r="I135" s="151"/>
    </row>
    <row r="136" spans="1:9">
      <c r="A136" s="323"/>
      <c r="B136" s="92" t="s">
        <v>12</v>
      </c>
      <c r="C136" s="155">
        <v>10</v>
      </c>
      <c r="D136" s="156">
        <v>4</v>
      </c>
      <c r="E136" s="156">
        <v>4</v>
      </c>
      <c r="F136" s="156"/>
      <c r="G136" s="157">
        <f>SUM(C136:F136)</f>
        <v>18</v>
      </c>
      <c r="H136" s="151"/>
      <c r="I136" s="151"/>
    </row>
    <row r="137" spans="1:9">
      <c r="A137" s="323"/>
      <c r="B137" s="72" t="s">
        <v>14</v>
      </c>
      <c r="C137" s="158">
        <v>28</v>
      </c>
      <c r="D137" s="159">
        <v>29</v>
      </c>
      <c r="E137" s="159">
        <v>17</v>
      </c>
      <c r="F137" s="159"/>
      <c r="G137" s="151"/>
      <c r="H137" s="151"/>
      <c r="I137" s="151"/>
    </row>
    <row r="138" spans="1:9">
      <c r="A138" s="323"/>
      <c r="B138" s="72" t="s">
        <v>15</v>
      </c>
      <c r="C138" s="158">
        <v>25</v>
      </c>
      <c r="D138" s="159">
        <v>27</v>
      </c>
      <c r="E138" s="159">
        <v>19</v>
      </c>
      <c r="F138" s="159"/>
      <c r="G138" s="151"/>
      <c r="H138" s="151"/>
      <c r="I138" s="151"/>
    </row>
    <row r="139" spans="1:9">
      <c r="A139" s="323"/>
      <c r="B139" s="73" t="s">
        <v>16</v>
      </c>
      <c r="C139" s="161">
        <v>11</v>
      </c>
      <c r="D139" s="162">
        <v>4</v>
      </c>
      <c r="E139" s="162">
        <v>5</v>
      </c>
      <c r="F139" s="162"/>
      <c r="G139" s="151"/>
      <c r="H139" s="151"/>
      <c r="I139" s="151"/>
    </row>
    <row r="140" spans="1:9">
      <c r="A140" s="323"/>
      <c r="B140" s="74" t="s">
        <v>17</v>
      </c>
      <c r="C140" s="158">
        <v>5</v>
      </c>
      <c r="D140" s="159">
        <v>3</v>
      </c>
      <c r="E140" s="159">
        <v>2</v>
      </c>
      <c r="F140" s="159"/>
      <c r="G140" s="151"/>
      <c r="H140" s="151"/>
      <c r="I140" s="151"/>
    </row>
    <row r="141" spans="1:9">
      <c r="A141" s="323"/>
      <c r="B141" s="73" t="s">
        <v>18</v>
      </c>
      <c r="C141" s="161">
        <f t="shared" ref="C141:F141" si="30">SUM(C136:C140)</f>
        <v>79</v>
      </c>
      <c r="D141" s="161">
        <f t="shared" si="30"/>
        <v>67</v>
      </c>
      <c r="E141" s="161">
        <f t="shared" si="30"/>
        <v>47</v>
      </c>
      <c r="F141" s="161">
        <f t="shared" si="30"/>
        <v>0</v>
      </c>
      <c r="G141" s="151"/>
      <c r="H141" s="151"/>
      <c r="I141" s="151"/>
    </row>
    <row r="142" spans="1:9">
      <c r="A142" s="323"/>
      <c r="B142" s="73" t="s">
        <v>19</v>
      </c>
      <c r="C142" s="161"/>
      <c r="D142" s="161"/>
      <c r="E142" s="161"/>
      <c r="F142" s="161">
        <f>SUM(F143:F144)</f>
        <v>0</v>
      </c>
      <c r="G142" s="151"/>
      <c r="H142" s="151"/>
      <c r="I142" s="151"/>
    </row>
    <row r="143" spans="1:9">
      <c r="A143" s="323"/>
      <c r="B143" s="75" t="s">
        <v>20</v>
      </c>
      <c r="C143" s="163">
        <v>2</v>
      </c>
      <c r="D143" s="164"/>
      <c r="E143" s="164"/>
      <c r="F143" s="164"/>
      <c r="G143" s="151"/>
      <c r="H143" s="151"/>
      <c r="I143" s="151"/>
    </row>
    <row r="144" spans="1:9">
      <c r="A144" s="323"/>
      <c r="B144" s="78" t="s">
        <v>21</v>
      </c>
      <c r="C144" s="166">
        <f>C141-C143</f>
        <v>77</v>
      </c>
      <c r="D144" s="167">
        <f t="shared" ref="D144:E144" si="31">D141</f>
        <v>67</v>
      </c>
      <c r="E144" s="167">
        <f t="shared" si="31"/>
        <v>47</v>
      </c>
      <c r="F144" s="167"/>
      <c r="G144" s="151"/>
      <c r="H144" s="151"/>
      <c r="I144" s="151"/>
    </row>
    <row r="145" spans="1:9">
      <c r="A145" s="314" t="s">
        <v>84</v>
      </c>
      <c r="B145" s="90" t="s">
        <v>48</v>
      </c>
      <c r="C145" s="152"/>
      <c r="D145" s="153"/>
      <c r="E145" s="153"/>
      <c r="F145" s="153"/>
      <c r="G145" s="151"/>
      <c r="H145" s="151"/>
      <c r="I145" s="151"/>
    </row>
    <row r="146" spans="1:9">
      <c r="A146" s="323"/>
      <c r="B146" s="92" t="s">
        <v>82</v>
      </c>
      <c r="C146" s="155"/>
      <c r="D146" s="156"/>
      <c r="E146" s="156"/>
      <c r="F146" s="156"/>
      <c r="G146" s="151"/>
      <c r="H146" s="151"/>
      <c r="I146" s="151"/>
    </row>
    <row r="147" spans="1:9">
      <c r="A147" s="323"/>
      <c r="B147" s="92" t="s">
        <v>12</v>
      </c>
      <c r="C147" s="155">
        <v>6</v>
      </c>
      <c r="D147" s="156">
        <v>5</v>
      </c>
      <c r="E147" s="156">
        <v>5</v>
      </c>
      <c r="F147" s="156"/>
      <c r="G147" s="157">
        <f>SUM(C147:F147)</f>
        <v>16</v>
      </c>
      <c r="H147" s="151"/>
      <c r="I147" s="151"/>
    </row>
    <row r="148" spans="1:9">
      <c r="A148" s="323"/>
      <c r="B148" s="72" t="s">
        <v>14</v>
      </c>
      <c r="C148" s="158">
        <v>21</v>
      </c>
      <c r="D148" s="159">
        <v>23</v>
      </c>
      <c r="E148" s="159">
        <v>6</v>
      </c>
      <c r="F148" s="159"/>
      <c r="G148" s="151"/>
      <c r="H148" s="151"/>
      <c r="I148" s="151"/>
    </row>
    <row r="149" spans="1:9">
      <c r="A149" s="323"/>
      <c r="B149" s="72" t="s">
        <v>15</v>
      </c>
      <c r="C149" s="158">
        <v>12</v>
      </c>
      <c r="D149" s="159">
        <v>19</v>
      </c>
      <c r="E149" s="159">
        <v>16</v>
      </c>
      <c r="F149" s="159"/>
      <c r="G149" s="151"/>
      <c r="H149" s="151"/>
      <c r="I149" s="151"/>
    </row>
    <row r="150" spans="1:9">
      <c r="A150" s="323"/>
      <c r="B150" s="73" t="s">
        <v>16</v>
      </c>
      <c r="C150" s="161">
        <v>6</v>
      </c>
      <c r="D150" s="162">
        <v>8</v>
      </c>
      <c r="E150" s="162">
        <v>9</v>
      </c>
      <c r="F150" s="162"/>
      <c r="G150" s="151"/>
      <c r="H150" s="151"/>
      <c r="I150" s="151"/>
    </row>
    <row r="151" spans="1:9">
      <c r="A151" s="323"/>
      <c r="B151" s="74" t="s">
        <v>17</v>
      </c>
      <c r="C151" s="158">
        <v>7</v>
      </c>
      <c r="D151" s="159">
        <v>4</v>
      </c>
      <c r="E151" s="159">
        <v>6</v>
      </c>
      <c r="F151" s="159"/>
      <c r="G151" s="151"/>
      <c r="H151" s="151"/>
      <c r="I151" s="151"/>
    </row>
    <row r="152" spans="1:9">
      <c r="A152" s="323"/>
      <c r="B152" s="73" t="s">
        <v>18</v>
      </c>
      <c r="C152" s="161">
        <f t="shared" ref="C152:F152" si="32">SUM(C147:C151)</f>
        <v>52</v>
      </c>
      <c r="D152" s="161">
        <f t="shared" si="32"/>
        <v>59</v>
      </c>
      <c r="E152" s="161">
        <f t="shared" si="32"/>
        <v>42</v>
      </c>
      <c r="F152" s="161">
        <f t="shared" si="32"/>
        <v>0</v>
      </c>
      <c r="G152" s="151"/>
      <c r="H152" s="151"/>
      <c r="I152" s="151"/>
    </row>
    <row r="153" spans="1:9">
      <c r="A153" s="323"/>
      <c r="B153" s="73" t="s">
        <v>19</v>
      </c>
      <c r="C153" s="161"/>
      <c r="D153" s="161"/>
      <c r="E153" s="161"/>
      <c r="F153" s="161">
        <f>SUM(F154:F155)</f>
        <v>0</v>
      </c>
      <c r="G153" s="151"/>
      <c r="H153" s="151"/>
      <c r="I153" s="151"/>
    </row>
    <row r="154" spans="1:9">
      <c r="A154" s="323"/>
      <c r="B154" s="75" t="s">
        <v>20</v>
      </c>
      <c r="C154" s="163"/>
      <c r="D154" s="164"/>
      <c r="E154" s="164"/>
      <c r="F154" s="164"/>
      <c r="G154" s="151"/>
      <c r="H154" s="151"/>
      <c r="I154" s="151"/>
    </row>
    <row r="155" spans="1:9">
      <c r="A155" s="323"/>
      <c r="B155" s="78" t="s">
        <v>21</v>
      </c>
      <c r="C155" s="166">
        <f t="shared" ref="C155:E155" si="33">C152</f>
        <v>52</v>
      </c>
      <c r="D155" s="166">
        <f t="shared" si="33"/>
        <v>59</v>
      </c>
      <c r="E155" s="166">
        <f t="shared" si="33"/>
        <v>42</v>
      </c>
      <c r="F155" s="167"/>
      <c r="G155" s="151"/>
      <c r="H155" s="151"/>
      <c r="I155" s="151"/>
    </row>
    <row r="156" spans="1:9">
      <c r="A156" s="314" t="s">
        <v>39</v>
      </c>
      <c r="B156" s="90" t="s">
        <v>48</v>
      </c>
      <c r="C156" s="152"/>
      <c r="D156" s="153"/>
      <c r="E156" s="153"/>
      <c r="F156" s="153"/>
      <c r="G156" s="151"/>
      <c r="H156" s="151"/>
      <c r="I156" s="151"/>
    </row>
    <row r="157" spans="1:9">
      <c r="A157" s="323"/>
      <c r="B157" s="92" t="s">
        <v>82</v>
      </c>
      <c r="C157" s="155"/>
      <c r="D157" s="156"/>
      <c r="E157" s="156"/>
      <c r="F157" s="156"/>
      <c r="G157" s="151"/>
      <c r="H157" s="151"/>
      <c r="I157" s="151"/>
    </row>
    <row r="158" spans="1:9">
      <c r="A158" s="323"/>
      <c r="B158" s="92" t="s">
        <v>12</v>
      </c>
      <c r="C158" s="155">
        <v>5</v>
      </c>
      <c r="D158" s="156">
        <v>5</v>
      </c>
      <c r="E158" s="156">
        <v>4</v>
      </c>
      <c r="F158" s="156"/>
      <c r="G158" s="157">
        <f>SUM(C158:F158)</f>
        <v>14</v>
      </c>
      <c r="H158" s="151"/>
      <c r="I158" s="151"/>
    </row>
    <row r="159" spans="1:9">
      <c r="A159" s="323"/>
      <c r="B159" s="72" t="s">
        <v>14</v>
      </c>
      <c r="C159" s="158">
        <v>15</v>
      </c>
      <c r="D159" s="159">
        <v>22</v>
      </c>
      <c r="E159" s="159">
        <v>19</v>
      </c>
      <c r="F159" s="159"/>
      <c r="G159" s="151"/>
      <c r="H159" s="151"/>
      <c r="I159" s="151"/>
    </row>
    <row r="160" spans="1:9">
      <c r="A160" s="323"/>
      <c r="B160" s="72" t="s">
        <v>15</v>
      </c>
      <c r="C160" s="158">
        <v>11</v>
      </c>
      <c r="D160" s="159">
        <v>15</v>
      </c>
      <c r="E160" s="159">
        <v>28</v>
      </c>
      <c r="F160" s="159"/>
      <c r="G160" s="151"/>
      <c r="H160" s="151"/>
      <c r="I160" s="151"/>
    </row>
    <row r="161" spans="1:9">
      <c r="A161" s="323"/>
      <c r="B161" s="73" t="s">
        <v>16</v>
      </c>
      <c r="C161" s="161">
        <v>7</v>
      </c>
      <c r="D161" s="162">
        <v>9</v>
      </c>
      <c r="E161" s="162">
        <v>11</v>
      </c>
      <c r="F161" s="162"/>
      <c r="G161" s="151"/>
      <c r="H161" s="151"/>
      <c r="I161" s="151"/>
    </row>
    <row r="162" spans="1:9">
      <c r="A162" s="323"/>
      <c r="B162" s="74" t="s">
        <v>17</v>
      </c>
      <c r="C162" s="158">
        <v>14</v>
      </c>
      <c r="D162" s="159">
        <v>6</v>
      </c>
      <c r="E162" s="159"/>
      <c r="F162" s="159"/>
      <c r="G162" s="151"/>
      <c r="H162" s="151"/>
      <c r="I162" s="151"/>
    </row>
    <row r="163" spans="1:9">
      <c r="A163" s="323"/>
      <c r="B163" s="73" t="s">
        <v>18</v>
      </c>
      <c r="C163" s="161">
        <f t="shared" ref="C163:F163" si="34">SUM(C158:C162)</f>
        <v>52</v>
      </c>
      <c r="D163" s="161">
        <f t="shared" si="34"/>
        <v>57</v>
      </c>
      <c r="E163" s="161">
        <f t="shared" si="34"/>
        <v>62</v>
      </c>
      <c r="F163" s="161">
        <f t="shared" si="34"/>
        <v>0</v>
      </c>
      <c r="G163" s="151"/>
      <c r="H163" s="151"/>
      <c r="I163" s="151"/>
    </row>
    <row r="164" spans="1:9">
      <c r="A164" s="323"/>
      <c r="B164" s="73" t="s">
        <v>19</v>
      </c>
      <c r="C164" s="161"/>
      <c r="D164" s="161"/>
      <c r="E164" s="161"/>
      <c r="F164" s="161">
        <f>SUM(F165:F166)</f>
        <v>0</v>
      </c>
      <c r="G164" s="151"/>
      <c r="H164" s="151"/>
      <c r="I164" s="151"/>
    </row>
    <row r="165" spans="1:9">
      <c r="A165" s="323"/>
      <c r="B165" s="75" t="s">
        <v>20</v>
      </c>
      <c r="C165" s="163"/>
      <c r="D165" s="164"/>
      <c r="E165" s="164">
        <v>1</v>
      </c>
      <c r="F165" s="164"/>
      <c r="G165" s="151"/>
      <c r="H165" s="151"/>
      <c r="I165" s="151"/>
    </row>
    <row r="166" spans="1:9">
      <c r="A166" s="323"/>
      <c r="B166" s="78" t="s">
        <v>21</v>
      </c>
      <c r="C166" s="166">
        <f t="shared" ref="C166:D166" si="35">C163</f>
        <v>52</v>
      </c>
      <c r="D166" s="166">
        <f t="shared" si="35"/>
        <v>57</v>
      </c>
      <c r="E166" s="167">
        <f>E163-E165</f>
        <v>61</v>
      </c>
      <c r="F166" s="167"/>
      <c r="G166" s="151"/>
      <c r="H166" s="151"/>
      <c r="I166" s="151"/>
    </row>
    <row r="167" spans="1:9">
      <c r="A167" s="314" t="s">
        <v>85</v>
      </c>
      <c r="B167" s="90" t="s">
        <v>48</v>
      </c>
      <c r="C167" s="152"/>
      <c r="D167" s="153"/>
      <c r="E167" s="153"/>
      <c r="F167" s="153"/>
      <c r="G167" s="151"/>
      <c r="H167" s="151"/>
      <c r="I167" s="151"/>
    </row>
    <row r="168" spans="1:9">
      <c r="A168" s="323"/>
      <c r="B168" s="92" t="s">
        <v>82</v>
      </c>
      <c r="C168" s="155"/>
      <c r="D168" s="156"/>
      <c r="E168" s="156">
        <v>1</v>
      </c>
      <c r="F168" s="156"/>
      <c r="G168" s="151"/>
      <c r="H168" s="151"/>
      <c r="I168" s="151"/>
    </row>
    <row r="169" spans="1:9">
      <c r="A169" s="323"/>
      <c r="B169" s="92" t="s">
        <v>12</v>
      </c>
      <c r="C169" s="155">
        <v>4</v>
      </c>
      <c r="D169" s="156">
        <v>4</v>
      </c>
      <c r="E169" s="156">
        <v>2</v>
      </c>
      <c r="F169" s="156"/>
      <c r="G169" s="170">
        <f>SUM(C169:F169)</f>
        <v>10</v>
      </c>
      <c r="H169" s="151"/>
      <c r="I169" s="151"/>
    </row>
    <row r="170" spans="1:9">
      <c r="A170" s="323"/>
      <c r="B170" s="72" t="s">
        <v>14</v>
      </c>
      <c r="C170" s="158">
        <v>27</v>
      </c>
      <c r="D170" s="159">
        <v>12</v>
      </c>
      <c r="E170" s="159">
        <v>14</v>
      </c>
      <c r="F170" s="159"/>
      <c r="G170" s="151"/>
      <c r="H170" s="151"/>
      <c r="I170" s="151"/>
    </row>
    <row r="171" spans="1:9">
      <c r="A171" s="323"/>
      <c r="B171" s="72" t="s">
        <v>15</v>
      </c>
      <c r="C171" s="158">
        <v>17</v>
      </c>
      <c r="D171" s="159">
        <v>23</v>
      </c>
      <c r="E171" s="159">
        <v>25</v>
      </c>
      <c r="F171" s="159"/>
      <c r="G171" s="151"/>
      <c r="H171" s="151"/>
      <c r="I171" s="151"/>
    </row>
    <row r="172" spans="1:9">
      <c r="A172" s="323"/>
      <c r="B172" s="73" t="s">
        <v>16</v>
      </c>
      <c r="C172" s="161">
        <v>11</v>
      </c>
      <c r="D172" s="162">
        <v>16</v>
      </c>
      <c r="E172" s="162">
        <v>14</v>
      </c>
      <c r="F172" s="162"/>
      <c r="G172" s="151"/>
      <c r="H172" s="151"/>
      <c r="I172" s="151"/>
    </row>
    <row r="173" spans="1:9">
      <c r="A173" s="323"/>
      <c r="B173" s="74" t="s">
        <v>17</v>
      </c>
      <c r="C173" s="158">
        <v>7</v>
      </c>
      <c r="D173" s="159"/>
      <c r="E173" s="159"/>
      <c r="F173" s="159"/>
      <c r="G173" s="151"/>
      <c r="H173" s="151"/>
      <c r="I173" s="151"/>
    </row>
    <row r="174" spans="1:9">
      <c r="A174" s="323"/>
      <c r="B174" s="73" t="s">
        <v>18</v>
      </c>
      <c r="C174" s="161">
        <f t="shared" ref="C174:F174" si="36">SUM(C169:C173)</f>
        <v>66</v>
      </c>
      <c r="D174" s="161">
        <f t="shared" si="36"/>
        <v>55</v>
      </c>
      <c r="E174" s="161">
        <f t="shared" si="36"/>
        <v>55</v>
      </c>
      <c r="F174" s="161">
        <f t="shared" si="36"/>
        <v>0</v>
      </c>
      <c r="G174" s="151"/>
      <c r="H174" s="151"/>
      <c r="I174" s="151"/>
    </row>
    <row r="175" spans="1:9">
      <c r="A175" s="323"/>
      <c r="B175" s="73" t="s">
        <v>19</v>
      </c>
      <c r="C175" s="161"/>
      <c r="D175" s="161"/>
      <c r="E175" s="161"/>
      <c r="F175" s="161">
        <f>SUM(F176:F177)</f>
        <v>0</v>
      </c>
      <c r="G175" s="151"/>
      <c r="H175" s="151"/>
      <c r="I175" s="151"/>
    </row>
    <row r="176" spans="1:9">
      <c r="A176" s="323"/>
      <c r="B176" s="75" t="s">
        <v>20</v>
      </c>
      <c r="C176" s="163">
        <v>2</v>
      </c>
      <c r="D176" s="164"/>
      <c r="E176" s="164"/>
      <c r="F176" s="164"/>
      <c r="G176" s="151"/>
      <c r="H176" s="151"/>
      <c r="I176" s="151"/>
    </row>
    <row r="177" spans="1:9">
      <c r="A177" s="323"/>
      <c r="B177" s="78" t="s">
        <v>21</v>
      </c>
      <c r="C177" s="166">
        <f>C174-C176</f>
        <v>64</v>
      </c>
      <c r="D177" s="167">
        <f t="shared" ref="D177:E177" si="37">D174</f>
        <v>55</v>
      </c>
      <c r="E177" s="167">
        <f t="shared" si="37"/>
        <v>55</v>
      </c>
      <c r="F177" s="167"/>
      <c r="G177" s="151"/>
      <c r="H177" s="151"/>
      <c r="I177" s="151"/>
    </row>
    <row r="178" spans="1:9">
      <c r="A178" s="314" t="s">
        <v>86</v>
      </c>
      <c r="B178" s="90" t="s">
        <v>48</v>
      </c>
      <c r="C178" s="152"/>
      <c r="D178" s="153"/>
      <c r="E178" s="153"/>
      <c r="F178" s="153"/>
      <c r="G178" s="151"/>
      <c r="H178" s="151"/>
      <c r="I178" s="151"/>
    </row>
    <row r="179" spans="1:9">
      <c r="A179" s="323"/>
      <c r="B179" s="92" t="s">
        <v>82</v>
      </c>
      <c r="C179" s="155"/>
      <c r="D179" s="156"/>
      <c r="E179" s="156"/>
      <c r="F179" s="156"/>
      <c r="G179" s="151"/>
      <c r="H179" s="151"/>
      <c r="I179" s="151"/>
    </row>
    <row r="180" spans="1:9">
      <c r="A180" s="323"/>
      <c r="B180" s="92" t="s">
        <v>12</v>
      </c>
      <c r="C180" s="155">
        <v>7</v>
      </c>
      <c r="D180" s="156">
        <v>5</v>
      </c>
      <c r="E180" s="156">
        <v>7</v>
      </c>
      <c r="F180" s="156"/>
      <c r="G180" s="170">
        <f>SUM(C180:F180)</f>
        <v>19</v>
      </c>
      <c r="H180" s="151"/>
      <c r="I180" s="151"/>
    </row>
    <row r="181" spans="1:9">
      <c r="A181" s="323"/>
      <c r="B181" s="72" t="s">
        <v>14</v>
      </c>
      <c r="C181" s="158">
        <v>10</v>
      </c>
      <c r="D181" s="159">
        <v>14</v>
      </c>
      <c r="E181" s="159">
        <v>12</v>
      </c>
      <c r="F181" s="159"/>
      <c r="G181" s="151"/>
      <c r="H181" s="151"/>
      <c r="I181" s="151"/>
    </row>
    <row r="182" spans="1:9">
      <c r="A182" s="323"/>
      <c r="B182" s="72" t="s">
        <v>15</v>
      </c>
      <c r="C182" s="158">
        <v>7</v>
      </c>
      <c r="D182" s="159">
        <v>15</v>
      </c>
      <c r="E182" s="159">
        <v>21</v>
      </c>
      <c r="F182" s="159"/>
      <c r="G182" s="151"/>
      <c r="H182" s="151"/>
      <c r="I182" s="151"/>
    </row>
    <row r="183" spans="1:9">
      <c r="A183" s="323"/>
      <c r="B183" s="73" t="s">
        <v>16</v>
      </c>
      <c r="C183" s="161">
        <v>5</v>
      </c>
      <c r="D183" s="162">
        <v>11</v>
      </c>
      <c r="E183" s="162">
        <v>13</v>
      </c>
      <c r="F183" s="162"/>
      <c r="G183" s="151"/>
      <c r="H183" s="151"/>
    </row>
    <row r="184" spans="1:9">
      <c r="A184" s="323"/>
      <c r="B184" s="74" t="s">
        <v>17</v>
      </c>
      <c r="C184" s="158">
        <v>4</v>
      </c>
      <c r="D184" s="159"/>
      <c r="E184" s="159">
        <v>4</v>
      </c>
      <c r="F184" s="159"/>
      <c r="G184" s="151"/>
      <c r="H184" s="151"/>
      <c r="I184" s="151"/>
    </row>
    <row r="185" spans="1:9">
      <c r="A185" s="323"/>
      <c r="B185" s="73" t="s">
        <v>18</v>
      </c>
      <c r="C185" s="161">
        <f t="shared" ref="C185:F185" si="38">SUM(C180:C184)</f>
        <v>33</v>
      </c>
      <c r="D185" s="161">
        <f t="shared" si="38"/>
        <v>45</v>
      </c>
      <c r="E185" s="161">
        <f t="shared" si="38"/>
        <v>57</v>
      </c>
      <c r="F185" s="161">
        <f t="shared" si="38"/>
        <v>0</v>
      </c>
      <c r="G185" s="151"/>
      <c r="H185" s="151"/>
      <c r="I185" s="151"/>
    </row>
    <row r="186" spans="1:9">
      <c r="A186" s="323"/>
      <c r="B186" s="73" t="s">
        <v>19</v>
      </c>
      <c r="C186" s="161"/>
      <c r="D186" s="161"/>
      <c r="E186" s="161"/>
      <c r="F186" s="161">
        <f>SUM(F187:F188)</f>
        <v>0</v>
      </c>
      <c r="G186" s="151"/>
      <c r="H186" s="151"/>
      <c r="I186" s="151"/>
    </row>
    <row r="187" spans="1:9">
      <c r="A187" s="323"/>
      <c r="B187" s="75" t="s">
        <v>20</v>
      </c>
      <c r="C187" s="163"/>
      <c r="D187" s="164"/>
      <c r="E187" s="164"/>
      <c r="F187" s="164"/>
      <c r="G187" s="151"/>
      <c r="H187" s="151"/>
      <c r="I187" s="151"/>
    </row>
    <row r="188" spans="1:9">
      <c r="A188" s="323"/>
      <c r="B188" s="78" t="s">
        <v>21</v>
      </c>
      <c r="C188" s="166">
        <f t="shared" ref="C188:E188" si="39">C185</f>
        <v>33</v>
      </c>
      <c r="D188" s="166">
        <f t="shared" si="39"/>
        <v>45</v>
      </c>
      <c r="E188" s="166">
        <f t="shared" si="39"/>
        <v>57</v>
      </c>
      <c r="F188" s="167"/>
      <c r="G188" s="151"/>
      <c r="H188" s="151"/>
      <c r="I188" s="151"/>
    </row>
    <row r="189" spans="1:9">
      <c r="A189" s="314" t="s">
        <v>42</v>
      </c>
      <c r="B189" s="90" t="s">
        <v>48</v>
      </c>
      <c r="C189" s="152"/>
      <c r="D189" s="153"/>
      <c r="E189" s="153"/>
      <c r="F189" s="153"/>
      <c r="G189" s="151"/>
      <c r="H189" s="151"/>
      <c r="I189" s="151"/>
    </row>
    <row r="190" spans="1:9">
      <c r="A190" s="323"/>
      <c r="B190" s="92" t="s">
        <v>82</v>
      </c>
      <c r="C190" s="155">
        <v>1</v>
      </c>
      <c r="D190" s="156"/>
      <c r="E190" s="156">
        <v>1</v>
      </c>
      <c r="F190" s="156"/>
      <c r="G190" s="151"/>
      <c r="H190" s="151"/>
      <c r="I190" s="151"/>
    </row>
    <row r="191" spans="1:9">
      <c r="A191" s="323"/>
      <c r="B191" s="92" t="s">
        <v>12</v>
      </c>
      <c r="C191" s="155">
        <v>3</v>
      </c>
      <c r="D191" s="156">
        <v>7</v>
      </c>
      <c r="E191" s="156">
        <v>5</v>
      </c>
      <c r="F191" s="156"/>
      <c r="G191" s="170">
        <f>SUM(C191:F191)</f>
        <v>15</v>
      </c>
      <c r="H191" s="151"/>
      <c r="I191" s="151"/>
    </row>
    <row r="192" spans="1:9">
      <c r="A192" s="323"/>
      <c r="B192" s="72" t="s">
        <v>14</v>
      </c>
      <c r="C192" s="158">
        <v>16</v>
      </c>
      <c r="D192" s="159">
        <v>22</v>
      </c>
      <c r="E192" s="159">
        <v>12</v>
      </c>
      <c r="F192" s="159"/>
      <c r="G192" s="151"/>
      <c r="H192" s="151"/>
      <c r="I192" s="151"/>
    </row>
    <row r="193" spans="1:9">
      <c r="A193" s="323"/>
      <c r="B193" s="72" t="s">
        <v>15</v>
      </c>
      <c r="C193" s="158">
        <v>17</v>
      </c>
      <c r="D193" s="159">
        <v>21</v>
      </c>
      <c r="E193" s="159">
        <v>22</v>
      </c>
      <c r="F193" s="159"/>
      <c r="G193" s="151"/>
      <c r="H193" s="151"/>
      <c r="I193" s="151"/>
    </row>
    <row r="194" spans="1:9">
      <c r="A194" s="323"/>
      <c r="B194" s="73" t="s">
        <v>16</v>
      </c>
      <c r="C194" s="161">
        <v>6</v>
      </c>
      <c r="D194" s="162">
        <v>12</v>
      </c>
      <c r="E194" s="162">
        <v>11</v>
      </c>
      <c r="F194" s="162"/>
      <c r="G194" s="151"/>
      <c r="H194" s="151"/>
      <c r="I194" s="151"/>
    </row>
    <row r="195" spans="1:9">
      <c r="A195" s="323"/>
      <c r="B195" s="74" t="s">
        <v>17</v>
      </c>
      <c r="C195" s="158">
        <v>6</v>
      </c>
      <c r="D195" s="159">
        <v>6</v>
      </c>
      <c r="E195" s="159">
        <v>3</v>
      </c>
      <c r="F195" s="159"/>
      <c r="G195" s="151"/>
      <c r="H195" s="151"/>
      <c r="I195" s="151"/>
    </row>
    <row r="196" spans="1:9">
      <c r="A196" s="323"/>
      <c r="B196" s="73" t="s">
        <v>18</v>
      </c>
      <c r="C196" s="161">
        <f t="shared" ref="C196:F196" si="40">SUM(C191:C195)</f>
        <v>48</v>
      </c>
      <c r="D196" s="161">
        <f t="shared" si="40"/>
        <v>68</v>
      </c>
      <c r="E196" s="161">
        <f t="shared" si="40"/>
        <v>53</v>
      </c>
      <c r="F196" s="161">
        <f t="shared" si="40"/>
        <v>0</v>
      </c>
      <c r="G196" s="151"/>
      <c r="H196" s="151"/>
      <c r="I196" s="151"/>
    </row>
    <row r="197" spans="1:9">
      <c r="A197" s="323"/>
      <c r="B197" s="73" t="s">
        <v>19</v>
      </c>
      <c r="C197" s="161"/>
      <c r="D197" s="161"/>
      <c r="E197" s="161"/>
      <c r="F197" s="161">
        <f>SUM(F198:F199)</f>
        <v>0</v>
      </c>
      <c r="G197" s="151"/>
      <c r="H197" s="151"/>
      <c r="I197" s="151"/>
    </row>
    <row r="198" spans="1:9">
      <c r="A198" s="323"/>
      <c r="B198" s="75" t="s">
        <v>20</v>
      </c>
      <c r="C198" s="163"/>
      <c r="D198" s="164"/>
      <c r="E198" s="164">
        <v>4</v>
      </c>
      <c r="F198" s="164"/>
      <c r="G198" s="151"/>
      <c r="H198" s="151"/>
      <c r="I198" s="151"/>
    </row>
    <row r="199" spans="1:9">
      <c r="A199" s="323"/>
      <c r="B199" s="78" t="s">
        <v>21</v>
      </c>
      <c r="C199" s="166">
        <f t="shared" ref="C199:D199" si="41">C196</f>
        <v>48</v>
      </c>
      <c r="D199" s="166">
        <f t="shared" si="41"/>
        <v>68</v>
      </c>
      <c r="E199" s="166">
        <f>E196-E198</f>
        <v>49</v>
      </c>
      <c r="F199" s="167"/>
      <c r="G199" s="151"/>
      <c r="H199" s="151"/>
      <c r="I199" s="151"/>
    </row>
    <row r="200" spans="1:9">
      <c r="A200" s="314" t="s">
        <v>44</v>
      </c>
      <c r="B200" s="90" t="s">
        <v>48</v>
      </c>
      <c r="C200" s="171"/>
      <c r="D200" s="153"/>
      <c r="E200" s="153"/>
      <c r="F200" s="153"/>
      <c r="G200" s="151"/>
      <c r="H200" s="151"/>
      <c r="I200" s="172" t="s">
        <v>43</v>
      </c>
    </row>
    <row r="201" spans="1:9">
      <c r="A201" s="323"/>
      <c r="B201" s="92" t="s">
        <v>82</v>
      </c>
      <c r="C201" s="173"/>
      <c r="D201" s="156"/>
      <c r="E201" s="156"/>
      <c r="F201" s="156"/>
      <c r="G201" s="151"/>
      <c r="H201" s="151"/>
      <c r="I201" s="151"/>
    </row>
    <row r="202" spans="1:9">
      <c r="A202" s="323"/>
      <c r="B202" s="92" t="s">
        <v>12</v>
      </c>
      <c r="C202" s="173"/>
      <c r="D202" s="156">
        <v>3</v>
      </c>
      <c r="E202" s="156">
        <v>2</v>
      </c>
      <c r="F202" s="156"/>
      <c r="G202" s="170">
        <f>SUM(C202:F202)</f>
        <v>5</v>
      </c>
      <c r="H202" s="151"/>
      <c r="I202" s="151"/>
    </row>
    <row r="203" spans="1:9">
      <c r="A203" s="323"/>
      <c r="B203" s="72" t="s">
        <v>14</v>
      </c>
      <c r="C203" s="174"/>
      <c r="D203" s="159">
        <v>14</v>
      </c>
      <c r="E203" s="14">
        <v>11</v>
      </c>
      <c r="F203" s="175"/>
      <c r="G203" s="151"/>
      <c r="H203" s="151"/>
      <c r="I203" s="151"/>
    </row>
    <row r="204" spans="1:9">
      <c r="A204" s="323"/>
      <c r="B204" s="72" t="s">
        <v>15</v>
      </c>
      <c r="C204" s="174"/>
      <c r="D204" s="159">
        <v>12</v>
      </c>
      <c r="E204" s="159">
        <v>8</v>
      </c>
      <c r="F204" s="159"/>
      <c r="G204" s="151"/>
      <c r="H204" s="151"/>
      <c r="I204" s="151"/>
    </row>
    <row r="205" spans="1:9">
      <c r="A205" s="323"/>
      <c r="B205" s="73" t="s">
        <v>16</v>
      </c>
      <c r="C205" s="176"/>
      <c r="D205" s="162">
        <v>2</v>
      </c>
      <c r="E205" s="162">
        <v>4</v>
      </c>
      <c r="F205" s="162"/>
      <c r="G205" s="151"/>
      <c r="H205" s="151"/>
      <c r="I205" s="151"/>
    </row>
    <row r="206" spans="1:9">
      <c r="A206" s="323"/>
      <c r="B206" s="74" t="s">
        <v>17</v>
      </c>
      <c r="C206" s="174"/>
      <c r="D206" s="159">
        <v>3</v>
      </c>
      <c r="E206" s="159">
        <v>4</v>
      </c>
      <c r="F206" s="159"/>
      <c r="G206" s="151"/>
      <c r="H206" s="151"/>
      <c r="I206" s="151"/>
    </row>
    <row r="207" spans="1:9">
      <c r="A207" s="323"/>
      <c r="B207" s="73" t="s">
        <v>18</v>
      </c>
      <c r="C207" s="176">
        <f t="shared" ref="C207:F207" si="42">SUM(C202:C206)</f>
        <v>0</v>
      </c>
      <c r="D207" s="161">
        <f t="shared" si="42"/>
        <v>34</v>
      </c>
      <c r="E207" s="161">
        <f t="shared" si="42"/>
        <v>29</v>
      </c>
      <c r="F207" s="161">
        <f t="shared" si="42"/>
        <v>0</v>
      </c>
      <c r="G207" s="151"/>
      <c r="H207" s="151"/>
      <c r="I207" s="151"/>
    </row>
    <row r="208" spans="1:9">
      <c r="A208" s="323"/>
      <c r="B208" s="73" t="s">
        <v>19</v>
      </c>
      <c r="C208" s="176">
        <f>SUM(C209:C210)</f>
        <v>0</v>
      </c>
      <c r="D208" s="161"/>
      <c r="E208" s="161"/>
      <c r="F208" s="161">
        <f>SUM(F209:F210)</f>
        <v>0</v>
      </c>
      <c r="G208" s="151"/>
      <c r="H208" s="151"/>
      <c r="I208" s="151"/>
    </row>
    <row r="209" spans="1:9">
      <c r="A209" s="323"/>
      <c r="B209" s="75" t="s">
        <v>20</v>
      </c>
      <c r="C209" s="177"/>
      <c r="D209" s="164"/>
      <c r="E209" s="164"/>
      <c r="F209" s="164"/>
      <c r="G209" s="151"/>
      <c r="H209" s="151"/>
      <c r="I209" s="151"/>
    </row>
    <row r="210" spans="1:9">
      <c r="A210" s="323"/>
      <c r="B210" s="78" t="s">
        <v>21</v>
      </c>
      <c r="C210" s="178"/>
      <c r="D210" s="167">
        <f t="shared" ref="D210:E210" si="43">D207</f>
        <v>34</v>
      </c>
      <c r="E210" s="167">
        <f t="shared" si="43"/>
        <v>29</v>
      </c>
      <c r="F210" s="167"/>
      <c r="G210" s="151"/>
      <c r="H210" s="151"/>
      <c r="I210" s="151"/>
    </row>
    <row r="211" spans="1:9">
      <c r="A211" s="314" t="s">
        <v>45</v>
      </c>
      <c r="B211" s="90" t="s">
        <v>48</v>
      </c>
      <c r="C211" s="152"/>
      <c r="D211" s="153"/>
      <c r="E211" s="153">
        <v>1</v>
      </c>
      <c r="F211" s="153"/>
      <c r="G211" s="151"/>
      <c r="H211" s="151"/>
      <c r="I211" s="151"/>
    </row>
    <row r="212" spans="1:9">
      <c r="A212" s="323"/>
      <c r="B212" s="92" t="s">
        <v>82</v>
      </c>
      <c r="C212" s="155"/>
      <c r="D212" s="156"/>
      <c r="E212" s="156"/>
      <c r="F212" s="156"/>
      <c r="G212" s="151"/>
      <c r="H212" s="151"/>
      <c r="I212" s="151"/>
    </row>
    <row r="213" spans="1:9">
      <c r="A213" s="323"/>
      <c r="B213" s="92" t="s">
        <v>12</v>
      </c>
      <c r="C213" s="155">
        <v>6</v>
      </c>
      <c r="D213" s="156">
        <v>5</v>
      </c>
      <c r="E213" s="156">
        <v>6</v>
      </c>
      <c r="F213" s="156"/>
      <c r="G213" s="151"/>
      <c r="H213" s="151"/>
      <c r="I213" s="151"/>
    </row>
    <row r="214" spans="1:9">
      <c r="A214" s="323"/>
      <c r="B214" s="72" t="s">
        <v>14</v>
      </c>
      <c r="C214" s="158">
        <v>7</v>
      </c>
      <c r="D214" s="159">
        <v>29</v>
      </c>
      <c r="E214" s="159">
        <v>15</v>
      </c>
      <c r="F214" s="159"/>
      <c r="G214" s="151"/>
      <c r="H214" s="151"/>
      <c r="I214" s="151"/>
    </row>
    <row r="215" spans="1:9">
      <c r="A215" s="323"/>
      <c r="B215" s="72" t="s">
        <v>15</v>
      </c>
      <c r="C215" s="158">
        <v>8</v>
      </c>
      <c r="D215" s="159">
        <v>28</v>
      </c>
      <c r="E215" s="159">
        <v>22</v>
      </c>
      <c r="F215" s="159"/>
      <c r="G215" s="151"/>
      <c r="H215" s="151"/>
      <c r="I215" s="151"/>
    </row>
    <row r="216" spans="1:9">
      <c r="A216" s="323"/>
      <c r="B216" s="73" t="s">
        <v>16</v>
      </c>
      <c r="C216" s="161">
        <v>3</v>
      </c>
      <c r="D216" s="162">
        <v>11</v>
      </c>
      <c r="E216" s="162">
        <v>12</v>
      </c>
      <c r="F216" s="162"/>
      <c r="G216" s="151"/>
      <c r="H216" s="151"/>
      <c r="I216" s="151"/>
    </row>
    <row r="217" spans="1:9">
      <c r="A217" s="323"/>
      <c r="B217" s="74" t="s">
        <v>17</v>
      </c>
      <c r="C217" s="158">
        <v>7</v>
      </c>
      <c r="D217" s="159">
        <v>6</v>
      </c>
      <c r="E217" s="159">
        <v>5</v>
      </c>
      <c r="F217" s="159"/>
      <c r="G217" s="151"/>
      <c r="H217" s="151"/>
      <c r="I217" s="151"/>
    </row>
    <row r="218" spans="1:9">
      <c r="A218" s="323"/>
      <c r="B218" s="73" t="s">
        <v>18</v>
      </c>
      <c r="C218" s="161">
        <f t="shared" ref="C218:F218" si="44">SUM(C213:C217)</f>
        <v>31</v>
      </c>
      <c r="D218" s="161">
        <f t="shared" si="44"/>
        <v>79</v>
      </c>
      <c r="E218" s="161">
        <f t="shared" si="44"/>
        <v>60</v>
      </c>
      <c r="F218" s="161">
        <f t="shared" si="44"/>
        <v>0</v>
      </c>
      <c r="G218" s="151"/>
      <c r="H218" s="151"/>
      <c r="I218" s="151"/>
    </row>
    <row r="219" spans="1:9">
      <c r="A219" s="323"/>
      <c r="B219" s="73" t="s">
        <v>19</v>
      </c>
      <c r="C219" s="161"/>
      <c r="D219" s="161"/>
      <c r="E219" s="161"/>
      <c r="F219" s="161">
        <f>SUM(F220:F221)</f>
        <v>0</v>
      </c>
      <c r="G219" s="151"/>
      <c r="H219" s="151"/>
      <c r="I219" s="151"/>
    </row>
    <row r="220" spans="1:9">
      <c r="A220" s="323"/>
      <c r="B220" s="75" t="s">
        <v>20</v>
      </c>
      <c r="C220" s="163"/>
      <c r="D220" s="164"/>
      <c r="E220" s="164"/>
      <c r="F220" s="164"/>
      <c r="G220" s="151"/>
      <c r="H220" s="151"/>
      <c r="I220" s="151"/>
    </row>
    <row r="221" spans="1:9">
      <c r="A221" s="323"/>
      <c r="B221" s="78" t="s">
        <v>21</v>
      </c>
      <c r="C221" s="166">
        <f t="shared" ref="C221:E221" si="45">C218</f>
        <v>31</v>
      </c>
      <c r="D221" s="166">
        <f t="shared" si="45"/>
        <v>79</v>
      </c>
      <c r="E221" s="166">
        <f t="shared" si="45"/>
        <v>60</v>
      </c>
      <c r="F221" s="167"/>
      <c r="G221" s="151"/>
      <c r="H221" s="151"/>
      <c r="I221" s="151"/>
    </row>
    <row r="222" spans="1:9">
      <c r="A222" s="314" t="s">
        <v>46</v>
      </c>
      <c r="B222" s="90" t="s">
        <v>48</v>
      </c>
      <c r="C222" s="152"/>
      <c r="D222" s="153"/>
      <c r="E222" s="153"/>
      <c r="F222" s="153"/>
      <c r="G222" s="151"/>
      <c r="H222" s="151"/>
      <c r="I222" s="151"/>
    </row>
    <row r="223" spans="1:9">
      <c r="A223" s="323"/>
      <c r="B223" s="92" t="s">
        <v>82</v>
      </c>
      <c r="C223" s="155"/>
      <c r="D223" s="156"/>
      <c r="E223" s="156"/>
      <c r="F223" s="156"/>
      <c r="G223" s="151"/>
      <c r="H223" s="151"/>
      <c r="I223" s="151"/>
    </row>
    <row r="224" spans="1:9">
      <c r="A224" s="323"/>
      <c r="B224" s="92" t="s">
        <v>12</v>
      </c>
      <c r="C224" s="155">
        <v>4</v>
      </c>
      <c r="D224" s="156">
        <v>9</v>
      </c>
      <c r="E224" s="156">
        <v>8</v>
      </c>
      <c r="F224" s="156"/>
      <c r="G224" s="151"/>
      <c r="H224" s="151"/>
      <c r="I224" s="151"/>
    </row>
    <row r="225" spans="1:9">
      <c r="A225" s="323"/>
      <c r="B225" s="72" t="s">
        <v>14</v>
      </c>
      <c r="C225" s="158">
        <v>10</v>
      </c>
      <c r="D225" s="159">
        <v>25</v>
      </c>
      <c r="E225" s="159">
        <v>18</v>
      </c>
      <c r="F225" s="159"/>
      <c r="G225" s="151"/>
      <c r="H225" s="151"/>
      <c r="I225" s="151"/>
    </row>
    <row r="226" spans="1:9">
      <c r="A226" s="323"/>
      <c r="B226" s="72" t="s">
        <v>15</v>
      </c>
      <c r="C226" s="158">
        <v>6</v>
      </c>
      <c r="D226" s="159">
        <v>27</v>
      </c>
      <c r="E226" s="159">
        <v>26</v>
      </c>
      <c r="F226" s="159"/>
      <c r="G226" s="151"/>
      <c r="H226" s="151"/>
      <c r="I226" s="151"/>
    </row>
    <row r="227" spans="1:9">
      <c r="A227" s="323"/>
      <c r="B227" s="73" t="s">
        <v>16</v>
      </c>
      <c r="C227" s="161">
        <v>5</v>
      </c>
      <c r="D227" s="162">
        <v>14</v>
      </c>
      <c r="E227" s="162">
        <v>6</v>
      </c>
      <c r="F227" s="162"/>
      <c r="G227" s="151"/>
      <c r="H227" s="151"/>
      <c r="I227" s="151"/>
    </row>
    <row r="228" spans="1:9">
      <c r="A228" s="323"/>
      <c r="B228" s="74" t="s">
        <v>17</v>
      </c>
      <c r="C228" s="158">
        <v>2</v>
      </c>
      <c r="D228" s="159">
        <v>7</v>
      </c>
      <c r="E228" s="159">
        <v>4</v>
      </c>
      <c r="F228" s="159"/>
      <c r="G228" s="151"/>
      <c r="H228" s="151"/>
      <c r="I228" s="151"/>
    </row>
    <row r="229" spans="1:9">
      <c r="A229" s="323"/>
      <c r="B229" s="73" t="s">
        <v>18</v>
      </c>
      <c r="C229" s="161">
        <f t="shared" ref="C229:F229" si="46">SUM(C224:C228)</f>
        <v>27</v>
      </c>
      <c r="D229" s="161">
        <f t="shared" si="46"/>
        <v>82</v>
      </c>
      <c r="E229" s="161">
        <f t="shared" si="46"/>
        <v>62</v>
      </c>
      <c r="F229" s="161">
        <f t="shared" si="46"/>
        <v>0</v>
      </c>
      <c r="G229" s="151"/>
      <c r="H229" s="151"/>
      <c r="I229" s="151"/>
    </row>
    <row r="230" spans="1:9">
      <c r="A230" s="323"/>
      <c r="B230" s="73" t="s">
        <v>19</v>
      </c>
      <c r="C230" s="161"/>
      <c r="D230" s="161"/>
      <c r="E230" s="161"/>
      <c r="F230" s="161">
        <f>SUM(F231:F232)</f>
        <v>0</v>
      </c>
      <c r="G230" s="151"/>
      <c r="H230" s="151"/>
      <c r="I230" s="151"/>
    </row>
    <row r="231" spans="1:9">
      <c r="A231" s="323"/>
      <c r="B231" s="75" t="s">
        <v>20</v>
      </c>
      <c r="C231" s="163"/>
      <c r="D231" s="164"/>
      <c r="E231" s="164">
        <v>3</v>
      </c>
      <c r="F231" s="164"/>
      <c r="G231" s="151"/>
      <c r="H231" s="151"/>
      <c r="I231" s="151"/>
    </row>
    <row r="232" spans="1:9">
      <c r="A232" s="323"/>
      <c r="B232" s="78" t="s">
        <v>21</v>
      </c>
      <c r="C232" s="166">
        <f t="shared" ref="C232:D232" si="47">C229</f>
        <v>27</v>
      </c>
      <c r="D232" s="166">
        <f t="shared" si="47"/>
        <v>82</v>
      </c>
      <c r="E232" s="166">
        <f>E229-E231</f>
        <v>59</v>
      </c>
      <c r="F232" s="166">
        <f>F229</f>
        <v>0</v>
      </c>
      <c r="G232" s="151"/>
      <c r="H232" s="151"/>
      <c r="I232" s="151"/>
    </row>
    <row r="233" spans="1:9">
      <c r="A233" s="314" t="s">
        <v>47</v>
      </c>
      <c r="B233" s="90" t="s">
        <v>48</v>
      </c>
      <c r="C233" s="152"/>
      <c r="D233" s="153"/>
      <c r="E233" s="153">
        <v>2</v>
      </c>
      <c r="F233" s="153"/>
      <c r="G233" s="151"/>
      <c r="H233" s="151"/>
      <c r="I233" s="151"/>
    </row>
    <row r="234" spans="1:9">
      <c r="A234" s="323"/>
      <c r="B234" s="92" t="s">
        <v>82</v>
      </c>
      <c r="C234" s="155"/>
      <c r="D234" s="156"/>
      <c r="E234" s="156"/>
      <c r="F234" s="156"/>
      <c r="G234" s="151"/>
      <c r="H234" s="151"/>
      <c r="I234" s="151"/>
    </row>
    <row r="235" spans="1:9">
      <c r="A235" s="323"/>
      <c r="B235" s="92" t="s">
        <v>12</v>
      </c>
      <c r="C235" s="155">
        <v>6</v>
      </c>
      <c r="D235" s="156">
        <v>6</v>
      </c>
      <c r="E235" s="156">
        <v>5</v>
      </c>
      <c r="F235" s="156"/>
      <c r="G235" s="151"/>
      <c r="H235" s="151"/>
      <c r="I235" s="151"/>
    </row>
    <row r="236" spans="1:9">
      <c r="A236" s="323"/>
      <c r="B236" s="72" t="s">
        <v>14</v>
      </c>
      <c r="C236" s="158">
        <v>11</v>
      </c>
      <c r="D236" s="158">
        <v>16</v>
      </c>
      <c r="E236" s="159">
        <v>13</v>
      </c>
      <c r="F236" s="159"/>
      <c r="G236" s="151"/>
      <c r="H236" s="151"/>
      <c r="I236" s="151"/>
    </row>
    <row r="237" spans="1:9">
      <c r="A237" s="323"/>
      <c r="B237" s="72" t="s">
        <v>15</v>
      </c>
      <c r="C237" s="158">
        <v>13</v>
      </c>
      <c r="D237" s="158">
        <v>24</v>
      </c>
      <c r="E237" s="159">
        <v>26</v>
      </c>
      <c r="F237" s="159"/>
      <c r="G237" s="151"/>
      <c r="H237" s="151"/>
      <c r="I237" s="151"/>
    </row>
    <row r="238" spans="1:9">
      <c r="A238" s="323"/>
      <c r="B238" s="73" t="s">
        <v>16</v>
      </c>
      <c r="C238" s="161">
        <v>6</v>
      </c>
      <c r="D238" s="161">
        <v>16</v>
      </c>
      <c r="E238" s="162">
        <v>12</v>
      </c>
      <c r="F238" s="162"/>
      <c r="G238" s="151"/>
      <c r="H238" s="151"/>
      <c r="I238" s="151"/>
    </row>
    <row r="239" spans="1:9">
      <c r="A239" s="323"/>
      <c r="B239" s="74" t="s">
        <v>17</v>
      </c>
      <c r="C239" s="158">
        <v>4</v>
      </c>
      <c r="D239" s="158">
        <v>6</v>
      </c>
      <c r="E239" s="159">
        <v>5</v>
      </c>
      <c r="F239" s="159"/>
      <c r="G239" s="151"/>
      <c r="H239" s="151"/>
      <c r="I239" s="151"/>
    </row>
    <row r="240" spans="1:9">
      <c r="A240" s="323"/>
      <c r="B240" s="73" t="s">
        <v>18</v>
      </c>
      <c r="C240" s="161">
        <f t="shared" ref="C240:F240" si="48">SUM(C236:C239)</f>
        <v>34</v>
      </c>
      <c r="D240" s="161">
        <f t="shared" si="48"/>
        <v>62</v>
      </c>
      <c r="E240" s="161">
        <f t="shared" si="48"/>
        <v>56</v>
      </c>
      <c r="F240" s="161">
        <f t="shared" si="48"/>
        <v>0</v>
      </c>
      <c r="G240" s="151"/>
      <c r="H240" s="151"/>
      <c r="I240" s="151"/>
    </row>
    <row r="241" spans="1:9">
      <c r="A241" s="323"/>
      <c r="B241" s="73" t="s">
        <v>19</v>
      </c>
      <c r="C241" s="161"/>
      <c r="D241" s="161"/>
      <c r="E241" s="161"/>
      <c r="F241" s="161"/>
      <c r="G241" s="151"/>
      <c r="H241" s="151"/>
      <c r="I241" s="151"/>
    </row>
    <row r="242" spans="1:9">
      <c r="A242" s="323"/>
      <c r="B242" s="75" t="s">
        <v>20</v>
      </c>
      <c r="C242" s="163">
        <v>2</v>
      </c>
      <c r="D242" s="164"/>
      <c r="E242" s="164"/>
      <c r="F242" s="164"/>
      <c r="G242" s="151"/>
      <c r="H242" s="151"/>
      <c r="I242" s="151"/>
    </row>
    <row r="243" spans="1:9">
      <c r="A243" s="323"/>
      <c r="B243" s="78" t="s">
        <v>21</v>
      </c>
      <c r="C243" s="166">
        <f>C240-C242</f>
        <v>32</v>
      </c>
      <c r="D243" s="166">
        <f t="shared" ref="D243:F243" si="49">D240</f>
        <v>62</v>
      </c>
      <c r="E243" s="166">
        <f t="shared" si="49"/>
        <v>56</v>
      </c>
      <c r="F243" s="166">
        <f t="shared" si="49"/>
        <v>0</v>
      </c>
      <c r="G243" s="151"/>
      <c r="H243" s="151"/>
      <c r="I243" s="151"/>
    </row>
    <row r="244" spans="1:9">
      <c r="A244" s="314" t="s">
        <v>49</v>
      </c>
      <c r="B244" s="90" t="s">
        <v>48</v>
      </c>
      <c r="C244" s="152"/>
      <c r="D244" s="153"/>
      <c r="E244" s="153"/>
      <c r="F244" s="153"/>
      <c r="G244" s="151"/>
      <c r="H244" s="151"/>
      <c r="I244" s="151"/>
    </row>
    <row r="245" spans="1:9">
      <c r="A245" s="323"/>
      <c r="B245" s="92" t="s">
        <v>82</v>
      </c>
      <c r="C245" s="155"/>
      <c r="D245" s="156"/>
      <c r="E245" s="156"/>
      <c r="F245" s="156"/>
      <c r="G245" s="151"/>
      <c r="H245" s="151"/>
      <c r="I245" s="151"/>
    </row>
    <row r="246" spans="1:9">
      <c r="A246" s="323"/>
      <c r="B246" s="92" t="s">
        <v>12</v>
      </c>
      <c r="C246" s="155"/>
      <c r="D246" s="156">
        <v>8</v>
      </c>
      <c r="E246" s="156"/>
      <c r="F246" s="156"/>
      <c r="G246" s="151"/>
      <c r="H246" s="151"/>
      <c r="I246" s="151"/>
    </row>
    <row r="247" spans="1:9">
      <c r="A247" s="323"/>
      <c r="B247" s="72" t="s">
        <v>14</v>
      </c>
      <c r="C247" s="158"/>
      <c r="D247" s="159">
        <v>14</v>
      </c>
      <c r="E247" s="159"/>
      <c r="F247" s="159"/>
      <c r="G247" s="151"/>
      <c r="H247" s="151"/>
      <c r="I247" s="151"/>
    </row>
    <row r="248" spans="1:9">
      <c r="A248" s="323"/>
      <c r="B248" s="72" t="s">
        <v>15</v>
      </c>
      <c r="C248" s="158"/>
      <c r="D248" s="159">
        <v>17</v>
      </c>
      <c r="E248" s="159"/>
      <c r="F248" s="159"/>
      <c r="G248" s="151"/>
      <c r="H248" s="151"/>
      <c r="I248" s="151"/>
    </row>
    <row r="249" spans="1:9">
      <c r="A249" s="323"/>
      <c r="B249" s="73" t="s">
        <v>16</v>
      </c>
      <c r="C249" s="161"/>
      <c r="D249" s="162">
        <v>6</v>
      </c>
      <c r="E249" s="162"/>
      <c r="F249" s="162"/>
      <c r="G249" s="151"/>
      <c r="H249" s="151"/>
      <c r="I249" s="151"/>
    </row>
    <row r="250" spans="1:9">
      <c r="A250" s="323"/>
      <c r="B250" s="74" t="s">
        <v>17</v>
      </c>
      <c r="C250" s="158"/>
      <c r="D250" s="159">
        <v>5</v>
      </c>
      <c r="E250" s="159"/>
      <c r="F250" s="159"/>
      <c r="G250" s="151"/>
      <c r="H250" s="151"/>
      <c r="I250" s="151"/>
    </row>
    <row r="251" spans="1:9">
      <c r="A251" s="323"/>
      <c r="B251" s="73" t="s">
        <v>18</v>
      </c>
      <c r="C251" s="161">
        <f t="shared" ref="C251:F251" si="50">SUM(C246:C250)</f>
        <v>0</v>
      </c>
      <c r="D251" s="161">
        <f t="shared" si="50"/>
        <v>50</v>
      </c>
      <c r="E251" s="161">
        <f t="shared" si="50"/>
        <v>0</v>
      </c>
      <c r="F251" s="161">
        <f t="shared" si="50"/>
        <v>0</v>
      </c>
      <c r="G251" s="151"/>
      <c r="H251" s="151"/>
      <c r="I251" s="151"/>
    </row>
    <row r="252" spans="1:9">
      <c r="A252" s="323"/>
      <c r="B252" s="73" t="s">
        <v>19</v>
      </c>
      <c r="C252" s="161"/>
      <c r="D252" s="161"/>
      <c r="E252" s="161"/>
      <c r="F252" s="161"/>
      <c r="G252" s="151"/>
      <c r="H252" s="151"/>
      <c r="I252" s="151"/>
    </row>
    <row r="253" spans="1:9">
      <c r="A253" s="323"/>
      <c r="B253" s="75" t="s">
        <v>20</v>
      </c>
      <c r="C253" s="163"/>
      <c r="D253" s="164"/>
      <c r="E253" s="164"/>
      <c r="F253" s="164"/>
      <c r="G253" s="151"/>
      <c r="H253" s="151"/>
      <c r="I253" s="151"/>
    </row>
    <row r="254" spans="1:9">
      <c r="A254" s="323"/>
      <c r="B254" s="78" t="s">
        <v>21</v>
      </c>
      <c r="C254" s="166"/>
      <c r="D254" s="167"/>
      <c r="E254" s="167"/>
      <c r="F254" s="167"/>
      <c r="G254" s="151"/>
      <c r="H254" s="151"/>
      <c r="I254" s="151"/>
    </row>
    <row r="255" spans="1:9">
      <c r="A255" s="314" t="s">
        <v>50</v>
      </c>
      <c r="B255" s="90" t="s">
        <v>48</v>
      </c>
      <c r="C255" s="152"/>
      <c r="D255" s="153"/>
      <c r="E255" s="153"/>
      <c r="F255" s="153"/>
      <c r="G255" s="151"/>
      <c r="H255" s="151"/>
      <c r="I255" s="151"/>
    </row>
    <row r="256" spans="1:9">
      <c r="A256" s="323"/>
      <c r="B256" s="92" t="s">
        <v>82</v>
      </c>
      <c r="C256" s="155"/>
      <c r="D256" s="156"/>
      <c r="E256" s="156"/>
      <c r="F256" s="156"/>
      <c r="G256" s="151"/>
      <c r="H256" s="151"/>
      <c r="I256" s="151"/>
    </row>
    <row r="257" spans="1:9">
      <c r="A257" s="323"/>
      <c r="B257" s="92" t="s">
        <v>12</v>
      </c>
      <c r="C257" s="155"/>
      <c r="D257" s="156"/>
      <c r="E257" s="156"/>
      <c r="F257" s="156"/>
      <c r="G257" s="151"/>
      <c r="H257" s="151"/>
      <c r="I257" s="151"/>
    </row>
    <row r="258" spans="1:9">
      <c r="A258" s="323"/>
      <c r="B258" s="72" t="s">
        <v>14</v>
      </c>
      <c r="C258" s="158"/>
      <c r="D258" s="159"/>
      <c r="E258" s="159"/>
      <c r="F258" s="159"/>
      <c r="G258" s="151"/>
      <c r="H258" s="151"/>
      <c r="I258" s="151"/>
    </row>
    <row r="259" spans="1:9">
      <c r="A259" s="323"/>
      <c r="B259" s="72" t="s">
        <v>15</v>
      </c>
      <c r="C259" s="158"/>
      <c r="D259" s="159"/>
      <c r="E259" s="159"/>
      <c r="F259" s="159"/>
      <c r="G259" s="151"/>
      <c r="H259" s="151"/>
      <c r="I259" s="151"/>
    </row>
    <row r="260" spans="1:9">
      <c r="A260" s="323"/>
      <c r="B260" s="73" t="s">
        <v>16</v>
      </c>
      <c r="C260" s="161"/>
      <c r="D260" s="162"/>
      <c r="E260" s="162"/>
      <c r="F260" s="162"/>
      <c r="G260" s="151"/>
      <c r="H260" s="151"/>
      <c r="I260" s="151"/>
    </row>
    <row r="261" spans="1:9">
      <c r="A261" s="323"/>
      <c r="B261" s="74" t="s">
        <v>17</v>
      </c>
      <c r="C261" s="158"/>
      <c r="D261" s="159"/>
      <c r="E261" s="159"/>
      <c r="F261" s="159"/>
      <c r="G261" s="151"/>
      <c r="H261" s="151"/>
      <c r="I261" s="151"/>
    </row>
    <row r="262" spans="1:9">
      <c r="A262" s="323"/>
      <c r="B262" s="73" t="s">
        <v>18</v>
      </c>
      <c r="C262" s="161">
        <f t="shared" ref="C262:F262" si="51">SUM(C257:C261)</f>
        <v>0</v>
      </c>
      <c r="D262" s="161">
        <f t="shared" si="51"/>
        <v>0</v>
      </c>
      <c r="E262" s="161">
        <f t="shared" si="51"/>
        <v>0</v>
      </c>
      <c r="F262" s="161">
        <f t="shared" si="51"/>
        <v>0</v>
      </c>
      <c r="G262" s="151"/>
      <c r="H262" s="151"/>
      <c r="I262" s="151"/>
    </row>
    <row r="263" spans="1:9">
      <c r="A263" s="323"/>
      <c r="B263" s="73" t="s">
        <v>19</v>
      </c>
      <c r="C263" s="161">
        <f t="shared" ref="C263:F263" si="52">SUM(C264:C265)</f>
        <v>0</v>
      </c>
      <c r="D263" s="161">
        <f t="shared" si="52"/>
        <v>0</v>
      </c>
      <c r="E263" s="161">
        <f t="shared" si="52"/>
        <v>0</v>
      </c>
      <c r="F263" s="161">
        <f t="shared" si="52"/>
        <v>0</v>
      </c>
      <c r="G263" s="151"/>
      <c r="H263" s="151"/>
      <c r="I263" s="151"/>
    </row>
    <row r="264" spans="1:9">
      <c r="A264" s="323"/>
      <c r="B264" s="75" t="s">
        <v>20</v>
      </c>
      <c r="C264" s="163"/>
      <c r="D264" s="164"/>
      <c r="E264" s="164"/>
      <c r="F264" s="164"/>
      <c r="G264" s="151"/>
      <c r="H264" s="151"/>
      <c r="I264" s="151"/>
    </row>
    <row r="265" spans="1:9">
      <c r="A265" s="323"/>
      <c r="B265" s="78" t="s">
        <v>21</v>
      </c>
      <c r="C265" s="166"/>
      <c r="D265" s="167"/>
      <c r="E265" s="167"/>
      <c r="F265" s="167"/>
      <c r="G265" s="151"/>
      <c r="H265" s="151"/>
      <c r="I265" s="151"/>
    </row>
    <row r="266" spans="1:9">
      <c r="A266" s="314" t="s">
        <v>51</v>
      </c>
      <c r="B266" s="90" t="s">
        <v>48</v>
      </c>
      <c r="C266" s="152"/>
      <c r="D266" s="153"/>
      <c r="E266" s="153"/>
      <c r="F266" s="153"/>
      <c r="G266" s="151"/>
      <c r="H266" s="151"/>
      <c r="I266" s="151"/>
    </row>
    <row r="267" spans="1:9">
      <c r="A267" s="323"/>
      <c r="B267" s="92" t="s">
        <v>82</v>
      </c>
      <c r="C267" s="155"/>
      <c r="D267" s="156"/>
      <c r="E267" s="156"/>
      <c r="F267" s="156"/>
      <c r="G267" s="151"/>
      <c r="H267" s="151"/>
      <c r="I267" s="151"/>
    </row>
    <row r="268" spans="1:9">
      <c r="A268" s="323"/>
      <c r="B268" s="92" t="s">
        <v>12</v>
      </c>
      <c r="C268" s="155"/>
      <c r="D268" s="156"/>
      <c r="E268" s="156"/>
      <c r="F268" s="156"/>
      <c r="G268" s="151"/>
      <c r="H268" s="151"/>
      <c r="I268" s="151"/>
    </row>
    <row r="269" spans="1:9">
      <c r="A269" s="323"/>
      <c r="B269" s="72" t="s">
        <v>14</v>
      </c>
      <c r="C269" s="158"/>
      <c r="D269" s="159"/>
      <c r="E269" s="159"/>
      <c r="F269" s="159"/>
      <c r="G269" s="151"/>
      <c r="H269" s="151"/>
      <c r="I269" s="151"/>
    </row>
    <row r="270" spans="1:9">
      <c r="A270" s="323"/>
      <c r="B270" s="72" t="s">
        <v>15</v>
      </c>
      <c r="C270" s="158"/>
      <c r="D270" s="159"/>
      <c r="E270" s="159"/>
      <c r="F270" s="159"/>
      <c r="G270" s="151"/>
      <c r="H270" s="151"/>
      <c r="I270" s="151"/>
    </row>
    <row r="271" spans="1:9">
      <c r="A271" s="323"/>
      <c r="B271" s="73" t="s">
        <v>16</v>
      </c>
      <c r="C271" s="161"/>
      <c r="D271" s="162"/>
      <c r="E271" s="162"/>
      <c r="F271" s="162"/>
      <c r="G271" s="151"/>
      <c r="H271" s="151"/>
      <c r="I271" s="151"/>
    </row>
    <row r="272" spans="1:9">
      <c r="A272" s="323"/>
      <c r="B272" s="74" t="s">
        <v>17</v>
      </c>
      <c r="C272" s="158"/>
      <c r="D272" s="159"/>
      <c r="E272" s="159"/>
      <c r="F272" s="159"/>
      <c r="G272" s="151"/>
      <c r="H272" s="151"/>
      <c r="I272" s="151"/>
    </row>
    <row r="273" spans="1:9">
      <c r="A273" s="323"/>
      <c r="B273" s="73" t="s">
        <v>18</v>
      </c>
      <c r="C273" s="161">
        <f t="shared" ref="C273:F273" si="53">SUM(C268:C272)</f>
        <v>0</v>
      </c>
      <c r="D273" s="161">
        <f t="shared" si="53"/>
        <v>0</v>
      </c>
      <c r="E273" s="161">
        <f t="shared" si="53"/>
        <v>0</v>
      </c>
      <c r="F273" s="161">
        <f t="shared" si="53"/>
        <v>0</v>
      </c>
      <c r="G273" s="151"/>
      <c r="H273" s="151"/>
      <c r="I273" s="151"/>
    </row>
    <row r="274" spans="1:9">
      <c r="A274" s="323"/>
      <c r="B274" s="73" t="s">
        <v>19</v>
      </c>
      <c r="C274" s="161">
        <f t="shared" ref="C274:F274" si="54">SUM(C275:C276)</f>
        <v>0</v>
      </c>
      <c r="D274" s="161">
        <f t="shared" si="54"/>
        <v>0</v>
      </c>
      <c r="E274" s="161">
        <f t="shared" si="54"/>
        <v>0</v>
      </c>
      <c r="F274" s="161">
        <f t="shared" si="54"/>
        <v>0</v>
      </c>
      <c r="G274" s="151"/>
      <c r="H274" s="151"/>
      <c r="I274" s="151"/>
    </row>
    <row r="275" spans="1:9">
      <c r="A275" s="323"/>
      <c r="B275" s="75" t="s">
        <v>20</v>
      </c>
      <c r="C275" s="163"/>
      <c r="D275" s="164"/>
      <c r="E275" s="164"/>
      <c r="F275" s="164"/>
      <c r="G275" s="151"/>
      <c r="H275" s="151"/>
      <c r="I275" s="151"/>
    </row>
    <row r="276" spans="1:9">
      <c r="A276" s="323"/>
      <c r="B276" s="78" t="s">
        <v>21</v>
      </c>
      <c r="C276" s="166"/>
      <c r="D276" s="167"/>
      <c r="E276" s="167"/>
      <c r="F276" s="167"/>
      <c r="G276" s="151"/>
      <c r="H276" s="151"/>
      <c r="I276" s="151"/>
    </row>
    <row r="277" spans="1:9">
      <c r="A277" s="314" t="s">
        <v>87</v>
      </c>
      <c r="B277" s="90" t="s">
        <v>48</v>
      </c>
      <c r="C277" s="152"/>
      <c r="D277" s="153"/>
      <c r="E277" s="153"/>
      <c r="F277" s="153"/>
      <c r="G277" s="151"/>
      <c r="H277" s="151"/>
      <c r="I277" s="151"/>
    </row>
    <row r="278" spans="1:9">
      <c r="A278" s="323"/>
      <c r="B278" s="92" t="s">
        <v>82</v>
      </c>
      <c r="C278" s="155"/>
      <c r="D278" s="156"/>
      <c r="E278" s="156"/>
      <c r="F278" s="156"/>
      <c r="G278" s="151"/>
      <c r="H278" s="151"/>
      <c r="I278" s="151"/>
    </row>
    <row r="279" spans="1:9">
      <c r="A279" s="323"/>
      <c r="B279" s="92" t="s">
        <v>12</v>
      </c>
      <c r="C279" s="155"/>
      <c r="D279" s="156"/>
      <c r="E279" s="156"/>
      <c r="F279" s="156"/>
      <c r="G279" s="151"/>
      <c r="H279" s="151"/>
      <c r="I279" s="151"/>
    </row>
    <row r="280" spans="1:9">
      <c r="A280" s="323"/>
      <c r="B280" s="72" t="s">
        <v>14</v>
      </c>
      <c r="C280" s="158"/>
      <c r="D280" s="159"/>
      <c r="E280" s="159"/>
      <c r="F280" s="159"/>
      <c r="G280" s="151"/>
      <c r="H280" s="151"/>
      <c r="I280" s="151"/>
    </row>
    <row r="281" spans="1:9">
      <c r="A281" s="323"/>
      <c r="B281" s="72" t="s">
        <v>15</v>
      </c>
      <c r="C281" s="158"/>
      <c r="D281" s="159"/>
      <c r="E281" s="159"/>
      <c r="F281" s="159"/>
      <c r="G281" s="151"/>
      <c r="H281" s="151"/>
      <c r="I281" s="151"/>
    </row>
    <row r="282" spans="1:9">
      <c r="A282" s="323"/>
      <c r="B282" s="73" t="s">
        <v>16</v>
      </c>
      <c r="C282" s="161"/>
      <c r="D282" s="162"/>
      <c r="E282" s="162"/>
      <c r="F282" s="162"/>
      <c r="G282" s="151"/>
      <c r="H282" s="151"/>
      <c r="I282" s="151"/>
    </row>
    <row r="283" spans="1:9">
      <c r="A283" s="323"/>
      <c r="B283" s="74" t="s">
        <v>17</v>
      </c>
      <c r="C283" s="158"/>
      <c r="D283" s="159"/>
      <c r="E283" s="159"/>
      <c r="F283" s="159"/>
      <c r="G283" s="151"/>
      <c r="H283" s="151"/>
      <c r="I283" s="151"/>
    </row>
    <row r="284" spans="1:9">
      <c r="A284" s="323"/>
      <c r="B284" s="73" t="s">
        <v>18</v>
      </c>
      <c r="C284" s="161">
        <f t="shared" ref="C284:F284" si="55">SUM(C279:C283)</f>
        <v>0</v>
      </c>
      <c r="D284" s="161">
        <f t="shared" si="55"/>
        <v>0</v>
      </c>
      <c r="E284" s="161">
        <f t="shared" si="55"/>
        <v>0</v>
      </c>
      <c r="F284" s="161">
        <f t="shared" si="55"/>
        <v>0</v>
      </c>
      <c r="G284" s="151"/>
      <c r="H284" s="151"/>
      <c r="I284" s="151"/>
    </row>
    <row r="285" spans="1:9">
      <c r="A285" s="323"/>
      <c r="B285" s="73" t="s">
        <v>19</v>
      </c>
      <c r="C285" s="161">
        <f t="shared" ref="C285:F285" si="56">SUM(C286:C287)</f>
        <v>0</v>
      </c>
      <c r="D285" s="161">
        <f t="shared" si="56"/>
        <v>0</v>
      </c>
      <c r="E285" s="161">
        <f t="shared" si="56"/>
        <v>0</v>
      </c>
      <c r="F285" s="161">
        <f t="shared" si="56"/>
        <v>0</v>
      </c>
      <c r="G285" s="151"/>
      <c r="H285" s="151"/>
      <c r="I285" s="151"/>
    </row>
    <row r="286" spans="1:9">
      <c r="A286" s="323"/>
      <c r="B286" s="75" t="s">
        <v>20</v>
      </c>
      <c r="C286" s="163"/>
      <c r="D286" s="164"/>
      <c r="E286" s="164"/>
      <c r="F286" s="164"/>
      <c r="G286" s="151"/>
      <c r="H286" s="151"/>
      <c r="I286" s="151"/>
    </row>
    <row r="287" spans="1:9">
      <c r="A287" s="323"/>
      <c r="B287" s="78" t="s">
        <v>21</v>
      </c>
      <c r="C287" s="166"/>
      <c r="D287" s="167"/>
      <c r="E287" s="167"/>
      <c r="F287" s="167"/>
      <c r="G287" s="151"/>
      <c r="H287" s="151"/>
      <c r="I287" s="151"/>
    </row>
    <row r="288" spans="1:9">
      <c r="A288" s="314" t="s">
        <v>88</v>
      </c>
      <c r="B288" s="90" t="s">
        <v>48</v>
      </c>
      <c r="C288" s="152"/>
      <c r="D288" s="153"/>
      <c r="E288" s="153"/>
      <c r="F288" s="153"/>
      <c r="G288" s="151"/>
      <c r="H288" s="151"/>
      <c r="I288" s="151"/>
    </row>
    <row r="289" spans="1:9">
      <c r="A289" s="323"/>
      <c r="B289" s="92" t="s">
        <v>82</v>
      </c>
      <c r="C289" s="155"/>
      <c r="D289" s="156"/>
      <c r="E289" s="156"/>
      <c r="F289" s="156"/>
      <c r="G289" s="151"/>
      <c r="H289" s="151"/>
      <c r="I289" s="151"/>
    </row>
    <row r="290" spans="1:9">
      <c r="A290" s="323"/>
      <c r="B290" s="92" t="s">
        <v>12</v>
      </c>
      <c r="C290" s="155"/>
      <c r="D290" s="156"/>
      <c r="E290" s="156"/>
      <c r="F290" s="156"/>
      <c r="G290" s="151"/>
      <c r="H290" s="151"/>
      <c r="I290" s="151"/>
    </row>
    <row r="291" spans="1:9">
      <c r="A291" s="323"/>
      <c r="B291" s="72" t="s">
        <v>14</v>
      </c>
      <c r="C291" s="158"/>
      <c r="D291" s="159"/>
      <c r="E291" s="159"/>
      <c r="F291" s="159"/>
      <c r="G291" s="151"/>
      <c r="H291" s="151"/>
      <c r="I291" s="151"/>
    </row>
    <row r="292" spans="1:9">
      <c r="A292" s="323"/>
      <c r="B292" s="72" t="s">
        <v>15</v>
      </c>
      <c r="C292" s="158"/>
      <c r="D292" s="159"/>
      <c r="E292" s="159"/>
      <c r="F292" s="159"/>
      <c r="G292" s="151"/>
      <c r="H292" s="151"/>
      <c r="I292" s="151"/>
    </row>
    <row r="293" spans="1:9">
      <c r="A293" s="323"/>
      <c r="B293" s="73" t="s">
        <v>16</v>
      </c>
      <c r="C293" s="161"/>
      <c r="D293" s="162"/>
      <c r="E293" s="162"/>
      <c r="F293" s="162"/>
      <c r="G293" s="151"/>
      <c r="H293" s="151"/>
      <c r="I293" s="151"/>
    </row>
    <row r="294" spans="1:9">
      <c r="A294" s="323"/>
      <c r="B294" s="74" t="s">
        <v>17</v>
      </c>
      <c r="C294" s="158"/>
      <c r="D294" s="159"/>
      <c r="E294" s="159"/>
      <c r="F294" s="159"/>
      <c r="G294" s="151"/>
      <c r="H294" s="151"/>
      <c r="I294" s="151"/>
    </row>
    <row r="295" spans="1:9">
      <c r="A295" s="323"/>
      <c r="B295" s="73" t="s">
        <v>18</v>
      </c>
      <c r="C295" s="161">
        <f t="shared" ref="C295:F295" si="57">SUM(C290:C294)</f>
        <v>0</v>
      </c>
      <c r="D295" s="161">
        <f t="shared" si="57"/>
        <v>0</v>
      </c>
      <c r="E295" s="161">
        <f t="shared" si="57"/>
        <v>0</v>
      </c>
      <c r="F295" s="161">
        <f t="shared" si="57"/>
        <v>0</v>
      </c>
      <c r="G295" s="151"/>
      <c r="H295" s="151"/>
      <c r="I295" s="151"/>
    </row>
    <row r="296" spans="1:9">
      <c r="A296" s="323"/>
      <c r="B296" s="73" t="s">
        <v>19</v>
      </c>
      <c r="C296" s="161">
        <f t="shared" ref="C296:F296" si="58">SUM(C297:C298)</f>
        <v>0</v>
      </c>
      <c r="D296" s="161">
        <f t="shared" si="58"/>
        <v>0</v>
      </c>
      <c r="E296" s="161">
        <f t="shared" si="58"/>
        <v>0</v>
      </c>
      <c r="F296" s="161">
        <f t="shared" si="58"/>
        <v>0</v>
      </c>
      <c r="G296" s="151"/>
      <c r="H296" s="151"/>
      <c r="I296" s="151"/>
    </row>
    <row r="297" spans="1:9">
      <c r="A297" s="323"/>
      <c r="B297" s="75" t="s">
        <v>20</v>
      </c>
      <c r="C297" s="163"/>
      <c r="D297" s="164"/>
      <c r="E297" s="164"/>
      <c r="F297" s="164"/>
      <c r="G297" s="151"/>
      <c r="H297" s="151"/>
      <c r="I297" s="151"/>
    </row>
    <row r="298" spans="1:9">
      <c r="A298" s="323"/>
      <c r="B298" s="78" t="s">
        <v>21</v>
      </c>
      <c r="C298" s="166"/>
      <c r="D298" s="167"/>
      <c r="E298" s="167"/>
      <c r="F298" s="167"/>
      <c r="G298" s="151"/>
      <c r="H298" s="151"/>
      <c r="I298" s="151"/>
    </row>
    <row r="299" spans="1:9">
      <c r="A299" s="314" t="s">
        <v>54</v>
      </c>
      <c r="B299" s="90" t="s">
        <v>48</v>
      </c>
      <c r="C299" s="152"/>
      <c r="D299" s="153"/>
      <c r="E299" s="153"/>
      <c r="F299" s="153"/>
      <c r="G299" s="151"/>
      <c r="H299" s="151"/>
      <c r="I299" s="151"/>
    </row>
    <row r="300" spans="1:9">
      <c r="A300" s="323"/>
      <c r="B300" s="92" t="s">
        <v>82</v>
      </c>
      <c r="C300" s="155"/>
      <c r="D300" s="156"/>
      <c r="E300" s="156"/>
      <c r="F300" s="156"/>
      <c r="G300" s="151"/>
      <c r="H300" s="151"/>
      <c r="I300" s="151"/>
    </row>
    <row r="301" spans="1:9">
      <c r="A301" s="323"/>
      <c r="B301" s="92" t="s">
        <v>12</v>
      </c>
      <c r="C301" s="155"/>
      <c r="D301" s="156"/>
      <c r="E301" s="156"/>
      <c r="F301" s="156"/>
      <c r="G301" s="151"/>
      <c r="H301" s="151"/>
      <c r="I301" s="151"/>
    </row>
    <row r="302" spans="1:9">
      <c r="A302" s="323"/>
      <c r="B302" s="72" t="s">
        <v>14</v>
      </c>
      <c r="C302" s="158"/>
      <c r="D302" s="159"/>
      <c r="E302" s="159"/>
      <c r="F302" s="159"/>
      <c r="G302" s="151"/>
      <c r="H302" s="151"/>
      <c r="I302" s="151"/>
    </row>
    <row r="303" spans="1:9">
      <c r="A303" s="323"/>
      <c r="B303" s="72" t="s">
        <v>15</v>
      </c>
      <c r="C303" s="158"/>
      <c r="D303" s="159"/>
      <c r="E303" s="159"/>
      <c r="F303" s="159"/>
      <c r="G303" s="151"/>
      <c r="H303" s="151"/>
      <c r="I303" s="151"/>
    </row>
    <row r="304" spans="1:9">
      <c r="A304" s="323"/>
      <c r="B304" s="73" t="s">
        <v>16</v>
      </c>
      <c r="C304" s="161"/>
      <c r="D304" s="162"/>
      <c r="E304" s="162"/>
      <c r="F304" s="162"/>
      <c r="G304" s="151"/>
      <c r="H304" s="151"/>
      <c r="I304" s="151"/>
    </row>
    <row r="305" spans="1:9">
      <c r="A305" s="323"/>
      <c r="B305" s="74" t="s">
        <v>17</v>
      </c>
      <c r="C305" s="158"/>
      <c r="D305" s="159"/>
      <c r="E305" s="159"/>
      <c r="F305" s="159"/>
      <c r="G305" s="151"/>
      <c r="H305" s="151"/>
      <c r="I305" s="151"/>
    </row>
    <row r="306" spans="1:9">
      <c r="A306" s="323"/>
      <c r="B306" s="73" t="s">
        <v>18</v>
      </c>
      <c r="C306" s="161">
        <f t="shared" ref="C306:F306" si="59">SUM(C301:C305)</f>
        <v>0</v>
      </c>
      <c r="D306" s="161">
        <f t="shared" si="59"/>
        <v>0</v>
      </c>
      <c r="E306" s="161">
        <f t="shared" si="59"/>
        <v>0</v>
      </c>
      <c r="F306" s="161">
        <f t="shared" si="59"/>
        <v>0</v>
      </c>
      <c r="G306" s="151"/>
      <c r="H306" s="151"/>
      <c r="I306" s="151"/>
    </row>
    <row r="307" spans="1:9">
      <c r="A307" s="323"/>
      <c r="B307" s="73" t="s">
        <v>19</v>
      </c>
      <c r="C307" s="161">
        <f t="shared" ref="C307:F307" si="60">SUM(C308:C309)</f>
        <v>0</v>
      </c>
      <c r="D307" s="161">
        <f t="shared" si="60"/>
        <v>0</v>
      </c>
      <c r="E307" s="161">
        <f t="shared" si="60"/>
        <v>0</v>
      </c>
      <c r="F307" s="161">
        <f t="shared" si="60"/>
        <v>0</v>
      </c>
      <c r="G307" s="151"/>
      <c r="H307" s="151"/>
      <c r="I307" s="151"/>
    </row>
    <row r="308" spans="1:9">
      <c r="A308" s="323"/>
      <c r="B308" s="75" t="s">
        <v>20</v>
      </c>
      <c r="C308" s="163"/>
      <c r="D308" s="164"/>
      <c r="E308" s="164"/>
      <c r="F308" s="164"/>
      <c r="G308" s="151"/>
      <c r="H308" s="151"/>
      <c r="I308" s="151"/>
    </row>
    <row r="309" spans="1:9">
      <c r="A309" s="323"/>
      <c r="B309" s="78" t="s">
        <v>21</v>
      </c>
      <c r="C309" s="166"/>
      <c r="D309" s="167"/>
      <c r="E309" s="167"/>
      <c r="F309" s="167"/>
      <c r="G309" s="151"/>
      <c r="H309" s="151"/>
      <c r="I309" s="151"/>
    </row>
    <row r="310" spans="1:9">
      <c r="A310" s="314" t="s">
        <v>55</v>
      </c>
      <c r="B310" s="90" t="s">
        <v>48</v>
      </c>
      <c r="C310" s="152"/>
      <c r="D310" s="153"/>
      <c r="E310" s="153"/>
      <c r="F310" s="153"/>
      <c r="G310" s="151"/>
      <c r="H310" s="151"/>
      <c r="I310" s="151"/>
    </row>
    <row r="311" spans="1:9">
      <c r="A311" s="323"/>
      <c r="B311" s="92" t="s">
        <v>82</v>
      </c>
      <c r="C311" s="155"/>
      <c r="D311" s="156"/>
      <c r="E311" s="156"/>
      <c r="F311" s="156"/>
      <c r="G311" s="151"/>
      <c r="H311" s="151"/>
      <c r="I311" s="151"/>
    </row>
    <row r="312" spans="1:9">
      <c r="A312" s="323"/>
      <c r="B312" s="92" t="s">
        <v>12</v>
      </c>
      <c r="C312" s="155"/>
      <c r="D312" s="156"/>
      <c r="E312" s="156"/>
      <c r="F312" s="156"/>
      <c r="G312" s="151"/>
      <c r="H312" s="151"/>
      <c r="I312" s="151"/>
    </row>
    <row r="313" spans="1:9">
      <c r="A313" s="323"/>
      <c r="B313" s="72" t="s">
        <v>14</v>
      </c>
      <c r="C313" s="158"/>
      <c r="D313" s="159"/>
      <c r="E313" s="159"/>
      <c r="F313" s="159"/>
      <c r="G313" s="151"/>
      <c r="H313" s="151"/>
      <c r="I313" s="151"/>
    </row>
    <row r="314" spans="1:9">
      <c r="A314" s="323"/>
      <c r="B314" s="72" t="s">
        <v>15</v>
      </c>
      <c r="C314" s="158"/>
      <c r="D314" s="159"/>
      <c r="E314" s="159"/>
      <c r="F314" s="159"/>
      <c r="G314" s="151"/>
      <c r="H314" s="151"/>
      <c r="I314" s="151"/>
    </row>
    <row r="315" spans="1:9">
      <c r="A315" s="323"/>
      <c r="B315" s="73" t="s">
        <v>16</v>
      </c>
      <c r="C315" s="161"/>
      <c r="D315" s="162"/>
      <c r="E315" s="162"/>
      <c r="F315" s="162"/>
      <c r="G315" s="151"/>
      <c r="H315" s="151"/>
      <c r="I315" s="151"/>
    </row>
    <row r="316" spans="1:9">
      <c r="A316" s="323"/>
      <c r="B316" s="74" t="s">
        <v>17</v>
      </c>
      <c r="C316" s="158"/>
      <c r="D316" s="159"/>
      <c r="E316" s="159"/>
      <c r="F316" s="159"/>
      <c r="G316" s="151"/>
      <c r="H316" s="151"/>
      <c r="I316" s="151"/>
    </row>
    <row r="317" spans="1:9">
      <c r="A317" s="323"/>
      <c r="B317" s="73" t="s">
        <v>18</v>
      </c>
      <c r="C317" s="161">
        <f t="shared" ref="C317:F317" si="61">SUM(C312:C316)</f>
        <v>0</v>
      </c>
      <c r="D317" s="161">
        <f t="shared" si="61"/>
        <v>0</v>
      </c>
      <c r="E317" s="161">
        <f t="shared" si="61"/>
        <v>0</v>
      </c>
      <c r="F317" s="161">
        <f t="shared" si="61"/>
        <v>0</v>
      </c>
      <c r="G317" s="151"/>
      <c r="H317" s="151"/>
      <c r="I317" s="151"/>
    </row>
    <row r="318" spans="1:9">
      <c r="A318" s="323"/>
      <c r="B318" s="73" t="s">
        <v>19</v>
      </c>
      <c r="C318" s="161">
        <f t="shared" ref="C318:F318" si="62">SUM(C319:C320)</f>
        <v>0</v>
      </c>
      <c r="D318" s="161">
        <f t="shared" si="62"/>
        <v>0</v>
      </c>
      <c r="E318" s="161">
        <f t="shared" si="62"/>
        <v>0</v>
      </c>
      <c r="F318" s="161">
        <f t="shared" si="62"/>
        <v>0</v>
      </c>
      <c r="G318" s="151"/>
      <c r="H318" s="151"/>
      <c r="I318" s="151"/>
    </row>
    <row r="319" spans="1:9">
      <c r="A319" s="323"/>
      <c r="B319" s="75" t="s">
        <v>20</v>
      </c>
      <c r="C319" s="163"/>
      <c r="D319" s="164"/>
      <c r="E319" s="164"/>
      <c r="F319" s="164"/>
      <c r="G319" s="151"/>
      <c r="H319" s="151"/>
      <c r="I319" s="151"/>
    </row>
    <row r="320" spans="1:9">
      <c r="A320" s="323"/>
      <c r="B320" s="78" t="s">
        <v>21</v>
      </c>
      <c r="C320" s="166"/>
      <c r="D320" s="167"/>
      <c r="E320" s="167"/>
      <c r="F320" s="167"/>
      <c r="G320" s="151"/>
      <c r="H320" s="151"/>
      <c r="I320" s="151"/>
    </row>
    <row r="321" spans="1:9">
      <c r="A321" s="314" t="s">
        <v>56</v>
      </c>
      <c r="B321" s="90" t="s">
        <v>48</v>
      </c>
      <c r="C321" s="152"/>
      <c r="D321" s="153"/>
      <c r="E321" s="153"/>
      <c r="F321" s="153"/>
      <c r="G321" s="151"/>
      <c r="H321" s="151"/>
      <c r="I321" s="151"/>
    </row>
    <row r="322" spans="1:9">
      <c r="A322" s="323"/>
      <c r="B322" s="92" t="s">
        <v>82</v>
      </c>
      <c r="C322" s="155"/>
      <c r="D322" s="156"/>
      <c r="E322" s="156"/>
      <c r="F322" s="156"/>
      <c r="G322" s="151"/>
      <c r="H322" s="151"/>
      <c r="I322" s="151"/>
    </row>
    <row r="323" spans="1:9">
      <c r="A323" s="323"/>
      <c r="B323" s="92" t="s">
        <v>12</v>
      </c>
      <c r="C323" s="155"/>
      <c r="D323" s="156"/>
      <c r="E323" s="156"/>
      <c r="F323" s="156"/>
      <c r="G323" s="151"/>
      <c r="H323" s="151"/>
      <c r="I323" s="151"/>
    </row>
    <row r="324" spans="1:9">
      <c r="A324" s="323"/>
      <c r="B324" s="72" t="s">
        <v>14</v>
      </c>
      <c r="C324" s="158"/>
      <c r="D324" s="159"/>
      <c r="E324" s="159"/>
      <c r="F324" s="159"/>
      <c r="G324" s="151"/>
      <c r="H324" s="151"/>
      <c r="I324" s="151"/>
    </row>
    <row r="325" spans="1:9">
      <c r="A325" s="323"/>
      <c r="B325" s="72" t="s">
        <v>15</v>
      </c>
      <c r="C325" s="158"/>
      <c r="D325" s="159"/>
      <c r="E325" s="159"/>
      <c r="F325" s="159"/>
      <c r="G325" s="151"/>
      <c r="H325" s="151"/>
      <c r="I325" s="151"/>
    </row>
    <row r="326" spans="1:9">
      <c r="A326" s="323"/>
      <c r="B326" s="73" t="s">
        <v>16</v>
      </c>
      <c r="C326" s="161"/>
      <c r="D326" s="162"/>
      <c r="E326" s="162"/>
      <c r="F326" s="162"/>
      <c r="G326" s="151"/>
      <c r="H326" s="151"/>
      <c r="I326" s="151"/>
    </row>
    <row r="327" spans="1:9">
      <c r="A327" s="323"/>
      <c r="B327" s="74" t="s">
        <v>17</v>
      </c>
      <c r="C327" s="158"/>
      <c r="D327" s="159"/>
      <c r="E327" s="159"/>
      <c r="F327" s="159"/>
      <c r="G327" s="151"/>
      <c r="H327" s="151"/>
      <c r="I327" s="151"/>
    </row>
    <row r="328" spans="1:9">
      <c r="A328" s="323"/>
      <c r="B328" s="73" t="s">
        <v>18</v>
      </c>
      <c r="C328" s="161">
        <f t="shared" ref="C328:F328" si="63">SUM(C323:C327)</f>
        <v>0</v>
      </c>
      <c r="D328" s="161">
        <f t="shared" si="63"/>
        <v>0</v>
      </c>
      <c r="E328" s="161">
        <f t="shared" si="63"/>
        <v>0</v>
      </c>
      <c r="F328" s="161">
        <f t="shared" si="63"/>
        <v>0</v>
      </c>
      <c r="G328" s="151"/>
      <c r="H328" s="151"/>
      <c r="I328" s="151"/>
    </row>
    <row r="329" spans="1:9">
      <c r="A329" s="323"/>
      <c r="B329" s="73" t="s">
        <v>19</v>
      </c>
      <c r="C329" s="161">
        <f t="shared" ref="C329:F329" si="64">SUM(C330:C331)</f>
        <v>0</v>
      </c>
      <c r="D329" s="161">
        <f t="shared" si="64"/>
        <v>0</v>
      </c>
      <c r="E329" s="161">
        <f t="shared" si="64"/>
        <v>0</v>
      </c>
      <c r="F329" s="161">
        <f t="shared" si="64"/>
        <v>0</v>
      </c>
      <c r="G329" s="151"/>
      <c r="H329" s="151"/>
      <c r="I329" s="151"/>
    </row>
    <row r="330" spans="1:9">
      <c r="A330" s="323"/>
      <c r="B330" s="75" t="s">
        <v>20</v>
      </c>
      <c r="C330" s="163"/>
      <c r="D330" s="164"/>
      <c r="E330" s="164"/>
      <c r="F330" s="164"/>
      <c r="G330" s="151"/>
      <c r="H330" s="151"/>
      <c r="I330" s="151"/>
    </row>
    <row r="331" spans="1:9">
      <c r="A331" s="323"/>
      <c r="B331" s="78" t="s">
        <v>21</v>
      </c>
      <c r="C331" s="166"/>
      <c r="D331" s="167"/>
      <c r="E331" s="167"/>
      <c r="F331" s="167"/>
      <c r="G331" s="151"/>
      <c r="H331" s="151"/>
      <c r="I331" s="151"/>
    </row>
    <row r="332" spans="1:9">
      <c r="A332" s="314" t="s">
        <v>57</v>
      </c>
      <c r="B332" s="90" t="s">
        <v>48</v>
      </c>
      <c r="C332" s="152"/>
      <c r="D332" s="153"/>
      <c r="E332" s="153"/>
      <c r="F332" s="153"/>
      <c r="G332" s="151"/>
      <c r="H332" s="151"/>
      <c r="I332" s="151"/>
    </row>
    <row r="333" spans="1:9">
      <c r="A333" s="323"/>
      <c r="B333" s="92" t="s">
        <v>82</v>
      </c>
      <c r="C333" s="155"/>
      <c r="D333" s="156"/>
      <c r="E333" s="156"/>
      <c r="F333" s="156"/>
      <c r="G333" s="151"/>
      <c r="H333" s="151"/>
      <c r="I333" s="151"/>
    </row>
    <row r="334" spans="1:9">
      <c r="A334" s="323"/>
      <c r="B334" s="92" t="s">
        <v>12</v>
      </c>
      <c r="C334" s="155"/>
      <c r="D334" s="156"/>
      <c r="E334" s="156"/>
      <c r="F334" s="156"/>
      <c r="G334" s="151"/>
      <c r="H334" s="151"/>
      <c r="I334" s="151"/>
    </row>
    <row r="335" spans="1:9">
      <c r="A335" s="323"/>
      <c r="B335" s="72" t="s">
        <v>14</v>
      </c>
      <c r="C335" s="158"/>
      <c r="D335" s="159"/>
      <c r="E335" s="159"/>
      <c r="F335" s="159"/>
      <c r="G335" s="151"/>
      <c r="H335" s="151"/>
      <c r="I335" s="151"/>
    </row>
    <row r="336" spans="1:9">
      <c r="A336" s="323"/>
      <c r="B336" s="72" t="s">
        <v>15</v>
      </c>
      <c r="C336" s="158"/>
      <c r="D336" s="159"/>
      <c r="E336" s="159"/>
      <c r="F336" s="159"/>
      <c r="G336" s="151"/>
      <c r="H336" s="151"/>
      <c r="I336" s="151"/>
    </row>
    <row r="337" spans="1:9">
      <c r="A337" s="323"/>
      <c r="B337" s="73" t="s">
        <v>16</v>
      </c>
      <c r="C337" s="161"/>
      <c r="D337" s="162"/>
      <c r="E337" s="162"/>
      <c r="F337" s="162"/>
      <c r="G337" s="151"/>
      <c r="H337" s="151"/>
      <c r="I337" s="151"/>
    </row>
    <row r="338" spans="1:9">
      <c r="A338" s="323"/>
      <c r="B338" s="74" t="s">
        <v>17</v>
      </c>
      <c r="C338" s="158"/>
      <c r="D338" s="159"/>
      <c r="E338" s="159"/>
      <c r="F338" s="159"/>
      <c r="G338" s="151"/>
      <c r="H338" s="151"/>
      <c r="I338" s="151"/>
    </row>
    <row r="339" spans="1:9">
      <c r="A339" s="323"/>
      <c r="B339" s="73" t="s">
        <v>18</v>
      </c>
      <c r="C339" s="161">
        <f t="shared" ref="C339:F339" si="65">SUM(C334:C338)</f>
        <v>0</v>
      </c>
      <c r="D339" s="161">
        <f t="shared" si="65"/>
        <v>0</v>
      </c>
      <c r="E339" s="161">
        <f t="shared" si="65"/>
        <v>0</v>
      </c>
      <c r="F339" s="161">
        <f t="shared" si="65"/>
        <v>0</v>
      </c>
      <c r="G339" s="151"/>
      <c r="H339" s="151"/>
      <c r="I339" s="151"/>
    </row>
    <row r="340" spans="1:9">
      <c r="A340" s="323"/>
      <c r="B340" s="73" t="s">
        <v>19</v>
      </c>
      <c r="C340" s="161">
        <f t="shared" ref="C340:F340" si="66">SUM(C341:C342)</f>
        <v>0</v>
      </c>
      <c r="D340" s="161">
        <f t="shared" si="66"/>
        <v>0</v>
      </c>
      <c r="E340" s="161">
        <f t="shared" si="66"/>
        <v>0</v>
      </c>
      <c r="F340" s="161">
        <f t="shared" si="66"/>
        <v>0</v>
      </c>
      <c r="G340" s="151"/>
      <c r="H340" s="151"/>
      <c r="I340" s="151"/>
    </row>
    <row r="341" spans="1:9">
      <c r="A341" s="323"/>
      <c r="B341" s="75" t="s">
        <v>20</v>
      </c>
      <c r="C341" s="163"/>
      <c r="D341" s="164"/>
      <c r="E341" s="164"/>
      <c r="F341" s="164"/>
      <c r="G341" s="151"/>
      <c r="H341" s="151"/>
      <c r="I341" s="151"/>
    </row>
    <row r="342" spans="1:9">
      <c r="A342" s="323"/>
      <c r="B342" s="78" t="s">
        <v>21</v>
      </c>
      <c r="C342" s="166"/>
      <c r="D342" s="167"/>
      <c r="E342" s="167"/>
      <c r="F342" s="167"/>
      <c r="G342" s="151"/>
      <c r="H342" s="151"/>
      <c r="I342" s="151"/>
    </row>
    <row r="343" spans="1:9">
      <c r="A343" s="314" t="s">
        <v>58</v>
      </c>
      <c r="B343" s="90" t="s">
        <v>48</v>
      </c>
      <c r="C343" s="152"/>
      <c r="D343" s="153"/>
      <c r="E343" s="153"/>
      <c r="F343" s="153"/>
      <c r="G343" s="151"/>
      <c r="H343" s="151"/>
      <c r="I343" s="151"/>
    </row>
    <row r="344" spans="1:9">
      <c r="A344" s="323"/>
      <c r="B344" s="92" t="s">
        <v>82</v>
      </c>
      <c r="C344" s="155"/>
      <c r="D344" s="156"/>
      <c r="E344" s="156"/>
      <c r="F344" s="156"/>
      <c r="G344" s="151"/>
      <c r="H344" s="151"/>
      <c r="I344" s="151"/>
    </row>
    <row r="345" spans="1:9">
      <c r="A345" s="323"/>
      <c r="B345" s="92" t="s">
        <v>12</v>
      </c>
      <c r="C345" s="155"/>
      <c r="D345" s="156"/>
      <c r="E345" s="156"/>
      <c r="F345" s="156"/>
      <c r="G345" s="151"/>
      <c r="H345" s="151"/>
      <c r="I345" s="151"/>
    </row>
    <row r="346" spans="1:9">
      <c r="A346" s="323"/>
      <c r="B346" s="72" t="s">
        <v>14</v>
      </c>
      <c r="C346" s="158"/>
      <c r="D346" s="159"/>
      <c r="E346" s="159"/>
      <c r="F346" s="159"/>
      <c r="G346" s="151"/>
      <c r="H346" s="151"/>
      <c r="I346" s="151"/>
    </row>
    <row r="347" spans="1:9">
      <c r="A347" s="323"/>
      <c r="B347" s="72" t="s">
        <v>15</v>
      </c>
      <c r="C347" s="158"/>
      <c r="D347" s="159"/>
      <c r="E347" s="159"/>
      <c r="F347" s="159"/>
      <c r="G347" s="151"/>
      <c r="H347" s="151"/>
      <c r="I347" s="151"/>
    </row>
    <row r="348" spans="1:9">
      <c r="A348" s="323"/>
      <c r="B348" s="73" t="s">
        <v>16</v>
      </c>
      <c r="C348" s="161"/>
      <c r="D348" s="162"/>
      <c r="E348" s="162"/>
      <c r="F348" s="162"/>
      <c r="G348" s="151"/>
      <c r="H348" s="151"/>
      <c r="I348" s="151"/>
    </row>
    <row r="349" spans="1:9">
      <c r="A349" s="323"/>
      <c r="B349" s="74" t="s">
        <v>17</v>
      </c>
      <c r="C349" s="158"/>
      <c r="D349" s="159"/>
      <c r="E349" s="159"/>
      <c r="F349" s="159"/>
      <c r="G349" s="151"/>
      <c r="H349" s="151"/>
      <c r="I349" s="151"/>
    </row>
    <row r="350" spans="1:9">
      <c r="A350" s="323"/>
      <c r="B350" s="73" t="s">
        <v>18</v>
      </c>
      <c r="C350" s="161">
        <f t="shared" ref="C350:F350" si="67">SUM(C345:C349)</f>
        <v>0</v>
      </c>
      <c r="D350" s="161">
        <f t="shared" si="67"/>
        <v>0</v>
      </c>
      <c r="E350" s="161">
        <f t="shared" si="67"/>
        <v>0</v>
      </c>
      <c r="F350" s="161">
        <f t="shared" si="67"/>
        <v>0</v>
      </c>
      <c r="G350" s="151"/>
      <c r="H350" s="151"/>
      <c r="I350" s="151"/>
    </row>
    <row r="351" spans="1:9">
      <c r="A351" s="323"/>
      <c r="B351" s="73" t="s">
        <v>19</v>
      </c>
      <c r="C351" s="161">
        <f t="shared" ref="C351:F351" si="68">SUM(C352:C353)</f>
        <v>0</v>
      </c>
      <c r="D351" s="161">
        <f t="shared" si="68"/>
        <v>0</v>
      </c>
      <c r="E351" s="161">
        <f t="shared" si="68"/>
        <v>0</v>
      </c>
      <c r="F351" s="161">
        <f t="shared" si="68"/>
        <v>0</v>
      </c>
      <c r="G351" s="151"/>
      <c r="H351" s="151"/>
      <c r="I351" s="151"/>
    </row>
    <row r="352" spans="1:9">
      <c r="A352" s="323"/>
      <c r="B352" s="75" t="s">
        <v>20</v>
      </c>
      <c r="C352" s="163"/>
      <c r="D352" s="164"/>
      <c r="E352" s="164"/>
      <c r="F352" s="164"/>
      <c r="G352" s="151"/>
      <c r="H352" s="151"/>
      <c r="I352" s="151"/>
    </row>
    <row r="353" spans="1:9">
      <c r="A353" s="323"/>
      <c r="B353" s="78" t="s">
        <v>21</v>
      </c>
      <c r="C353" s="166"/>
      <c r="D353" s="167"/>
      <c r="E353" s="167"/>
      <c r="F353" s="167"/>
      <c r="G353" s="151"/>
      <c r="H353" s="151"/>
      <c r="I353" s="151"/>
    </row>
    <row r="354" spans="1:9">
      <c r="A354" s="314" t="s">
        <v>59</v>
      </c>
      <c r="B354" s="90" t="s">
        <v>48</v>
      </c>
      <c r="C354" s="152"/>
      <c r="D354" s="153"/>
      <c r="E354" s="153"/>
      <c r="F354" s="153"/>
      <c r="G354" s="151"/>
      <c r="H354" s="151"/>
      <c r="I354" s="151"/>
    </row>
    <row r="355" spans="1:9">
      <c r="A355" s="323"/>
      <c r="B355" s="92" t="s">
        <v>82</v>
      </c>
      <c r="C355" s="155"/>
      <c r="D355" s="156"/>
      <c r="E355" s="156"/>
      <c r="F355" s="156"/>
      <c r="G355" s="151"/>
      <c r="H355" s="151"/>
      <c r="I355" s="151"/>
    </row>
    <row r="356" spans="1:9">
      <c r="A356" s="323"/>
      <c r="B356" s="92" t="s">
        <v>12</v>
      </c>
      <c r="C356" s="155"/>
      <c r="D356" s="156"/>
      <c r="E356" s="156"/>
      <c r="F356" s="156"/>
      <c r="G356" s="151"/>
      <c r="H356" s="151"/>
      <c r="I356" s="151"/>
    </row>
    <row r="357" spans="1:9">
      <c r="A357" s="323"/>
      <c r="B357" s="72" t="s">
        <v>14</v>
      </c>
      <c r="C357" s="158"/>
      <c r="D357" s="159"/>
      <c r="E357" s="159"/>
      <c r="F357" s="159"/>
      <c r="G357" s="151"/>
      <c r="H357" s="151"/>
      <c r="I357" s="151"/>
    </row>
    <row r="358" spans="1:9">
      <c r="A358" s="323"/>
      <c r="B358" s="72" t="s">
        <v>15</v>
      </c>
      <c r="C358" s="158"/>
      <c r="D358" s="159"/>
      <c r="E358" s="159"/>
      <c r="F358" s="159"/>
      <c r="G358" s="151"/>
      <c r="H358" s="151"/>
      <c r="I358" s="151"/>
    </row>
    <row r="359" spans="1:9">
      <c r="A359" s="323"/>
      <c r="B359" s="73" t="s">
        <v>16</v>
      </c>
      <c r="C359" s="161"/>
      <c r="D359" s="162"/>
      <c r="E359" s="162"/>
      <c r="F359" s="162"/>
      <c r="G359" s="151"/>
      <c r="H359" s="151"/>
      <c r="I359" s="151"/>
    </row>
    <row r="360" spans="1:9">
      <c r="A360" s="323"/>
      <c r="B360" s="74" t="s">
        <v>17</v>
      </c>
      <c r="C360" s="158"/>
      <c r="D360" s="159"/>
      <c r="E360" s="159"/>
      <c r="F360" s="159"/>
      <c r="G360" s="151"/>
      <c r="H360" s="151"/>
      <c r="I360" s="151"/>
    </row>
    <row r="361" spans="1:9">
      <c r="A361" s="323"/>
      <c r="B361" s="73" t="s">
        <v>18</v>
      </c>
      <c r="C361" s="161">
        <f t="shared" ref="C361:F361" si="69">SUM(C356:C360)</f>
        <v>0</v>
      </c>
      <c r="D361" s="161">
        <f t="shared" si="69"/>
        <v>0</v>
      </c>
      <c r="E361" s="161">
        <f t="shared" si="69"/>
        <v>0</v>
      </c>
      <c r="F361" s="161">
        <f t="shared" si="69"/>
        <v>0</v>
      </c>
      <c r="G361" s="151"/>
      <c r="H361" s="151"/>
      <c r="I361" s="151"/>
    </row>
    <row r="362" spans="1:9">
      <c r="A362" s="323"/>
      <c r="B362" s="73" t="s">
        <v>19</v>
      </c>
      <c r="C362" s="161">
        <f t="shared" ref="C362:F362" si="70">SUM(C363:C364)</f>
        <v>0</v>
      </c>
      <c r="D362" s="161">
        <f t="shared" si="70"/>
        <v>0</v>
      </c>
      <c r="E362" s="161">
        <f t="shared" si="70"/>
        <v>0</v>
      </c>
      <c r="F362" s="161">
        <f t="shared" si="70"/>
        <v>0</v>
      </c>
      <c r="G362" s="151"/>
      <c r="H362" s="151"/>
      <c r="I362" s="151"/>
    </row>
    <row r="363" spans="1:9">
      <c r="A363" s="323"/>
      <c r="B363" s="75" t="s">
        <v>20</v>
      </c>
      <c r="C363" s="163"/>
      <c r="D363" s="164"/>
      <c r="E363" s="164"/>
      <c r="F363" s="164"/>
      <c r="G363" s="151"/>
      <c r="H363" s="151"/>
      <c r="I363" s="151"/>
    </row>
    <row r="364" spans="1:9">
      <c r="A364" s="323"/>
      <c r="B364" s="78" t="s">
        <v>21</v>
      </c>
      <c r="C364" s="166"/>
      <c r="D364" s="167"/>
      <c r="E364" s="167"/>
      <c r="F364" s="167"/>
      <c r="G364" s="151"/>
      <c r="H364" s="151"/>
      <c r="I364" s="151"/>
    </row>
    <row r="365" spans="1:9">
      <c r="A365" s="314" t="s">
        <v>60</v>
      </c>
      <c r="B365" s="90" t="s">
        <v>48</v>
      </c>
      <c r="C365" s="152"/>
      <c r="D365" s="153"/>
      <c r="E365" s="153"/>
      <c r="F365" s="153"/>
      <c r="G365" s="151"/>
      <c r="H365" s="151"/>
      <c r="I365" s="151"/>
    </row>
    <row r="366" spans="1:9">
      <c r="A366" s="323"/>
      <c r="B366" s="92" t="s">
        <v>82</v>
      </c>
      <c r="C366" s="155"/>
      <c r="D366" s="156"/>
      <c r="E366" s="156"/>
      <c r="F366" s="156"/>
      <c r="G366" s="151"/>
      <c r="H366" s="151"/>
      <c r="I366" s="151"/>
    </row>
    <row r="367" spans="1:9">
      <c r="A367" s="323"/>
      <c r="B367" s="92" t="s">
        <v>12</v>
      </c>
      <c r="C367" s="155"/>
      <c r="D367" s="156"/>
      <c r="E367" s="156"/>
      <c r="F367" s="156"/>
      <c r="G367" s="151"/>
      <c r="H367" s="151"/>
      <c r="I367" s="151"/>
    </row>
    <row r="368" spans="1:9">
      <c r="A368" s="323"/>
      <c r="B368" s="72" t="s">
        <v>14</v>
      </c>
      <c r="C368" s="158"/>
      <c r="D368" s="159"/>
      <c r="E368" s="159"/>
      <c r="F368" s="159"/>
      <c r="G368" s="151"/>
      <c r="H368" s="151"/>
      <c r="I368" s="151"/>
    </row>
    <row r="369" spans="1:9">
      <c r="A369" s="323"/>
      <c r="B369" s="72" t="s">
        <v>15</v>
      </c>
      <c r="C369" s="158"/>
      <c r="D369" s="159"/>
      <c r="E369" s="159"/>
      <c r="F369" s="159"/>
      <c r="G369" s="151"/>
      <c r="H369" s="151"/>
      <c r="I369" s="151"/>
    </row>
    <row r="370" spans="1:9">
      <c r="A370" s="323"/>
      <c r="B370" s="73" t="s">
        <v>16</v>
      </c>
      <c r="C370" s="161"/>
      <c r="D370" s="162"/>
      <c r="E370" s="162"/>
      <c r="F370" s="162"/>
      <c r="G370" s="151"/>
      <c r="H370" s="151"/>
      <c r="I370" s="151"/>
    </row>
    <row r="371" spans="1:9">
      <c r="A371" s="323"/>
      <c r="B371" s="74" t="s">
        <v>17</v>
      </c>
      <c r="C371" s="158"/>
      <c r="D371" s="159"/>
      <c r="E371" s="159"/>
      <c r="F371" s="159"/>
      <c r="G371" s="151"/>
      <c r="H371" s="151"/>
      <c r="I371" s="151"/>
    </row>
    <row r="372" spans="1:9">
      <c r="A372" s="323"/>
      <c r="B372" s="73" t="s">
        <v>18</v>
      </c>
      <c r="C372" s="161">
        <f t="shared" ref="C372:F372" si="71">SUM(C367:C371)</f>
        <v>0</v>
      </c>
      <c r="D372" s="161">
        <f t="shared" si="71"/>
        <v>0</v>
      </c>
      <c r="E372" s="161">
        <f t="shared" si="71"/>
        <v>0</v>
      </c>
      <c r="F372" s="161">
        <f t="shared" si="71"/>
        <v>0</v>
      </c>
      <c r="G372" s="151"/>
      <c r="H372" s="151"/>
      <c r="I372" s="151"/>
    </row>
    <row r="373" spans="1:9">
      <c r="A373" s="323"/>
      <c r="B373" s="73" t="s">
        <v>19</v>
      </c>
      <c r="C373" s="161">
        <f t="shared" ref="C373:F373" si="72">SUM(C374:C375)</f>
        <v>0</v>
      </c>
      <c r="D373" s="161">
        <f t="shared" si="72"/>
        <v>0</v>
      </c>
      <c r="E373" s="161">
        <f t="shared" si="72"/>
        <v>0</v>
      </c>
      <c r="F373" s="161">
        <f t="shared" si="72"/>
        <v>0</v>
      </c>
      <c r="G373" s="151"/>
      <c r="H373" s="151"/>
      <c r="I373" s="151"/>
    </row>
    <row r="374" spans="1:9">
      <c r="A374" s="323"/>
      <c r="B374" s="75" t="s">
        <v>20</v>
      </c>
      <c r="C374" s="163"/>
      <c r="D374" s="164"/>
      <c r="E374" s="164"/>
      <c r="F374" s="164"/>
      <c r="G374" s="151"/>
      <c r="H374" s="151"/>
      <c r="I374" s="151"/>
    </row>
    <row r="375" spans="1:9">
      <c r="A375" s="323"/>
      <c r="B375" s="78" t="s">
        <v>21</v>
      </c>
      <c r="C375" s="166"/>
      <c r="D375" s="167"/>
      <c r="E375" s="167"/>
      <c r="F375" s="167"/>
      <c r="G375" s="151"/>
      <c r="H375" s="151"/>
      <c r="I375" s="151"/>
    </row>
    <row r="376" spans="1:9">
      <c r="A376" s="314" t="s">
        <v>61</v>
      </c>
      <c r="B376" s="90" t="s">
        <v>48</v>
      </c>
      <c r="C376" s="152"/>
      <c r="D376" s="153"/>
      <c r="E376" s="153"/>
      <c r="F376" s="153"/>
      <c r="G376" s="151"/>
      <c r="H376" s="151"/>
      <c r="I376" s="151"/>
    </row>
    <row r="377" spans="1:9">
      <c r="A377" s="323"/>
      <c r="B377" s="92" t="s">
        <v>82</v>
      </c>
      <c r="C377" s="155"/>
      <c r="D377" s="156"/>
      <c r="E377" s="156"/>
      <c r="F377" s="156"/>
      <c r="G377" s="151"/>
      <c r="H377" s="151"/>
      <c r="I377" s="151"/>
    </row>
    <row r="378" spans="1:9">
      <c r="A378" s="323"/>
      <c r="B378" s="92" t="s">
        <v>12</v>
      </c>
      <c r="C378" s="155"/>
      <c r="D378" s="156"/>
      <c r="E378" s="156"/>
      <c r="F378" s="156"/>
      <c r="G378" s="151"/>
      <c r="H378" s="151"/>
      <c r="I378" s="151"/>
    </row>
    <row r="379" spans="1:9">
      <c r="A379" s="323"/>
      <c r="B379" s="72" t="s">
        <v>14</v>
      </c>
      <c r="C379" s="158"/>
      <c r="D379" s="159"/>
      <c r="E379" s="159"/>
      <c r="F379" s="159"/>
      <c r="G379" s="151"/>
      <c r="H379" s="151"/>
      <c r="I379" s="151"/>
    </row>
    <row r="380" spans="1:9">
      <c r="A380" s="323"/>
      <c r="B380" s="72" t="s">
        <v>15</v>
      </c>
      <c r="C380" s="158"/>
      <c r="D380" s="159"/>
      <c r="E380" s="159"/>
      <c r="F380" s="159"/>
      <c r="G380" s="151"/>
      <c r="H380" s="151"/>
      <c r="I380" s="151"/>
    </row>
    <row r="381" spans="1:9">
      <c r="A381" s="323"/>
      <c r="B381" s="73" t="s">
        <v>16</v>
      </c>
      <c r="C381" s="161"/>
      <c r="D381" s="162"/>
      <c r="E381" s="162"/>
      <c r="F381" s="162"/>
      <c r="G381" s="151"/>
      <c r="H381" s="151"/>
      <c r="I381" s="151"/>
    </row>
    <row r="382" spans="1:9">
      <c r="A382" s="323"/>
      <c r="B382" s="74" t="s">
        <v>17</v>
      </c>
      <c r="C382" s="158"/>
      <c r="D382" s="159"/>
      <c r="E382" s="159"/>
      <c r="F382" s="159"/>
      <c r="G382" s="151"/>
      <c r="H382" s="151"/>
      <c r="I382" s="151"/>
    </row>
    <row r="383" spans="1:9">
      <c r="A383" s="323"/>
      <c r="B383" s="73" t="s">
        <v>18</v>
      </c>
      <c r="C383" s="161">
        <f t="shared" ref="C383:F383" si="73">SUM(C378:C382)</f>
        <v>0</v>
      </c>
      <c r="D383" s="161">
        <f t="shared" si="73"/>
        <v>0</v>
      </c>
      <c r="E383" s="161">
        <f t="shared" si="73"/>
        <v>0</v>
      </c>
      <c r="F383" s="161">
        <f t="shared" si="73"/>
        <v>0</v>
      </c>
      <c r="G383" s="151"/>
      <c r="H383" s="151"/>
      <c r="I383" s="151"/>
    </row>
    <row r="384" spans="1:9">
      <c r="A384" s="323"/>
      <c r="B384" s="73" t="s">
        <v>19</v>
      </c>
      <c r="C384" s="161">
        <f t="shared" ref="C384:F384" si="74">SUM(C385:C386)</f>
        <v>0</v>
      </c>
      <c r="D384" s="161">
        <f t="shared" si="74"/>
        <v>0</v>
      </c>
      <c r="E384" s="161">
        <f t="shared" si="74"/>
        <v>0</v>
      </c>
      <c r="F384" s="161">
        <f t="shared" si="74"/>
        <v>0</v>
      </c>
      <c r="G384" s="151"/>
      <c r="H384" s="151"/>
      <c r="I384" s="151"/>
    </row>
    <row r="385" spans="1:9">
      <c r="A385" s="323"/>
      <c r="B385" s="75" t="s">
        <v>20</v>
      </c>
      <c r="C385" s="163"/>
      <c r="D385" s="164"/>
      <c r="E385" s="164"/>
      <c r="F385" s="164"/>
      <c r="G385" s="151"/>
      <c r="H385" s="151"/>
      <c r="I385" s="151"/>
    </row>
    <row r="386" spans="1:9">
      <c r="A386" s="323"/>
      <c r="B386" s="78" t="s">
        <v>21</v>
      </c>
      <c r="C386" s="166"/>
      <c r="D386" s="167"/>
      <c r="E386" s="167"/>
      <c r="F386" s="167"/>
      <c r="G386" s="151"/>
      <c r="H386" s="151"/>
      <c r="I386" s="151"/>
    </row>
    <row r="387" spans="1:9">
      <c r="A387" s="314" t="s">
        <v>62</v>
      </c>
      <c r="B387" s="90" t="s">
        <v>48</v>
      </c>
      <c r="C387" s="152"/>
      <c r="D387" s="153"/>
      <c r="E387" s="153"/>
      <c r="F387" s="153"/>
      <c r="G387" s="151"/>
      <c r="H387" s="151"/>
      <c r="I387" s="151"/>
    </row>
    <row r="388" spans="1:9">
      <c r="A388" s="323"/>
      <c r="B388" s="92" t="s">
        <v>82</v>
      </c>
      <c r="C388" s="155"/>
      <c r="D388" s="156"/>
      <c r="E388" s="156"/>
      <c r="F388" s="156"/>
      <c r="G388" s="151"/>
      <c r="H388" s="151"/>
      <c r="I388" s="151"/>
    </row>
    <row r="389" spans="1:9">
      <c r="A389" s="323"/>
      <c r="B389" s="92" t="s">
        <v>12</v>
      </c>
      <c r="C389" s="155"/>
      <c r="D389" s="156"/>
      <c r="E389" s="156"/>
      <c r="F389" s="156"/>
      <c r="G389" s="151"/>
      <c r="H389" s="151"/>
      <c r="I389" s="151"/>
    </row>
    <row r="390" spans="1:9">
      <c r="A390" s="323"/>
      <c r="B390" s="72" t="s">
        <v>14</v>
      </c>
      <c r="C390" s="158"/>
      <c r="D390" s="159"/>
      <c r="E390" s="159"/>
      <c r="F390" s="159"/>
      <c r="G390" s="151"/>
      <c r="H390" s="151"/>
      <c r="I390" s="151"/>
    </row>
    <row r="391" spans="1:9">
      <c r="A391" s="323"/>
      <c r="B391" s="72" t="s">
        <v>15</v>
      </c>
      <c r="C391" s="158"/>
      <c r="D391" s="159"/>
      <c r="E391" s="159"/>
      <c r="F391" s="159"/>
      <c r="G391" s="151"/>
      <c r="H391" s="151"/>
      <c r="I391" s="151"/>
    </row>
    <row r="392" spans="1:9">
      <c r="A392" s="323"/>
      <c r="B392" s="73" t="s">
        <v>16</v>
      </c>
      <c r="C392" s="161"/>
      <c r="D392" s="162"/>
      <c r="E392" s="162"/>
      <c r="F392" s="162"/>
      <c r="G392" s="151"/>
      <c r="H392" s="151"/>
      <c r="I392" s="151"/>
    </row>
    <row r="393" spans="1:9">
      <c r="A393" s="323"/>
      <c r="B393" s="74" t="s">
        <v>17</v>
      </c>
      <c r="C393" s="158"/>
      <c r="D393" s="159"/>
      <c r="E393" s="159"/>
      <c r="F393" s="159"/>
      <c r="G393" s="151"/>
      <c r="H393" s="151"/>
      <c r="I393" s="151"/>
    </row>
    <row r="394" spans="1:9">
      <c r="A394" s="323"/>
      <c r="B394" s="73" t="s">
        <v>18</v>
      </c>
      <c r="C394" s="161">
        <f t="shared" ref="C394:F394" si="75">SUM(C389:C393)</f>
        <v>0</v>
      </c>
      <c r="D394" s="161">
        <f t="shared" si="75"/>
        <v>0</v>
      </c>
      <c r="E394" s="161">
        <f t="shared" si="75"/>
        <v>0</v>
      </c>
      <c r="F394" s="161">
        <f t="shared" si="75"/>
        <v>0</v>
      </c>
      <c r="G394" s="151"/>
      <c r="H394" s="151"/>
      <c r="I394" s="151"/>
    </row>
    <row r="395" spans="1:9">
      <c r="A395" s="323"/>
      <c r="B395" s="73" t="s">
        <v>19</v>
      </c>
      <c r="C395" s="161">
        <f t="shared" ref="C395:F395" si="76">SUM(C396:C397)</f>
        <v>0</v>
      </c>
      <c r="D395" s="161">
        <f t="shared" si="76"/>
        <v>0</v>
      </c>
      <c r="E395" s="161">
        <f t="shared" si="76"/>
        <v>0</v>
      </c>
      <c r="F395" s="161">
        <f t="shared" si="76"/>
        <v>0</v>
      </c>
      <c r="G395" s="151"/>
      <c r="H395" s="151"/>
      <c r="I395" s="151"/>
    </row>
    <row r="396" spans="1:9">
      <c r="A396" s="323"/>
      <c r="B396" s="75" t="s">
        <v>20</v>
      </c>
      <c r="C396" s="163"/>
      <c r="D396" s="164"/>
      <c r="E396" s="164"/>
      <c r="F396" s="164"/>
      <c r="G396" s="151"/>
      <c r="H396" s="151"/>
      <c r="I396" s="151"/>
    </row>
    <row r="397" spans="1:9">
      <c r="A397" s="323"/>
      <c r="B397" s="78" t="s">
        <v>21</v>
      </c>
      <c r="C397" s="166"/>
      <c r="D397" s="167"/>
      <c r="E397" s="167"/>
      <c r="F397" s="167"/>
      <c r="G397" s="151"/>
      <c r="H397" s="151"/>
      <c r="I397" s="151"/>
    </row>
    <row r="398" spans="1:9">
      <c r="A398" s="314" t="s">
        <v>63</v>
      </c>
      <c r="B398" s="90" t="s">
        <v>48</v>
      </c>
      <c r="C398" s="152"/>
      <c r="D398" s="153"/>
      <c r="E398" s="153"/>
      <c r="F398" s="153"/>
      <c r="G398" s="151"/>
      <c r="H398" s="151"/>
      <c r="I398" s="151"/>
    </row>
    <row r="399" spans="1:9">
      <c r="A399" s="323"/>
      <c r="B399" s="92" t="s">
        <v>82</v>
      </c>
      <c r="C399" s="155"/>
      <c r="D399" s="156"/>
      <c r="E399" s="156"/>
      <c r="F399" s="156"/>
      <c r="G399" s="151"/>
      <c r="H399" s="151"/>
      <c r="I399" s="151"/>
    </row>
    <row r="400" spans="1:9">
      <c r="A400" s="323"/>
      <c r="B400" s="92" t="s">
        <v>12</v>
      </c>
      <c r="C400" s="155"/>
      <c r="D400" s="156"/>
      <c r="E400" s="156"/>
      <c r="F400" s="156"/>
      <c r="G400" s="151"/>
      <c r="H400" s="151"/>
      <c r="I400" s="151"/>
    </row>
    <row r="401" spans="1:9">
      <c r="A401" s="323"/>
      <c r="B401" s="72" t="s">
        <v>14</v>
      </c>
      <c r="C401" s="158"/>
      <c r="D401" s="159"/>
      <c r="E401" s="159"/>
      <c r="F401" s="159"/>
      <c r="G401" s="151"/>
      <c r="H401" s="151"/>
      <c r="I401" s="151"/>
    </row>
    <row r="402" spans="1:9">
      <c r="A402" s="323"/>
      <c r="B402" s="72" t="s">
        <v>15</v>
      </c>
      <c r="C402" s="158"/>
      <c r="D402" s="159"/>
      <c r="E402" s="159"/>
      <c r="F402" s="159"/>
      <c r="G402" s="151"/>
      <c r="H402" s="151"/>
      <c r="I402" s="151"/>
    </row>
    <row r="403" spans="1:9">
      <c r="A403" s="323"/>
      <c r="B403" s="73" t="s">
        <v>16</v>
      </c>
      <c r="C403" s="161"/>
      <c r="D403" s="162"/>
      <c r="E403" s="162"/>
      <c r="F403" s="162"/>
      <c r="G403" s="151"/>
      <c r="H403" s="151"/>
      <c r="I403" s="151"/>
    </row>
    <row r="404" spans="1:9">
      <c r="A404" s="323"/>
      <c r="B404" s="74" t="s">
        <v>17</v>
      </c>
      <c r="C404" s="158"/>
      <c r="D404" s="159"/>
      <c r="E404" s="159"/>
      <c r="F404" s="159"/>
      <c r="G404" s="151"/>
      <c r="H404" s="151"/>
      <c r="I404" s="151"/>
    </row>
    <row r="405" spans="1:9">
      <c r="A405" s="323"/>
      <c r="B405" s="73" t="s">
        <v>18</v>
      </c>
      <c r="C405" s="161">
        <f t="shared" ref="C405:F405" si="77">SUM(C400:C404)</f>
        <v>0</v>
      </c>
      <c r="D405" s="161">
        <f t="shared" si="77"/>
        <v>0</v>
      </c>
      <c r="E405" s="161">
        <f t="shared" si="77"/>
        <v>0</v>
      </c>
      <c r="F405" s="161">
        <f t="shared" si="77"/>
        <v>0</v>
      </c>
      <c r="G405" s="151"/>
      <c r="H405" s="151"/>
      <c r="I405" s="151"/>
    </row>
    <row r="406" spans="1:9">
      <c r="A406" s="323"/>
      <c r="B406" s="73" t="s">
        <v>19</v>
      </c>
      <c r="C406" s="161">
        <f t="shared" ref="C406:F406" si="78">SUM(C407:C408)</f>
        <v>0</v>
      </c>
      <c r="D406" s="161">
        <f t="shared" si="78"/>
        <v>0</v>
      </c>
      <c r="E406" s="161">
        <f t="shared" si="78"/>
        <v>0</v>
      </c>
      <c r="F406" s="161">
        <f t="shared" si="78"/>
        <v>0</v>
      </c>
      <c r="G406" s="151"/>
      <c r="H406" s="151"/>
      <c r="I406" s="151"/>
    </row>
    <row r="407" spans="1:9">
      <c r="A407" s="323"/>
      <c r="B407" s="75" t="s">
        <v>20</v>
      </c>
      <c r="C407" s="163"/>
      <c r="D407" s="164"/>
      <c r="E407" s="164"/>
      <c r="F407" s="164"/>
      <c r="G407" s="151"/>
      <c r="H407" s="151"/>
      <c r="I407" s="151"/>
    </row>
    <row r="408" spans="1:9">
      <c r="A408" s="323"/>
      <c r="B408" s="78" t="s">
        <v>21</v>
      </c>
      <c r="C408" s="166"/>
      <c r="D408" s="167"/>
      <c r="E408" s="167"/>
      <c r="F408" s="167"/>
      <c r="G408" s="151"/>
      <c r="H408" s="151"/>
      <c r="I408" s="151"/>
    </row>
    <row r="409" spans="1:9">
      <c r="A409" s="314" t="s">
        <v>64</v>
      </c>
      <c r="B409" s="90" t="s">
        <v>48</v>
      </c>
      <c r="C409" s="152"/>
      <c r="D409" s="153"/>
      <c r="E409" s="153"/>
      <c r="F409" s="153"/>
      <c r="G409" s="151"/>
      <c r="H409" s="151"/>
      <c r="I409" s="151"/>
    </row>
    <row r="410" spans="1:9">
      <c r="A410" s="323"/>
      <c r="B410" s="92" t="s">
        <v>82</v>
      </c>
      <c r="C410" s="155"/>
      <c r="D410" s="156"/>
      <c r="E410" s="156"/>
      <c r="F410" s="156"/>
      <c r="G410" s="151"/>
      <c r="H410" s="151"/>
      <c r="I410" s="151"/>
    </row>
    <row r="411" spans="1:9">
      <c r="A411" s="323"/>
      <c r="B411" s="92" t="s">
        <v>12</v>
      </c>
      <c r="C411" s="155"/>
      <c r="D411" s="156"/>
      <c r="E411" s="156"/>
      <c r="F411" s="156"/>
      <c r="G411" s="151"/>
      <c r="H411" s="151"/>
      <c r="I411" s="151"/>
    </row>
    <row r="412" spans="1:9">
      <c r="A412" s="323"/>
      <c r="B412" s="72" t="s">
        <v>14</v>
      </c>
      <c r="C412" s="158"/>
      <c r="D412" s="159"/>
      <c r="E412" s="159"/>
      <c r="F412" s="159"/>
      <c r="G412" s="151"/>
      <c r="H412" s="151"/>
      <c r="I412" s="151"/>
    </row>
    <row r="413" spans="1:9">
      <c r="A413" s="323"/>
      <c r="B413" s="72" t="s">
        <v>15</v>
      </c>
      <c r="C413" s="158"/>
      <c r="D413" s="159"/>
      <c r="E413" s="159"/>
      <c r="F413" s="159"/>
      <c r="G413" s="151"/>
      <c r="H413" s="151"/>
      <c r="I413" s="151"/>
    </row>
    <row r="414" spans="1:9">
      <c r="A414" s="323"/>
      <c r="B414" s="73" t="s">
        <v>16</v>
      </c>
      <c r="C414" s="161"/>
      <c r="D414" s="162"/>
      <c r="E414" s="162"/>
      <c r="F414" s="162"/>
      <c r="G414" s="151"/>
      <c r="H414" s="151"/>
      <c r="I414" s="151"/>
    </row>
    <row r="415" spans="1:9">
      <c r="A415" s="323"/>
      <c r="B415" s="74" t="s">
        <v>17</v>
      </c>
      <c r="C415" s="158"/>
      <c r="D415" s="159"/>
      <c r="E415" s="159"/>
      <c r="F415" s="159"/>
      <c r="G415" s="151"/>
      <c r="H415" s="151"/>
      <c r="I415" s="151"/>
    </row>
    <row r="416" spans="1:9">
      <c r="A416" s="323"/>
      <c r="B416" s="73" t="s">
        <v>18</v>
      </c>
      <c r="C416" s="161">
        <f t="shared" ref="C416:F416" si="79">SUM(C411:C415)</f>
        <v>0</v>
      </c>
      <c r="D416" s="161">
        <f t="shared" si="79"/>
        <v>0</v>
      </c>
      <c r="E416" s="161">
        <f t="shared" si="79"/>
        <v>0</v>
      </c>
      <c r="F416" s="161">
        <f t="shared" si="79"/>
        <v>0</v>
      </c>
      <c r="G416" s="151"/>
      <c r="H416" s="151"/>
      <c r="I416" s="151"/>
    </row>
    <row r="417" spans="1:9">
      <c r="A417" s="323"/>
      <c r="B417" s="73" t="s">
        <v>19</v>
      </c>
      <c r="C417" s="161">
        <f t="shared" ref="C417:F417" si="80">SUM(C418:C419)</f>
        <v>0</v>
      </c>
      <c r="D417" s="161">
        <f t="shared" si="80"/>
        <v>0</v>
      </c>
      <c r="E417" s="161">
        <f t="shared" si="80"/>
        <v>0</v>
      </c>
      <c r="F417" s="161">
        <f t="shared" si="80"/>
        <v>0</v>
      </c>
      <c r="G417" s="151"/>
      <c r="H417" s="151"/>
      <c r="I417" s="151"/>
    </row>
    <row r="418" spans="1:9">
      <c r="A418" s="323"/>
      <c r="B418" s="75" t="s">
        <v>20</v>
      </c>
      <c r="C418" s="163"/>
      <c r="D418" s="164"/>
      <c r="E418" s="164"/>
      <c r="F418" s="164"/>
      <c r="G418" s="151"/>
      <c r="H418" s="151"/>
      <c r="I418" s="151"/>
    </row>
    <row r="419" spans="1:9">
      <c r="A419" s="323"/>
      <c r="B419" s="78" t="s">
        <v>21</v>
      </c>
      <c r="C419" s="166"/>
      <c r="D419" s="167"/>
      <c r="E419" s="167"/>
      <c r="F419" s="167"/>
      <c r="G419" s="151"/>
      <c r="H419" s="151"/>
      <c r="I419" s="151"/>
    </row>
    <row r="420" spans="1:9">
      <c r="A420" s="314" t="s">
        <v>66</v>
      </c>
      <c r="B420" s="90" t="s">
        <v>48</v>
      </c>
      <c r="C420" s="152"/>
      <c r="D420" s="153"/>
      <c r="E420" s="153"/>
      <c r="F420" s="153"/>
      <c r="G420" s="151"/>
      <c r="H420" s="151"/>
      <c r="I420" s="151"/>
    </row>
    <row r="421" spans="1:9">
      <c r="A421" s="323"/>
      <c r="B421" s="92" t="s">
        <v>82</v>
      </c>
      <c r="C421" s="155"/>
      <c r="D421" s="156"/>
      <c r="E421" s="156"/>
      <c r="F421" s="156"/>
      <c r="G421" s="151"/>
      <c r="H421" s="151"/>
      <c r="I421" s="151"/>
    </row>
    <row r="422" spans="1:9">
      <c r="A422" s="323"/>
      <c r="B422" s="92" t="s">
        <v>12</v>
      </c>
      <c r="C422" s="155"/>
      <c r="D422" s="156"/>
      <c r="E422" s="156"/>
      <c r="F422" s="156"/>
      <c r="G422" s="151"/>
      <c r="H422" s="151"/>
      <c r="I422" s="151"/>
    </row>
    <row r="423" spans="1:9">
      <c r="A423" s="323"/>
      <c r="B423" s="72" t="s">
        <v>14</v>
      </c>
      <c r="C423" s="158"/>
      <c r="D423" s="159"/>
      <c r="E423" s="159"/>
      <c r="F423" s="159"/>
      <c r="G423" s="151"/>
      <c r="H423" s="151"/>
      <c r="I423" s="151"/>
    </row>
    <row r="424" spans="1:9">
      <c r="A424" s="323"/>
      <c r="B424" s="72" t="s">
        <v>15</v>
      </c>
      <c r="C424" s="158"/>
      <c r="D424" s="159"/>
      <c r="E424" s="159"/>
      <c r="F424" s="159"/>
      <c r="G424" s="151"/>
      <c r="H424" s="151"/>
      <c r="I424" s="151"/>
    </row>
    <row r="425" spans="1:9">
      <c r="A425" s="323"/>
      <c r="B425" s="73" t="s">
        <v>16</v>
      </c>
      <c r="C425" s="161"/>
      <c r="D425" s="162"/>
      <c r="E425" s="162"/>
      <c r="F425" s="162"/>
      <c r="G425" s="151"/>
      <c r="H425" s="151"/>
      <c r="I425" s="151"/>
    </row>
    <row r="426" spans="1:9">
      <c r="A426" s="323"/>
      <c r="B426" s="74" t="s">
        <v>17</v>
      </c>
      <c r="C426" s="158"/>
      <c r="D426" s="159"/>
      <c r="E426" s="159"/>
      <c r="F426" s="159"/>
      <c r="G426" s="151"/>
      <c r="H426" s="151"/>
      <c r="I426" s="151"/>
    </row>
    <row r="427" spans="1:9">
      <c r="A427" s="323"/>
      <c r="B427" s="73" t="s">
        <v>18</v>
      </c>
      <c r="C427" s="161">
        <f t="shared" ref="C427:F427" si="81">SUM(C422:C426)</f>
        <v>0</v>
      </c>
      <c r="D427" s="161">
        <f t="shared" si="81"/>
        <v>0</v>
      </c>
      <c r="E427" s="161">
        <f t="shared" si="81"/>
        <v>0</v>
      </c>
      <c r="F427" s="161">
        <f t="shared" si="81"/>
        <v>0</v>
      </c>
      <c r="G427" s="151"/>
      <c r="H427" s="151"/>
      <c r="I427" s="151"/>
    </row>
    <row r="428" spans="1:9">
      <c r="A428" s="323"/>
      <c r="B428" s="73" t="s">
        <v>19</v>
      </c>
      <c r="C428" s="161">
        <f t="shared" ref="C428:F428" si="82">SUM(C429:C430)</f>
        <v>0</v>
      </c>
      <c r="D428" s="161">
        <f t="shared" si="82"/>
        <v>0</v>
      </c>
      <c r="E428" s="161">
        <f t="shared" si="82"/>
        <v>0</v>
      </c>
      <c r="F428" s="161">
        <f t="shared" si="82"/>
        <v>0</v>
      </c>
      <c r="G428" s="151"/>
      <c r="H428" s="151"/>
      <c r="I428" s="151"/>
    </row>
    <row r="429" spans="1:9">
      <c r="A429" s="323"/>
      <c r="B429" s="75" t="s">
        <v>20</v>
      </c>
      <c r="C429" s="163"/>
      <c r="D429" s="164"/>
      <c r="E429" s="164"/>
      <c r="F429" s="164"/>
      <c r="G429" s="151"/>
      <c r="H429" s="151"/>
      <c r="I429" s="151"/>
    </row>
    <row r="430" spans="1:9">
      <c r="A430" s="323"/>
      <c r="B430" s="78" t="s">
        <v>21</v>
      </c>
      <c r="C430" s="166"/>
      <c r="D430" s="167"/>
      <c r="E430" s="167"/>
      <c r="F430" s="167"/>
      <c r="G430" s="151"/>
      <c r="H430" s="151"/>
      <c r="I430" s="151"/>
    </row>
    <row r="431" spans="1:9">
      <c r="A431" s="314" t="s">
        <v>67</v>
      </c>
      <c r="B431" s="90" t="s">
        <v>48</v>
      </c>
      <c r="C431" s="152"/>
      <c r="D431" s="153"/>
      <c r="E431" s="153"/>
      <c r="F431" s="153"/>
      <c r="G431" s="151"/>
      <c r="H431" s="151"/>
      <c r="I431" s="151"/>
    </row>
    <row r="432" spans="1:9">
      <c r="A432" s="323"/>
      <c r="B432" s="92" t="s">
        <v>82</v>
      </c>
      <c r="C432" s="155"/>
      <c r="D432" s="156"/>
      <c r="E432" s="156"/>
      <c r="F432" s="156"/>
      <c r="G432" s="151"/>
      <c r="H432" s="151"/>
      <c r="I432" s="151"/>
    </row>
    <row r="433" spans="1:9">
      <c r="A433" s="323"/>
      <c r="B433" s="92" t="s">
        <v>12</v>
      </c>
      <c r="C433" s="155"/>
      <c r="D433" s="156"/>
      <c r="E433" s="156"/>
      <c r="F433" s="156"/>
      <c r="G433" s="151"/>
      <c r="H433" s="151"/>
      <c r="I433" s="151"/>
    </row>
    <row r="434" spans="1:9">
      <c r="A434" s="323"/>
      <c r="B434" s="72" t="s">
        <v>14</v>
      </c>
      <c r="C434" s="158"/>
      <c r="D434" s="159"/>
      <c r="E434" s="159"/>
      <c r="F434" s="159"/>
      <c r="G434" s="151"/>
      <c r="H434" s="151"/>
      <c r="I434" s="151"/>
    </row>
    <row r="435" spans="1:9">
      <c r="A435" s="323"/>
      <c r="B435" s="72" t="s">
        <v>15</v>
      </c>
      <c r="C435" s="158"/>
      <c r="D435" s="159"/>
      <c r="E435" s="159"/>
      <c r="F435" s="159"/>
      <c r="G435" s="151"/>
      <c r="H435" s="151"/>
      <c r="I435" s="151"/>
    </row>
    <row r="436" spans="1:9">
      <c r="A436" s="323"/>
      <c r="B436" s="73" t="s">
        <v>16</v>
      </c>
      <c r="C436" s="161"/>
      <c r="D436" s="162"/>
      <c r="E436" s="162"/>
      <c r="F436" s="162"/>
      <c r="G436" s="151"/>
      <c r="H436" s="151"/>
      <c r="I436" s="151"/>
    </row>
    <row r="437" spans="1:9">
      <c r="A437" s="323"/>
      <c r="B437" s="74" t="s">
        <v>17</v>
      </c>
      <c r="C437" s="158"/>
      <c r="D437" s="159"/>
      <c r="E437" s="159"/>
      <c r="F437" s="159"/>
      <c r="G437" s="151"/>
      <c r="H437" s="151"/>
      <c r="I437" s="151"/>
    </row>
    <row r="438" spans="1:9">
      <c r="A438" s="323"/>
      <c r="B438" s="73" t="s">
        <v>18</v>
      </c>
      <c r="C438" s="161">
        <f t="shared" ref="C438:F438" si="83">SUM(C433:C437)</f>
        <v>0</v>
      </c>
      <c r="D438" s="161">
        <f t="shared" si="83"/>
        <v>0</v>
      </c>
      <c r="E438" s="161">
        <f t="shared" si="83"/>
        <v>0</v>
      </c>
      <c r="F438" s="161">
        <f t="shared" si="83"/>
        <v>0</v>
      </c>
      <c r="G438" s="151"/>
      <c r="H438" s="151"/>
      <c r="I438" s="151"/>
    </row>
    <row r="439" spans="1:9">
      <c r="A439" s="323"/>
      <c r="B439" s="73" t="s">
        <v>19</v>
      </c>
      <c r="C439" s="161">
        <f t="shared" ref="C439:F439" si="84">SUM(C440:C441)</f>
        <v>0</v>
      </c>
      <c r="D439" s="161">
        <f t="shared" si="84"/>
        <v>0</v>
      </c>
      <c r="E439" s="161">
        <f t="shared" si="84"/>
        <v>0</v>
      </c>
      <c r="F439" s="161">
        <f t="shared" si="84"/>
        <v>0</v>
      </c>
      <c r="G439" s="151"/>
      <c r="H439" s="151"/>
      <c r="I439" s="151"/>
    </row>
    <row r="440" spans="1:9">
      <c r="A440" s="323"/>
      <c r="B440" s="75" t="s">
        <v>20</v>
      </c>
      <c r="C440" s="163"/>
      <c r="D440" s="164"/>
      <c r="E440" s="164"/>
      <c r="F440" s="164"/>
      <c r="G440" s="151"/>
      <c r="H440" s="151"/>
      <c r="I440" s="151"/>
    </row>
    <row r="441" spans="1:9">
      <c r="A441" s="323"/>
      <c r="B441" s="78" t="s">
        <v>21</v>
      </c>
      <c r="C441" s="166"/>
      <c r="D441" s="167"/>
      <c r="E441" s="167"/>
      <c r="F441" s="167"/>
      <c r="G441" s="151"/>
      <c r="H441" s="151"/>
      <c r="I441" s="151"/>
    </row>
    <row r="442" spans="1:9">
      <c r="A442" s="314" t="s">
        <v>69</v>
      </c>
      <c r="B442" s="90" t="s">
        <v>48</v>
      </c>
      <c r="C442" s="152"/>
      <c r="D442" s="153"/>
      <c r="E442" s="153"/>
      <c r="F442" s="153"/>
      <c r="G442" s="151"/>
      <c r="H442" s="151"/>
      <c r="I442" s="151"/>
    </row>
    <row r="443" spans="1:9">
      <c r="A443" s="323"/>
      <c r="B443" s="92" t="s">
        <v>82</v>
      </c>
      <c r="C443" s="155"/>
      <c r="D443" s="156"/>
      <c r="E443" s="156"/>
      <c r="F443" s="156"/>
      <c r="G443" s="151"/>
      <c r="H443" s="151"/>
      <c r="I443" s="151"/>
    </row>
    <row r="444" spans="1:9">
      <c r="A444" s="323"/>
      <c r="B444" s="92" t="s">
        <v>12</v>
      </c>
      <c r="C444" s="155"/>
      <c r="D444" s="156"/>
      <c r="E444" s="156"/>
      <c r="F444" s="156"/>
      <c r="G444" s="151"/>
      <c r="H444" s="151"/>
      <c r="I444" s="151"/>
    </row>
    <row r="445" spans="1:9">
      <c r="A445" s="323"/>
      <c r="B445" s="72" t="s">
        <v>14</v>
      </c>
      <c r="C445" s="158"/>
      <c r="D445" s="159"/>
      <c r="E445" s="159"/>
      <c r="F445" s="159"/>
      <c r="G445" s="151"/>
      <c r="H445" s="151"/>
      <c r="I445" s="151"/>
    </row>
    <row r="446" spans="1:9">
      <c r="A446" s="323"/>
      <c r="B446" s="72" t="s">
        <v>15</v>
      </c>
      <c r="C446" s="158"/>
      <c r="D446" s="159"/>
      <c r="E446" s="159"/>
      <c r="F446" s="159"/>
      <c r="G446" s="151"/>
      <c r="H446" s="151"/>
      <c r="I446" s="151"/>
    </row>
    <row r="447" spans="1:9">
      <c r="A447" s="323"/>
      <c r="B447" s="73" t="s">
        <v>16</v>
      </c>
      <c r="C447" s="161"/>
      <c r="D447" s="162"/>
      <c r="E447" s="162"/>
      <c r="F447" s="162"/>
      <c r="G447" s="151"/>
      <c r="H447" s="151"/>
      <c r="I447" s="151"/>
    </row>
    <row r="448" spans="1:9">
      <c r="A448" s="323"/>
      <c r="B448" s="74" t="s">
        <v>17</v>
      </c>
      <c r="C448" s="158"/>
      <c r="D448" s="159"/>
      <c r="E448" s="159"/>
      <c r="F448" s="159"/>
      <c r="G448" s="151"/>
      <c r="H448" s="151"/>
      <c r="I448" s="151"/>
    </row>
    <row r="449" spans="1:9">
      <c r="A449" s="323"/>
      <c r="B449" s="73" t="s">
        <v>18</v>
      </c>
      <c r="C449" s="161">
        <f t="shared" ref="C449:F449" si="85">SUM(C444:C448)</f>
        <v>0</v>
      </c>
      <c r="D449" s="161">
        <f t="shared" si="85"/>
        <v>0</v>
      </c>
      <c r="E449" s="161">
        <f t="shared" si="85"/>
        <v>0</v>
      </c>
      <c r="F449" s="161">
        <f t="shared" si="85"/>
        <v>0</v>
      </c>
      <c r="G449" s="151"/>
      <c r="H449" s="151"/>
      <c r="I449" s="151"/>
    </row>
    <row r="450" spans="1:9">
      <c r="A450" s="323"/>
      <c r="B450" s="73" t="s">
        <v>19</v>
      </c>
      <c r="C450" s="161">
        <f t="shared" ref="C450:F450" si="86">SUM(C451:C452)</f>
        <v>0</v>
      </c>
      <c r="D450" s="161">
        <f t="shared" si="86"/>
        <v>0</v>
      </c>
      <c r="E450" s="161">
        <f t="shared" si="86"/>
        <v>0</v>
      </c>
      <c r="F450" s="161">
        <f t="shared" si="86"/>
        <v>0</v>
      </c>
      <c r="G450" s="151"/>
      <c r="H450" s="151"/>
      <c r="I450" s="151"/>
    </row>
    <row r="451" spans="1:9">
      <c r="A451" s="323"/>
      <c r="B451" s="75" t="s">
        <v>20</v>
      </c>
      <c r="C451" s="163"/>
      <c r="D451" s="164"/>
      <c r="E451" s="164"/>
      <c r="F451" s="164"/>
      <c r="G451" s="151"/>
      <c r="H451" s="151"/>
      <c r="I451" s="151"/>
    </row>
    <row r="452" spans="1:9">
      <c r="A452" s="323"/>
      <c r="B452" s="78" t="s">
        <v>21</v>
      </c>
      <c r="C452" s="166"/>
      <c r="D452" s="167"/>
      <c r="E452" s="167"/>
      <c r="F452" s="167"/>
      <c r="G452" s="151"/>
      <c r="H452" s="151"/>
      <c r="I452" s="151"/>
    </row>
    <row r="453" spans="1:9">
      <c r="A453" s="314" t="s">
        <v>70</v>
      </c>
      <c r="B453" s="90" t="s">
        <v>48</v>
      </c>
      <c r="C453" s="152"/>
      <c r="D453" s="153"/>
      <c r="E453" s="153"/>
      <c r="F453" s="153"/>
      <c r="G453" s="151"/>
      <c r="H453" s="151"/>
      <c r="I453" s="151"/>
    </row>
    <row r="454" spans="1:9">
      <c r="A454" s="323"/>
      <c r="B454" s="92" t="s">
        <v>82</v>
      </c>
      <c r="C454" s="155"/>
      <c r="D454" s="156"/>
      <c r="E454" s="156"/>
      <c r="F454" s="156"/>
      <c r="G454" s="151"/>
      <c r="H454" s="151"/>
      <c r="I454" s="151"/>
    </row>
    <row r="455" spans="1:9">
      <c r="A455" s="323"/>
      <c r="B455" s="92" t="s">
        <v>12</v>
      </c>
      <c r="C455" s="155"/>
      <c r="D455" s="156"/>
      <c r="E455" s="156"/>
      <c r="F455" s="156"/>
      <c r="G455" s="151"/>
      <c r="H455" s="151"/>
      <c r="I455" s="151"/>
    </row>
    <row r="456" spans="1:9">
      <c r="A456" s="323"/>
      <c r="B456" s="72" t="s">
        <v>14</v>
      </c>
      <c r="C456" s="158"/>
      <c r="D456" s="159"/>
      <c r="E456" s="159"/>
      <c r="F456" s="159"/>
      <c r="G456" s="151"/>
      <c r="H456" s="151"/>
      <c r="I456" s="151"/>
    </row>
    <row r="457" spans="1:9">
      <c r="A457" s="323"/>
      <c r="B457" s="72" t="s">
        <v>15</v>
      </c>
      <c r="C457" s="158"/>
      <c r="D457" s="159"/>
      <c r="E457" s="159"/>
      <c r="F457" s="159"/>
      <c r="G457" s="151"/>
      <c r="H457" s="151"/>
      <c r="I457" s="151"/>
    </row>
    <row r="458" spans="1:9">
      <c r="A458" s="323"/>
      <c r="B458" s="73" t="s">
        <v>16</v>
      </c>
      <c r="C458" s="161"/>
      <c r="D458" s="162"/>
      <c r="E458" s="162"/>
      <c r="F458" s="162"/>
      <c r="G458" s="151"/>
      <c r="H458" s="151"/>
      <c r="I458" s="151"/>
    </row>
    <row r="459" spans="1:9">
      <c r="A459" s="323"/>
      <c r="B459" s="74" t="s">
        <v>17</v>
      </c>
      <c r="C459" s="158"/>
      <c r="D459" s="159"/>
      <c r="E459" s="159"/>
      <c r="F459" s="159"/>
      <c r="G459" s="151"/>
      <c r="H459" s="151"/>
      <c r="I459" s="151"/>
    </row>
    <row r="460" spans="1:9">
      <c r="A460" s="323"/>
      <c r="B460" s="73" t="s">
        <v>18</v>
      </c>
      <c r="C460" s="161">
        <f t="shared" ref="C460:F460" si="87">SUM(C455:C459)</f>
        <v>0</v>
      </c>
      <c r="D460" s="161">
        <f t="shared" si="87"/>
        <v>0</v>
      </c>
      <c r="E460" s="161">
        <f t="shared" si="87"/>
        <v>0</v>
      </c>
      <c r="F460" s="161">
        <f t="shared" si="87"/>
        <v>0</v>
      </c>
      <c r="G460" s="151"/>
      <c r="H460" s="151"/>
      <c r="I460" s="151"/>
    </row>
    <row r="461" spans="1:9">
      <c r="A461" s="323"/>
      <c r="B461" s="73" t="s">
        <v>19</v>
      </c>
      <c r="C461" s="161">
        <f t="shared" ref="C461:F461" si="88">SUM(C462:C463)</f>
        <v>0</v>
      </c>
      <c r="D461" s="161">
        <f t="shared" si="88"/>
        <v>0</v>
      </c>
      <c r="E461" s="161">
        <f t="shared" si="88"/>
        <v>0</v>
      </c>
      <c r="F461" s="161">
        <f t="shared" si="88"/>
        <v>0</v>
      </c>
      <c r="G461" s="151"/>
      <c r="H461" s="151"/>
      <c r="I461" s="151"/>
    </row>
    <row r="462" spans="1:9">
      <c r="A462" s="323"/>
      <c r="B462" s="75" t="s">
        <v>20</v>
      </c>
      <c r="C462" s="163"/>
      <c r="D462" s="164"/>
      <c r="E462" s="164"/>
      <c r="F462" s="164"/>
      <c r="G462" s="151"/>
      <c r="H462" s="151"/>
      <c r="I462" s="151"/>
    </row>
    <row r="463" spans="1:9">
      <c r="A463" s="323"/>
      <c r="B463" s="78" t="s">
        <v>21</v>
      </c>
      <c r="C463" s="166"/>
      <c r="D463" s="167"/>
      <c r="E463" s="167"/>
      <c r="F463" s="167"/>
      <c r="G463" s="151"/>
      <c r="H463" s="151"/>
      <c r="I463" s="151"/>
    </row>
    <row r="464" spans="1:9">
      <c r="A464" s="314" t="s">
        <v>71</v>
      </c>
      <c r="B464" s="90" t="s">
        <v>48</v>
      </c>
      <c r="C464" s="152"/>
      <c r="D464" s="153"/>
      <c r="E464" s="153"/>
      <c r="F464" s="153"/>
      <c r="G464" s="151"/>
      <c r="H464" s="151"/>
      <c r="I464" s="151"/>
    </row>
    <row r="465" spans="1:9">
      <c r="A465" s="323"/>
      <c r="B465" s="92" t="s">
        <v>82</v>
      </c>
      <c r="C465" s="155"/>
      <c r="D465" s="156"/>
      <c r="E465" s="156"/>
      <c r="F465" s="156"/>
      <c r="G465" s="151"/>
      <c r="H465" s="151"/>
      <c r="I465" s="151"/>
    </row>
    <row r="466" spans="1:9">
      <c r="A466" s="323"/>
      <c r="B466" s="92" t="s">
        <v>12</v>
      </c>
      <c r="C466" s="155"/>
      <c r="D466" s="156"/>
      <c r="E466" s="156"/>
      <c r="F466" s="156"/>
      <c r="G466" s="151"/>
      <c r="H466" s="151"/>
      <c r="I466" s="151"/>
    </row>
    <row r="467" spans="1:9">
      <c r="A467" s="323"/>
      <c r="B467" s="72" t="s">
        <v>14</v>
      </c>
      <c r="C467" s="158"/>
      <c r="D467" s="159"/>
      <c r="E467" s="159"/>
      <c r="F467" s="159"/>
      <c r="G467" s="151"/>
      <c r="H467" s="151"/>
      <c r="I467" s="151"/>
    </row>
    <row r="468" spans="1:9">
      <c r="A468" s="323"/>
      <c r="B468" s="72" t="s">
        <v>15</v>
      </c>
      <c r="C468" s="158"/>
      <c r="D468" s="159"/>
      <c r="E468" s="159"/>
      <c r="F468" s="159"/>
      <c r="G468" s="151"/>
      <c r="H468" s="151"/>
      <c r="I468" s="151"/>
    </row>
    <row r="469" spans="1:9">
      <c r="A469" s="323"/>
      <c r="B469" s="73" t="s">
        <v>16</v>
      </c>
      <c r="C469" s="161"/>
      <c r="D469" s="162"/>
      <c r="E469" s="162"/>
      <c r="F469" s="162"/>
      <c r="G469" s="151"/>
      <c r="H469" s="151"/>
      <c r="I469" s="151"/>
    </row>
    <row r="470" spans="1:9">
      <c r="A470" s="323"/>
      <c r="B470" s="74" t="s">
        <v>17</v>
      </c>
      <c r="C470" s="158"/>
      <c r="D470" s="159"/>
      <c r="E470" s="159"/>
      <c r="F470" s="159"/>
      <c r="G470" s="151"/>
      <c r="H470" s="151"/>
      <c r="I470" s="151"/>
    </row>
    <row r="471" spans="1:9">
      <c r="A471" s="323"/>
      <c r="B471" s="73" t="s">
        <v>18</v>
      </c>
      <c r="C471" s="161">
        <f t="shared" ref="C471:F471" si="89">SUM(C466:C470)</f>
        <v>0</v>
      </c>
      <c r="D471" s="161">
        <f t="shared" si="89"/>
        <v>0</v>
      </c>
      <c r="E471" s="161">
        <f t="shared" si="89"/>
        <v>0</v>
      </c>
      <c r="F471" s="161">
        <f t="shared" si="89"/>
        <v>0</v>
      </c>
      <c r="G471" s="151"/>
      <c r="H471" s="151"/>
      <c r="I471" s="151"/>
    </row>
    <row r="472" spans="1:9">
      <c r="A472" s="323"/>
      <c r="B472" s="73" t="s">
        <v>19</v>
      </c>
      <c r="C472" s="161">
        <f t="shared" ref="C472:F472" si="90">SUM(C473:C474)</f>
        <v>0</v>
      </c>
      <c r="D472" s="161">
        <f t="shared" si="90"/>
        <v>0</v>
      </c>
      <c r="E472" s="161">
        <f t="shared" si="90"/>
        <v>0</v>
      </c>
      <c r="F472" s="161">
        <f t="shared" si="90"/>
        <v>0</v>
      </c>
      <c r="G472" s="151"/>
      <c r="H472" s="151"/>
      <c r="I472" s="151"/>
    </row>
    <row r="473" spans="1:9">
      <c r="A473" s="323"/>
      <c r="B473" s="75" t="s">
        <v>20</v>
      </c>
      <c r="C473" s="163"/>
      <c r="D473" s="164"/>
      <c r="E473" s="164"/>
      <c r="F473" s="164"/>
      <c r="G473" s="151"/>
      <c r="H473" s="151"/>
      <c r="I473" s="151"/>
    </row>
    <row r="474" spans="1:9">
      <c r="A474" s="323"/>
      <c r="B474" s="78" t="s">
        <v>21</v>
      </c>
      <c r="C474" s="166"/>
      <c r="D474" s="167"/>
      <c r="E474" s="167"/>
      <c r="F474" s="167"/>
      <c r="G474" s="151"/>
      <c r="H474" s="151"/>
      <c r="I474" s="151"/>
    </row>
    <row r="475" spans="1:9">
      <c r="A475" s="314" t="s">
        <v>72</v>
      </c>
      <c r="B475" s="90" t="s">
        <v>48</v>
      </c>
      <c r="C475" s="152"/>
      <c r="D475" s="153"/>
      <c r="E475" s="153"/>
      <c r="F475" s="153"/>
      <c r="G475" s="151"/>
      <c r="H475" s="151"/>
      <c r="I475" s="151"/>
    </row>
    <row r="476" spans="1:9">
      <c r="A476" s="323"/>
      <c r="B476" s="92" t="s">
        <v>82</v>
      </c>
      <c r="C476" s="155"/>
      <c r="D476" s="156"/>
      <c r="E476" s="156"/>
      <c r="F476" s="156"/>
      <c r="G476" s="151"/>
      <c r="H476" s="151"/>
      <c r="I476" s="151"/>
    </row>
    <row r="477" spans="1:9">
      <c r="A477" s="323"/>
      <c r="B477" s="92" t="s">
        <v>12</v>
      </c>
      <c r="C477" s="155"/>
      <c r="D477" s="156"/>
      <c r="E477" s="156"/>
      <c r="F477" s="156"/>
      <c r="G477" s="151"/>
      <c r="H477" s="151"/>
      <c r="I477" s="151"/>
    </row>
    <row r="478" spans="1:9">
      <c r="A478" s="323"/>
      <c r="B478" s="72" t="s">
        <v>14</v>
      </c>
      <c r="C478" s="158"/>
      <c r="D478" s="159"/>
      <c r="E478" s="159"/>
      <c r="F478" s="159"/>
      <c r="G478" s="151"/>
      <c r="H478" s="151"/>
      <c r="I478" s="151"/>
    </row>
    <row r="479" spans="1:9">
      <c r="A479" s="323"/>
      <c r="B479" s="72" t="s">
        <v>15</v>
      </c>
      <c r="C479" s="158"/>
      <c r="D479" s="159"/>
      <c r="E479" s="159"/>
      <c r="F479" s="159"/>
      <c r="G479" s="151"/>
      <c r="H479" s="151"/>
      <c r="I479" s="151"/>
    </row>
    <row r="480" spans="1:9">
      <c r="A480" s="323"/>
      <c r="B480" s="73" t="s">
        <v>16</v>
      </c>
      <c r="C480" s="161"/>
      <c r="D480" s="162"/>
      <c r="E480" s="162"/>
      <c r="F480" s="162"/>
      <c r="G480" s="151"/>
      <c r="H480" s="151"/>
      <c r="I480" s="151"/>
    </row>
    <row r="481" spans="1:9">
      <c r="A481" s="323"/>
      <c r="B481" s="74" t="s">
        <v>17</v>
      </c>
      <c r="C481" s="158"/>
      <c r="D481" s="159"/>
      <c r="E481" s="159"/>
      <c r="F481" s="159"/>
      <c r="G481" s="151"/>
      <c r="H481" s="151"/>
      <c r="I481" s="151"/>
    </row>
    <row r="482" spans="1:9">
      <c r="A482" s="323"/>
      <c r="B482" s="73" t="s">
        <v>18</v>
      </c>
      <c r="C482" s="161">
        <f t="shared" ref="C482:F482" si="91">SUM(C477:C481)</f>
        <v>0</v>
      </c>
      <c r="D482" s="161">
        <f t="shared" si="91"/>
        <v>0</v>
      </c>
      <c r="E482" s="161">
        <f t="shared" si="91"/>
        <v>0</v>
      </c>
      <c r="F482" s="161">
        <f t="shared" si="91"/>
        <v>0</v>
      </c>
      <c r="G482" s="151"/>
      <c r="H482" s="151"/>
      <c r="I482" s="151"/>
    </row>
    <row r="483" spans="1:9">
      <c r="A483" s="323"/>
      <c r="B483" s="73" t="s">
        <v>19</v>
      </c>
      <c r="C483" s="161">
        <f t="shared" ref="C483:F483" si="92">SUM(C484:C485)</f>
        <v>0</v>
      </c>
      <c r="D483" s="161">
        <f t="shared" si="92"/>
        <v>0</v>
      </c>
      <c r="E483" s="161">
        <f t="shared" si="92"/>
        <v>0</v>
      </c>
      <c r="F483" s="161">
        <f t="shared" si="92"/>
        <v>0</v>
      </c>
      <c r="G483" s="151"/>
      <c r="H483" s="151"/>
      <c r="I483" s="151"/>
    </row>
    <row r="484" spans="1:9">
      <c r="A484" s="323"/>
      <c r="B484" s="75" t="s">
        <v>20</v>
      </c>
      <c r="C484" s="163"/>
      <c r="D484" s="164"/>
      <c r="E484" s="164"/>
      <c r="F484" s="164"/>
      <c r="G484" s="151"/>
      <c r="H484" s="151"/>
      <c r="I484" s="151"/>
    </row>
    <row r="485" spans="1:9">
      <c r="A485" s="323"/>
      <c r="B485" s="78" t="s">
        <v>21</v>
      </c>
      <c r="C485" s="166"/>
      <c r="D485" s="167"/>
      <c r="E485" s="167"/>
      <c r="F485" s="167"/>
      <c r="G485" s="151"/>
      <c r="H485" s="151"/>
      <c r="I485" s="151"/>
    </row>
    <row r="486" spans="1:9">
      <c r="A486" s="314" t="s">
        <v>73</v>
      </c>
      <c r="B486" s="90" t="s">
        <v>48</v>
      </c>
      <c r="C486" s="152"/>
      <c r="D486" s="153"/>
      <c r="E486" s="153"/>
      <c r="F486" s="153"/>
      <c r="G486" s="151"/>
      <c r="H486" s="151"/>
      <c r="I486" s="151"/>
    </row>
    <row r="487" spans="1:9">
      <c r="A487" s="323"/>
      <c r="B487" s="92" t="s">
        <v>82</v>
      </c>
      <c r="C487" s="155"/>
      <c r="D487" s="156"/>
      <c r="E487" s="156"/>
      <c r="F487" s="156"/>
      <c r="G487" s="151"/>
      <c r="H487" s="151"/>
      <c r="I487" s="151"/>
    </row>
    <row r="488" spans="1:9">
      <c r="A488" s="323"/>
      <c r="B488" s="92" t="s">
        <v>12</v>
      </c>
      <c r="C488" s="155"/>
      <c r="D488" s="156"/>
      <c r="E488" s="156"/>
      <c r="F488" s="156"/>
      <c r="G488" s="151"/>
      <c r="H488" s="151"/>
      <c r="I488" s="151"/>
    </row>
    <row r="489" spans="1:9">
      <c r="A489" s="323"/>
      <c r="B489" s="72" t="s">
        <v>14</v>
      </c>
      <c r="C489" s="158"/>
      <c r="D489" s="159"/>
      <c r="E489" s="159"/>
      <c r="F489" s="159"/>
      <c r="G489" s="151"/>
      <c r="H489" s="151"/>
      <c r="I489" s="151"/>
    </row>
    <row r="490" spans="1:9">
      <c r="A490" s="323"/>
      <c r="B490" s="72" t="s">
        <v>15</v>
      </c>
      <c r="C490" s="158"/>
      <c r="D490" s="159"/>
      <c r="E490" s="159"/>
      <c r="F490" s="159"/>
      <c r="G490" s="151"/>
      <c r="H490" s="151"/>
      <c r="I490" s="151"/>
    </row>
    <row r="491" spans="1:9">
      <c r="A491" s="323"/>
      <c r="B491" s="73" t="s">
        <v>16</v>
      </c>
      <c r="C491" s="161"/>
      <c r="D491" s="162"/>
      <c r="E491" s="162"/>
      <c r="F491" s="162"/>
      <c r="G491" s="151"/>
      <c r="H491" s="151"/>
      <c r="I491" s="151"/>
    </row>
    <row r="492" spans="1:9">
      <c r="A492" s="323"/>
      <c r="B492" s="74" t="s">
        <v>17</v>
      </c>
      <c r="C492" s="158"/>
      <c r="D492" s="159"/>
      <c r="E492" s="159"/>
      <c r="F492" s="159"/>
      <c r="G492" s="151"/>
      <c r="H492" s="151"/>
      <c r="I492" s="151"/>
    </row>
    <row r="493" spans="1:9">
      <c r="A493" s="323"/>
      <c r="B493" s="73" t="s">
        <v>18</v>
      </c>
      <c r="C493" s="161">
        <f t="shared" ref="C493:F493" si="93">SUM(C488:C492)</f>
        <v>0</v>
      </c>
      <c r="D493" s="161">
        <f t="shared" si="93"/>
        <v>0</v>
      </c>
      <c r="E493" s="161">
        <f t="shared" si="93"/>
        <v>0</v>
      </c>
      <c r="F493" s="161">
        <f t="shared" si="93"/>
        <v>0</v>
      </c>
      <c r="G493" s="151"/>
      <c r="H493" s="151"/>
      <c r="I493" s="151"/>
    </row>
    <row r="494" spans="1:9">
      <c r="A494" s="323"/>
      <c r="B494" s="73" t="s">
        <v>19</v>
      </c>
      <c r="C494" s="161">
        <f t="shared" ref="C494:F494" si="94">SUM(C495:C496)</f>
        <v>0</v>
      </c>
      <c r="D494" s="161">
        <f t="shared" si="94"/>
        <v>0</v>
      </c>
      <c r="E494" s="161">
        <f t="shared" si="94"/>
        <v>0</v>
      </c>
      <c r="F494" s="161">
        <f t="shared" si="94"/>
        <v>0</v>
      </c>
      <c r="G494" s="151"/>
      <c r="H494" s="151"/>
      <c r="I494" s="151"/>
    </row>
    <row r="495" spans="1:9">
      <c r="A495" s="323"/>
      <c r="B495" s="75" t="s">
        <v>20</v>
      </c>
      <c r="C495" s="163"/>
      <c r="D495" s="164"/>
      <c r="E495" s="164"/>
      <c r="F495" s="164"/>
      <c r="G495" s="151"/>
      <c r="H495" s="151"/>
      <c r="I495" s="151"/>
    </row>
    <row r="496" spans="1:9">
      <c r="A496" s="323"/>
      <c r="B496" s="78" t="s">
        <v>21</v>
      </c>
      <c r="C496" s="166"/>
      <c r="D496" s="167"/>
      <c r="E496" s="167"/>
      <c r="F496" s="167"/>
      <c r="G496" s="151"/>
      <c r="H496" s="151"/>
      <c r="I496" s="151"/>
    </row>
    <row r="497" spans="1:9">
      <c r="A497" s="314" t="s">
        <v>74</v>
      </c>
      <c r="B497" s="90" t="s">
        <v>48</v>
      </c>
      <c r="C497" s="152"/>
      <c r="D497" s="153"/>
      <c r="E497" s="153"/>
      <c r="F497" s="153"/>
      <c r="G497" s="151"/>
      <c r="H497" s="151"/>
      <c r="I497" s="151"/>
    </row>
    <row r="498" spans="1:9">
      <c r="A498" s="323"/>
      <c r="B498" s="92" t="s">
        <v>82</v>
      </c>
      <c r="C498" s="155"/>
      <c r="D498" s="156"/>
      <c r="E498" s="156"/>
      <c r="F498" s="156"/>
      <c r="G498" s="151"/>
      <c r="H498" s="151"/>
      <c r="I498" s="151"/>
    </row>
    <row r="499" spans="1:9">
      <c r="A499" s="323"/>
      <c r="B499" s="92" t="s">
        <v>12</v>
      </c>
      <c r="C499" s="155"/>
      <c r="D499" s="156"/>
      <c r="E499" s="156"/>
      <c r="F499" s="156"/>
      <c r="G499" s="151"/>
      <c r="H499" s="151"/>
      <c r="I499" s="151"/>
    </row>
    <row r="500" spans="1:9">
      <c r="A500" s="323"/>
      <c r="B500" s="72" t="s">
        <v>14</v>
      </c>
      <c r="C500" s="158"/>
      <c r="D500" s="159"/>
      <c r="E500" s="159"/>
      <c r="F500" s="159"/>
      <c r="G500" s="151"/>
      <c r="H500" s="151"/>
      <c r="I500" s="151"/>
    </row>
    <row r="501" spans="1:9">
      <c r="A501" s="323"/>
      <c r="B501" s="72" t="s">
        <v>15</v>
      </c>
      <c r="C501" s="158"/>
      <c r="D501" s="159"/>
      <c r="E501" s="159"/>
      <c r="F501" s="159"/>
      <c r="G501" s="151"/>
      <c r="H501" s="151"/>
      <c r="I501" s="151"/>
    </row>
    <row r="502" spans="1:9">
      <c r="A502" s="323"/>
      <c r="B502" s="73" t="s">
        <v>16</v>
      </c>
      <c r="C502" s="161"/>
      <c r="D502" s="162"/>
      <c r="E502" s="162"/>
      <c r="F502" s="162"/>
      <c r="G502" s="151"/>
      <c r="H502" s="151"/>
      <c r="I502" s="151"/>
    </row>
    <row r="503" spans="1:9">
      <c r="A503" s="323"/>
      <c r="B503" s="74" t="s">
        <v>17</v>
      </c>
      <c r="C503" s="158"/>
      <c r="D503" s="159"/>
      <c r="E503" s="159"/>
      <c r="F503" s="159"/>
      <c r="G503" s="151"/>
      <c r="H503" s="151"/>
      <c r="I503" s="151"/>
    </row>
    <row r="504" spans="1:9">
      <c r="A504" s="323"/>
      <c r="B504" s="73" t="s">
        <v>18</v>
      </c>
      <c r="C504" s="161">
        <f t="shared" ref="C504:F504" si="95">SUM(C499:C503)</f>
        <v>0</v>
      </c>
      <c r="D504" s="161">
        <f t="shared" si="95"/>
        <v>0</v>
      </c>
      <c r="E504" s="161">
        <f t="shared" si="95"/>
        <v>0</v>
      </c>
      <c r="F504" s="161">
        <f t="shared" si="95"/>
        <v>0</v>
      </c>
      <c r="G504" s="151"/>
      <c r="H504" s="151"/>
      <c r="I504" s="151"/>
    </row>
    <row r="505" spans="1:9">
      <c r="A505" s="323"/>
      <c r="B505" s="73" t="s">
        <v>19</v>
      </c>
      <c r="C505" s="161">
        <f t="shared" ref="C505:F505" si="96">SUM(C506:C507)</f>
        <v>0</v>
      </c>
      <c r="D505" s="161">
        <f t="shared" si="96"/>
        <v>0</v>
      </c>
      <c r="E505" s="161">
        <f t="shared" si="96"/>
        <v>0</v>
      </c>
      <c r="F505" s="161">
        <f t="shared" si="96"/>
        <v>0</v>
      </c>
      <c r="G505" s="151"/>
      <c r="H505" s="151"/>
      <c r="I505" s="151"/>
    </row>
    <row r="506" spans="1:9">
      <c r="A506" s="323"/>
      <c r="B506" s="75" t="s">
        <v>20</v>
      </c>
      <c r="C506" s="163"/>
      <c r="D506" s="164"/>
      <c r="E506" s="164"/>
      <c r="F506" s="164"/>
      <c r="G506" s="151"/>
      <c r="H506" s="151"/>
      <c r="I506" s="151"/>
    </row>
    <row r="507" spans="1:9">
      <c r="A507" s="323"/>
      <c r="B507" s="78" t="s">
        <v>21</v>
      </c>
      <c r="C507" s="166"/>
      <c r="D507" s="167"/>
      <c r="E507" s="167"/>
      <c r="F507" s="167"/>
      <c r="G507" s="151"/>
      <c r="H507" s="151"/>
      <c r="I507" s="151"/>
    </row>
    <row r="508" spans="1:9">
      <c r="A508" s="314" t="s">
        <v>75</v>
      </c>
      <c r="B508" s="90" t="s">
        <v>48</v>
      </c>
      <c r="C508" s="152"/>
      <c r="D508" s="153"/>
      <c r="E508" s="153"/>
      <c r="F508" s="153"/>
      <c r="G508" s="151"/>
      <c r="H508" s="151"/>
      <c r="I508" s="151"/>
    </row>
    <row r="509" spans="1:9">
      <c r="A509" s="323"/>
      <c r="B509" s="92" t="s">
        <v>82</v>
      </c>
      <c r="C509" s="155"/>
      <c r="D509" s="156"/>
      <c r="E509" s="156"/>
      <c r="F509" s="156"/>
      <c r="G509" s="151"/>
      <c r="H509" s="151"/>
      <c r="I509" s="151"/>
    </row>
    <row r="510" spans="1:9">
      <c r="A510" s="323"/>
      <c r="B510" s="92" t="s">
        <v>12</v>
      </c>
      <c r="C510" s="155"/>
      <c r="D510" s="156"/>
      <c r="E510" s="156"/>
      <c r="F510" s="156"/>
      <c r="G510" s="151"/>
      <c r="H510" s="151"/>
      <c r="I510" s="151"/>
    </row>
    <row r="511" spans="1:9">
      <c r="A511" s="323"/>
      <c r="B511" s="72" t="s">
        <v>14</v>
      </c>
      <c r="C511" s="158"/>
      <c r="D511" s="159"/>
      <c r="E511" s="159"/>
      <c r="F511" s="159"/>
      <c r="G511" s="151"/>
      <c r="H511" s="151"/>
      <c r="I511" s="151"/>
    </row>
    <row r="512" spans="1:9">
      <c r="A512" s="323"/>
      <c r="B512" s="72" t="s">
        <v>15</v>
      </c>
      <c r="C512" s="158"/>
      <c r="D512" s="159"/>
      <c r="E512" s="159"/>
      <c r="F512" s="159"/>
      <c r="G512" s="151"/>
      <c r="H512" s="151"/>
      <c r="I512" s="151"/>
    </row>
    <row r="513" spans="1:9">
      <c r="A513" s="323"/>
      <c r="B513" s="73" t="s">
        <v>16</v>
      </c>
      <c r="C513" s="161"/>
      <c r="D513" s="162"/>
      <c r="E513" s="162"/>
      <c r="F513" s="162"/>
      <c r="G513" s="151"/>
      <c r="H513" s="151"/>
      <c r="I513" s="151"/>
    </row>
    <row r="514" spans="1:9">
      <c r="A514" s="323"/>
      <c r="B514" s="74" t="s">
        <v>17</v>
      </c>
      <c r="C514" s="158"/>
      <c r="D514" s="159"/>
      <c r="E514" s="159"/>
      <c r="F514" s="159"/>
      <c r="G514" s="151"/>
      <c r="H514" s="151"/>
      <c r="I514" s="151"/>
    </row>
    <row r="515" spans="1:9">
      <c r="A515" s="323"/>
      <c r="B515" s="73" t="s">
        <v>18</v>
      </c>
      <c r="C515" s="161">
        <f t="shared" ref="C515:F515" si="97">SUM(C510:C514)</f>
        <v>0</v>
      </c>
      <c r="D515" s="161">
        <f t="shared" si="97"/>
        <v>0</v>
      </c>
      <c r="E515" s="161">
        <f t="shared" si="97"/>
        <v>0</v>
      </c>
      <c r="F515" s="161">
        <f t="shared" si="97"/>
        <v>0</v>
      </c>
      <c r="G515" s="151"/>
      <c r="H515" s="151"/>
      <c r="I515" s="151"/>
    </row>
    <row r="516" spans="1:9">
      <c r="A516" s="323"/>
      <c r="B516" s="73" t="s">
        <v>19</v>
      </c>
      <c r="C516" s="161">
        <f t="shared" ref="C516:F516" si="98">SUM(C517:C518)</f>
        <v>0</v>
      </c>
      <c r="D516" s="161">
        <f t="shared" si="98"/>
        <v>0</v>
      </c>
      <c r="E516" s="161">
        <f t="shared" si="98"/>
        <v>0</v>
      </c>
      <c r="F516" s="161">
        <f t="shared" si="98"/>
        <v>0</v>
      </c>
      <c r="G516" s="151"/>
      <c r="H516" s="151"/>
      <c r="I516" s="151"/>
    </row>
    <row r="517" spans="1:9">
      <c r="A517" s="323"/>
      <c r="B517" s="75" t="s">
        <v>20</v>
      </c>
      <c r="C517" s="163"/>
      <c r="D517" s="164"/>
      <c r="E517" s="164"/>
      <c r="F517" s="164"/>
      <c r="G517" s="151"/>
      <c r="H517" s="151"/>
      <c r="I517" s="151"/>
    </row>
    <row r="518" spans="1:9">
      <c r="A518" s="323"/>
      <c r="B518" s="78" t="s">
        <v>21</v>
      </c>
      <c r="C518" s="166"/>
      <c r="D518" s="167"/>
      <c r="E518" s="167"/>
      <c r="F518" s="167"/>
      <c r="G518" s="151"/>
      <c r="H518" s="151"/>
      <c r="I518" s="151"/>
    </row>
    <row r="519" spans="1:9">
      <c r="A519" s="314" t="s">
        <v>76</v>
      </c>
      <c r="B519" s="90" t="s">
        <v>48</v>
      </c>
      <c r="C519" s="152"/>
      <c r="D519" s="153"/>
      <c r="E519" s="153"/>
      <c r="F519" s="153"/>
      <c r="G519" s="151"/>
      <c r="H519" s="151"/>
      <c r="I519" s="151"/>
    </row>
    <row r="520" spans="1:9">
      <c r="A520" s="323"/>
      <c r="B520" s="92" t="s">
        <v>82</v>
      </c>
      <c r="C520" s="155"/>
      <c r="D520" s="156"/>
      <c r="E520" s="156"/>
      <c r="F520" s="156"/>
      <c r="G520" s="151"/>
      <c r="H520" s="151"/>
      <c r="I520" s="151"/>
    </row>
    <row r="521" spans="1:9">
      <c r="A521" s="323"/>
      <c r="B521" s="92" t="s">
        <v>12</v>
      </c>
      <c r="C521" s="155"/>
      <c r="D521" s="156"/>
      <c r="E521" s="156"/>
      <c r="F521" s="156"/>
      <c r="G521" s="151"/>
      <c r="H521" s="151"/>
      <c r="I521" s="151"/>
    </row>
    <row r="522" spans="1:9">
      <c r="A522" s="323"/>
      <c r="B522" s="72" t="s">
        <v>14</v>
      </c>
      <c r="C522" s="158"/>
      <c r="D522" s="159"/>
      <c r="E522" s="159"/>
      <c r="F522" s="159"/>
      <c r="G522" s="151"/>
      <c r="H522" s="151"/>
      <c r="I522" s="151"/>
    </row>
    <row r="523" spans="1:9">
      <c r="A523" s="323"/>
      <c r="B523" s="72" t="s">
        <v>15</v>
      </c>
      <c r="C523" s="158"/>
      <c r="D523" s="159"/>
      <c r="E523" s="159"/>
      <c r="F523" s="159"/>
      <c r="G523" s="151"/>
      <c r="H523" s="151"/>
      <c r="I523" s="151"/>
    </row>
    <row r="524" spans="1:9">
      <c r="A524" s="323"/>
      <c r="B524" s="73" t="s">
        <v>16</v>
      </c>
      <c r="C524" s="161"/>
      <c r="D524" s="162"/>
      <c r="E524" s="162"/>
      <c r="F524" s="162"/>
      <c r="G524" s="151"/>
      <c r="H524" s="151"/>
      <c r="I524" s="151"/>
    </row>
    <row r="525" spans="1:9">
      <c r="A525" s="323"/>
      <c r="B525" s="74" t="s">
        <v>17</v>
      </c>
      <c r="C525" s="158"/>
      <c r="D525" s="159"/>
      <c r="E525" s="159"/>
      <c r="F525" s="159"/>
      <c r="G525" s="151"/>
      <c r="H525" s="151"/>
      <c r="I525" s="151"/>
    </row>
    <row r="526" spans="1:9">
      <c r="A526" s="323"/>
      <c r="B526" s="73" t="s">
        <v>18</v>
      </c>
      <c r="C526" s="161">
        <f t="shared" ref="C526:F526" si="99">SUM(C521:C525)</f>
        <v>0</v>
      </c>
      <c r="D526" s="161">
        <f t="shared" si="99"/>
        <v>0</v>
      </c>
      <c r="E526" s="161">
        <f t="shared" si="99"/>
        <v>0</v>
      </c>
      <c r="F526" s="161">
        <f t="shared" si="99"/>
        <v>0</v>
      </c>
      <c r="G526" s="151"/>
      <c r="H526" s="151"/>
      <c r="I526" s="151"/>
    </row>
    <row r="527" spans="1:9">
      <c r="A527" s="323"/>
      <c r="B527" s="73" t="s">
        <v>19</v>
      </c>
      <c r="C527" s="161">
        <f t="shared" ref="C527:F527" si="100">SUM(C528:C529)</f>
        <v>0</v>
      </c>
      <c r="D527" s="161">
        <f t="shared" si="100"/>
        <v>0</v>
      </c>
      <c r="E527" s="161">
        <f t="shared" si="100"/>
        <v>0</v>
      </c>
      <c r="F527" s="161">
        <f t="shared" si="100"/>
        <v>0</v>
      </c>
      <c r="G527" s="151"/>
      <c r="H527" s="151"/>
      <c r="I527" s="151"/>
    </row>
    <row r="528" spans="1:9">
      <c r="A528" s="323"/>
      <c r="B528" s="75" t="s">
        <v>20</v>
      </c>
      <c r="C528" s="163"/>
      <c r="D528" s="164"/>
      <c r="E528" s="164"/>
      <c r="F528" s="164"/>
      <c r="G528" s="151"/>
      <c r="H528" s="151"/>
      <c r="I528" s="151"/>
    </row>
    <row r="529" spans="1:9">
      <c r="A529" s="323"/>
      <c r="B529" s="78" t="s">
        <v>21</v>
      </c>
      <c r="C529" s="166"/>
      <c r="D529" s="167"/>
      <c r="E529" s="167"/>
      <c r="F529" s="167"/>
      <c r="G529" s="151"/>
      <c r="H529" s="151"/>
      <c r="I529" s="151"/>
    </row>
    <row r="530" spans="1:9">
      <c r="A530" s="314" t="s">
        <v>77</v>
      </c>
      <c r="B530" s="90" t="s">
        <v>48</v>
      </c>
      <c r="C530" s="152"/>
      <c r="D530" s="153"/>
      <c r="E530" s="153"/>
      <c r="F530" s="153"/>
      <c r="G530" s="151"/>
      <c r="H530" s="151"/>
      <c r="I530" s="151"/>
    </row>
    <row r="531" spans="1:9">
      <c r="A531" s="323"/>
      <c r="B531" s="92" t="s">
        <v>82</v>
      </c>
      <c r="C531" s="155"/>
      <c r="D531" s="156"/>
      <c r="E531" s="156"/>
      <c r="F531" s="156"/>
      <c r="G531" s="151"/>
      <c r="H531" s="151"/>
      <c r="I531" s="151"/>
    </row>
    <row r="532" spans="1:9">
      <c r="A532" s="323"/>
      <c r="B532" s="92" t="s">
        <v>12</v>
      </c>
      <c r="C532" s="155"/>
      <c r="D532" s="156"/>
      <c r="E532" s="156"/>
      <c r="F532" s="156"/>
      <c r="G532" s="151"/>
      <c r="H532" s="151"/>
      <c r="I532" s="151"/>
    </row>
    <row r="533" spans="1:9">
      <c r="A533" s="323"/>
      <c r="B533" s="72" t="s">
        <v>14</v>
      </c>
      <c r="C533" s="158"/>
      <c r="D533" s="159"/>
      <c r="E533" s="159"/>
      <c r="F533" s="159"/>
      <c r="G533" s="151"/>
      <c r="H533" s="151"/>
      <c r="I533" s="151"/>
    </row>
    <row r="534" spans="1:9">
      <c r="A534" s="323"/>
      <c r="B534" s="72" t="s">
        <v>15</v>
      </c>
      <c r="C534" s="158"/>
      <c r="D534" s="159"/>
      <c r="E534" s="159"/>
      <c r="F534" s="159"/>
      <c r="G534" s="151"/>
      <c r="H534" s="151"/>
      <c r="I534" s="151"/>
    </row>
    <row r="535" spans="1:9">
      <c r="A535" s="323"/>
      <c r="B535" s="73" t="s">
        <v>16</v>
      </c>
      <c r="C535" s="161"/>
      <c r="D535" s="162"/>
      <c r="E535" s="162"/>
      <c r="F535" s="162"/>
      <c r="G535" s="151"/>
      <c r="H535" s="151"/>
      <c r="I535" s="151"/>
    </row>
    <row r="536" spans="1:9">
      <c r="A536" s="323"/>
      <c r="B536" s="74" t="s">
        <v>17</v>
      </c>
      <c r="C536" s="158"/>
      <c r="D536" s="159"/>
      <c r="E536" s="159"/>
      <c r="F536" s="159"/>
      <c r="G536" s="151"/>
      <c r="H536" s="151"/>
      <c r="I536" s="151"/>
    </row>
    <row r="537" spans="1:9">
      <c r="A537" s="323"/>
      <c r="B537" s="73" t="s">
        <v>18</v>
      </c>
      <c r="C537" s="161">
        <f t="shared" ref="C537:F537" si="101">SUM(C532:C536)</f>
        <v>0</v>
      </c>
      <c r="D537" s="161">
        <f t="shared" si="101"/>
        <v>0</v>
      </c>
      <c r="E537" s="161">
        <f t="shared" si="101"/>
        <v>0</v>
      </c>
      <c r="F537" s="161">
        <f t="shared" si="101"/>
        <v>0</v>
      </c>
      <c r="G537" s="151"/>
      <c r="H537" s="151"/>
      <c r="I537" s="151"/>
    </row>
    <row r="538" spans="1:9">
      <c r="A538" s="323"/>
      <c r="B538" s="73" t="s">
        <v>19</v>
      </c>
      <c r="C538" s="161">
        <f t="shared" ref="C538:F538" si="102">SUM(C539:C540)</f>
        <v>0</v>
      </c>
      <c r="D538" s="161">
        <f t="shared" si="102"/>
        <v>0</v>
      </c>
      <c r="E538" s="161">
        <f t="shared" si="102"/>
        <v>0</v>
      </c>
      <c r="F538" s="161">
        <f t="shared" si="102"/>
        <v>0</v>
      </c>
      <c r="G538" s="151"/>
      <c r="H538" s="151"/>
      <c r="I538" s="151"/>
    </row>
    <row r="539" spans="1:9">
      <c r="A539" s="323"/>
      <c r="B539" s="75" t="s">
        <v>20</v>
      </c>
      <c r="C539" s="163"/>
      <c r="D539" s="164"/>
      <c r="E539" s="164"/>
      <c r="F539" s="164"/>
      <c r="G539" s="151"/>
      <c r="H539" s="151"/>
      <c r="I539" s="151"/>
    </row>
    <row r="540" spans="1:9">
      <c r="A540" s="323"/>
      <c r="B540" s="78" t="s">
        <v>21</v>
      </c>
      <c r="C540" s="166"/>
      <c r="D540" s="167"/>
      <c r="E540" s="167"/>
      <c r="F540" s="167"/>
      <c r="G540" s="151"/>
      <c r="H540" s="151"/>
      <c r="I540" s="151"/>
    </row>
    <row r="541" spans="1:9">
      <c r="A541" s="314" t="s">
        <v>78</v>
      </c>
      <c r="B541" s="90" t="s">
        <v>48</v>
      </c>
      <c r="C541" s="152"/>
      <c r="D541" s="153"/>
      <c r="E541" s="153"/>
      <c r="F541" s="153"/>
      <c r="G541" s="151"/>
      <c r="H541" s="151"/>
      <c r="I541" s="151"/>
    </row>
    <row r="542" spans="1:9">
      <c r="A542" s="323"/>
      <c r="B542" s="92" t="s">
        <v>82</v>
      </c>
      <c r="C542" s="179"/>
      <c r="D542" s="180"/>
      <c r="E542" s="180"/>
      <c r="F542" s="180"/>
      <c r="G542" s="151"/>
      <c r="H542" s="151"/>
      <c r="I542" s="151"/>
    </row>
    <row r="543" spans="1:9">
      <c r="A543" s="323"/>
      <c r="B543" s="92" t="s">
        <v>12</v>
      </c>
      <c r="C543" s="179"/>
      <c r="D543" s="180"/>
      <c r="E543" s="180"/>
      <c r="F543" s="180"/>
      <c r="G543" s="151"/>
      <c r="H543" s="151"/>
      <c r="I543" s="151"/>
    </row>
    <row r="544" spans="1:9">
      <c r="A544" s="323"/>
      <c r="B544" s="72" t="s">
        <v>14</v>
      </c>
      <c r="C544" s="158"/>
      <c r="D544" s="159"/>
      <c r="E544" s="159"/>
      <c r="F544" s="159"/>
      <c r="G544" s="151"/>
      <c r="H544" s="151"/>
      <c r="I544" s="151"/>
    </row>
    <row r="545" spans="1:9">
      <c r="A545" s="323"/>
      <c r="B545" s="72" t="s">
        <v>15</v>
      </c>
      <c r="C545" s="158"/>
      <c r="D545" s="159"/>
      <c r="E545" s="159"/>
      <c r="F545" s="159"/>
      <c r="G545" s="151"/>
      <c r="H545" s="151"/>
      <c r="I545" s="151"/>
    </row>
    <row r="546" spans="1:9">
      <c r="A546" s="323"/>
      <c r="B546" s="73" t="s">
        <v>16</v>
      </c>
      <c r="C546" s="181"/>
      <c r="D546" s="182"/>
      <c r="E546" s="182"/>
      <c r="F546" s="182"/>
      <c r="G546" s="151"/>
      <c r="H546" s="151"/>
      <c r="I546" s="151"/>
    </row>
    <row r="547" spans="1:9">
      <c r="A547" s="323"/>
      <c r="B547" s="74" t="s">
        <v>17</v>
      </c>
      <c r="C547" s="158"/>
      <c r="D547" s="159"/>
      <c r="E547" s="159"/>
      <c r="F547" s="159"/>
      <c r="G547" s="151"/>
      <c r="H547" s="151"/>
      <c r="I547" s="151"/>
    </row>
    <row r="548" spans="1:9">
      <c r="A548" s="323"/>
      <c r="B548" s="73" t="s">
        <v>18</v>
      </c>
      <c r="C548" s="183">
        <f t="shared" ref="C548:F548" si="103">SUM(C543:C547)</f>
        <v>0</v>
      </c>
      <c r="D548" s="183">
        <f t="shared" si="103"/>
        <v>0</v>
      </c>
      <c r="E548" s="183">
        <f t="shared" si="103"/>
        <v>0</v>
      </c>
      <c r="F548" s="183">
        <f t="shared" si="103"/>
        <v>0</v>
      </c>
      <c r="G548" s="151"/>
      <c r="H548" s="151"/>
      <c r="I548" s="151"/>
    </row>
    <row r="549" spans="1:9">
      <c r="A549" s="323"/>
      <c r="B549" s="73" t="s">
        <v>19</v>
      </c>
      <c r="C549" s="183">
        <f t="shared" ref="C549:F549" si="104">SUM(C550:C551)</f>
        <v>0</v>
      </c>
      <c r="D549" s="183">
        <f t="shared" si="104"/>
        <v>0</v>
      </c>
      <c r="E549" s="183">
        <f t="shared" si="104"/>
        <v>0</v>
      </c>
      <c r="F549" s="183">
        <f t="shared" si="104"/>
        <v>0</v>
      </c>
      <c r="G549" s="151"/>
      <c r="H549" s="151"/>
      <c r="I549" s="151"/>
    </row>
    <row r="550" spans="1:9">
      <c r="A550" s="323"/>
      <c r="B550" s="75" t="s">
        <v>20</v>
      </c>
      <c r="C550" s="163"/>
      <c r="D550" s="164"/>
      <c r="E550" s="164"/>
      <c r="F550" s="164"/>
      <c r="G550" s="151"/>
      <c r="H550" s="151"/>
      <c r="I550" s="151"/>
    </row>
    <row r="551" spans="1:9">
      <c r="A551" s="323"/>
      <c r="B551" s="78" t="s">
        <v>21</v>
      </c>
      <c r="C551" s="184"/>
      <c r="D551" s="185"/>
      <c r="E551" s="185"/>
      <c r="F551" s="185"/>
      <c r="G551" s="151"/>
      <c r="H551" s="151"/>
      <c r="I551" s="151"/>
    </row>
    <row r="552" spans="1:9">
      <c r="A552" s="314" t="s">
        <v>79</v>
      </c>
      <c r="B552" s="90" t="s">
        <v>48</v>
      </c>
      <c r="C552" s="152"/>
      <c r="D552" s="153"/>
      <c r="E552" s="153"/>
      <c r="F552" s="153"/>
      <c r="G552" s="151"/>
      <c r="H552" s="151"/>
      <c r="I552" s="151"/>
    </row>
    <row r="553" spans="1:9">
      <c r="A553" s="323"/>
      <c r="B553" s="92" t="s">
        <v>82</v>
      </c>
      <c r="C553" s="179"/>
      <c r="D553" s="180"/>
      <c r="E553" s="180"/>
      <c r="F553" s="180"/>
      <c r="G553" s="151"/>
      <c r="H553" s="151"/>
      <c r="I553" s="151"/>
    </row>
    <row r="554" spans="1:9">
      <c r="A554" s="323"/>
      <c r="B554" s="92" t="s">
        <v>12</v>
      </c>
      <c r="C554" s="179"/>
      <c r="D554" s="180"/>
      <c r="E554" s="180"/>
      <c r="F554" s="180"/>
      <c r="G554" s="151"/>
      <c r="H554" s="151"/>
      <c r="I554" s="151"/>
    </row>
    <row r="555" spans="1:9">
      <c r="A555" s="323"/>
      <c r="B555" s="72" t="s">
        <v>14</v>
      </c>
      <c r="C555" s="158"/>
      <c r="D555" s="159"/>
      <c r="E555" s="159"/>
      <c r="F555" s="159"/>
      <c r="G555" s="151"/>
      <c r="H555" s="151"/>
      <c r="I555" s="151"/>
    </row>
    <row r="556" spans="1:9">
      <c r="A556" s="323"/>
      <c r="B556" s="72" t="s">
        <v>15</v>
      </c>
      <c r="C556" s="158"/>
      <c r="D556" s="159"/>
      <c r="E556" s="159"/>
      <c r="F556" s="159"/>
      <c r="G556" s="151"/>
      <c r="H556" s="151"/>
      <c r="I556" s="151"/>
    </row>
    <row r="557" spans="1:9">
      <c r="A557" s="323"/>
      <c r="B557" s="73" t="s">
        <v>16</v>
      </c>
      <c r="C557" s="181"/>
      <c r="D557" s="182"/>
      <c r="E557" s="182"/>
      <c r="F557" s="182"/>
      <c r="G557" s="151"/>
      <c r="H557" s="151"/>
      <c r="I557" s="151"/>
    </row>
    <row r="558" spans="1:9">
      <c r="A558" s="323"/>
      <c r="B558" s="74" t="s">
        <v>17</v>
      </c>
      <c r="C558" s="158"/>
      <c r="D558" s="159"/>
      <c r="E558" s="159"/>
      <c r="F558" s="159"/>
      <c r="G558" s="151"/>
      <c r="H558" s="151"/>
      <c r="I558" s="151"/>
    </row>
    <row r="559" spans="1:9">
      <c r="A559" s="323"/>
      <c r="B559" s="73" t="s">
        <v>18</v>
      </c>
      <c r="C559" s="183">
        <f t="shared" ref="C559:F559" si="105">SUM(C554:C558)</f>
        <v>0</v>
      </c>
      <c r="D559" s="183">
        <f t="shared" si="105"/>
        <v>0</v>
      </c>
      <c r="E559" s="183">
        <f t="shared" si="105"/>
        <v>0</v>
      </c>
      <c r="F559" s="183">
        <f t="shared" si="105"/>
        <v>0</v>
      </c>
      <c r="G559" s="151"/>
      <c r="H559" s="151"/>
      <c r="I559" s="151"/>
    </row>
    <row r="560" spans="1:9">
      <c r="A560" s="323"/>
      <c r="B560" s="73" t="s">
        <v>19</v>
      </c>
      <c r="C560" s="183">
        <f t="shared" ref="C560:F560" si="106">SUM(C561:C562)</f>
        <v>0</v>
      </c>
      <c r="D560" s="183">
        <f t="shared" si="106"/>
        <v>0</v>
      </c>
      <c r="E560" s="183">
        <f t="shared" si="106"/>
        <v>0</v>
      </c>
      <c r="F560" s="183">
        <f t="shared" si="106"/>
        <v>0</v>
      </c>
      <c r="G560" s="151"/>
      <c r="H560" s="151"/>
      <c r="I560" s="151"/>
    </row>
    <row r="561" spans="1:9">
      <c r="A561" s="323"/>
      <c r="B561" s="75" t="s">
        <v>20</v>
      </c>
      <c r="C561" s="163"/>
      <c r="D561" s="164"/>
      <c r="E561" s="164"/>
      <c r="F561" s="164"/>
      <c r="G561" s="151"/>
      <c r="H561" s="151"/>
      <c r="I561" s="151"/>
    </row>
    <row r="562" spans="1:9">
      <c r="A562" s="323"/>
      <c r="B562" s="78" t="s">
        <v>21</v>
      </c>
      <c r="C562" s="184"/>
      <c r="D562" s="185"/>
      <c r="E562" s="185"/>
      <c r="F562" s="185"/>
      <c r="G562" s="151"/>
      <c r="H562" s="151"/>
      <c r="I562" s="151"/>
    </row>
    <row r="563" spans="1:9">
      <c r="A563" s="314" t="s">
        <v>89</v>
      </c>
      <c r="B563" s="90" t="s">
        <v>48</v>
      </c>
      <c r="C563" s="152"/>
      <c r="D563" s="153"/>
      <c r="E563" s="153"/>
      <c r="F563" s="153"/>
      <c r="G563" s="151"/>
      <c r="H563" s="151"/>
      <c r="I563" s="151"/>
    </row>
    <row r="564" spans="1:9">
      <c r="A564" s="323"/>
      <c r="B564" s="92" t="s">
        <v>82</v>
      </c>
      <c r="C564" s="179"/>
      <c r="D564" s="180"/>
      <c r="E564" s="180"/>
      <c r="F564" s="180"/>
      <c r="G564" s="151"/>
      <c r="H564" s="151"/>
      <c r="I564" s="151"/>
    </row>
    <row r="565" spans="1:9">
      <c r="A565" s="323"/>
      <c r="B565" s="92" t="s">
        <v>12</v>
      </c>
      <c r="C565" s="179"/>
      <c r="D565" s="180"/>
      <c r="E565" s="180"/>
      <c r="F565" s="180"/>
      <c r="G565" s="151"/>
      <c r="H565" s="151"/>
      <c r="I565" s="151"/>
    </row>
    <row r="566" spans="1:9">
      <c r="A566" s="323"/>
      <c r="B566" s="72" t="s">
        <v>14</v>
      </c>
      <c r="C566" s="158"/>
      <c r="D566" s="159"/>
      <c r="E566" s="159"/>
      <c r="F566" s="159"/>
      <c r="G566" s="151"/>
      <c r="H566" s="151"/>
      <c r="I566" s="151"/>
    </row>
    <row r="567" spans="1:9">
      <c r="A567" s="323"/>
      <c r="B567" s="72" t="s">
        <v>15</v>
      </c>
      <c r="C567" s="158"/>
      <c r="D567" s="159"/>
      <c r="E567" s="159"/>
      <c r="F567" s="159"/>
      <c r="G567" s="151"/>
      <c r="H567" s="151"/>
      <c r="I567" s="151"/>
    </row>
    <row r="568" spans="1:9">
      <c r="A568" s="323"/>
      <c r="B568" s="73" t="s">
        <v>16</v>
      </c>
      <c r="C568" s="181"/>
      <c r="D568" s="182"/>
      <c r="E568" s="182"/>
      <c r="F568" s="182"/>
      <c r="G568" s="151"/>
      <c r="H568" s="151"/>
      <c r="I568" s="151"/>
    </row>
    <row r="569" spans="1:9">
      <c r="A569" s="323"/>
      <c r="B569" s="74" t="s">
        <v>17</v>
      </c>
      <c r="C569" s="158"/>
      <c r="D569" s="159"/>
      <c r="E569" s="159"/>
      <c r="F569" s="159"/>
      <c r="G569" s="151"/>
      <c r="H569" s="151"/>
      <c r="I569" s="151"/>
    </row>
    <row r="570" spans="1:9">
      <c r="A570" s="323"/>
      <c r="B570" s="73" t="s">
        <v>18</v>
      </c>
      <c r="C570" s="183">
        <f t="shared" ref="C570:F570" si="107">SUM(C565:C569)</f>
        <v>0</v>
      </c>
      <c r="D570" s="183">
        <f t="shared" si="107"/>
        <v>0</v>
      </c>
      <c r="E570" s="183">
        <f t="shared" si="107"/>
        <v>0</v>
      </c>
      <c r="F570" s="183">
        <f t="shared" si="107"/>
        <v>0</v>
      </c>
      <c r="G570" s="151"/>
      <c r="H570" s="151"/>
      <c r="I570" s="151"/>
    </row>
    <row r="571" spans="1:9">
      <c r="A571" s="323"/>
      <c r="B571" s="73" t="s">
        <v>19</v>
      </c>
      <c r="C571" s="183">
        <f t="shared" ref="C571:F571" si="108">SUM(C572:C573)</f>
        <v>0</v>
      </c>
      <c r="D571" s="183">
        <f t="shared" si="108"/>
        <v>0</v>
      </c>
      <c r="E571" s="183">
        <f t="shared" si="108"/>
        <v>0</v>
      </c>
      <c r="F571" s="183">
        <f t="shared" si="108"/>
        <v>0</v>
      </c>
      <c r="G571" s="151"/>
      <c r="H571" s="151"/>
      <c r="I571" s="151"/>
    </row>
    <row r="572" spans="1:9">
      <c r="A572" s="323"/>
      <c r="B572" s="75" t="s">
        <v>20</v>
      </c>
      <c r="C572" s="163"/>
      <c r="D572" s="164"/>
      <c r="E572" s="164"/>
      <c r="F572" s="164"/>
      <c r="G572" s="151"/>
      <c r="H572" s="151"/>
      <c r="I572" s="151"/>
    </row>
    <row r="573" spans="1:9">
      <c r="A573" s="324"/>
      <c r="B573" s="78" t="s">
        <v>21</v>
      </c>
      <c r="C573" s="184"/>
      <c r="D573" s="185"/>
      <c r="E573" s="185"/>
      <c r="F573" s="185"/>
      <c r="G573" s="151"/>
      <c r="H573" s="151"/>
      <c r="I573" s="151"/>
    </row>
    <row r="574" spans="1:9">
      <c r="A574" s="325"/>
      <c r="C574" s="151"/>
      <c r="D574" s="151"/>
      <c r="E574" s="151"/>
      <c r="F574" s="151"/>
      <c r="G574" s="151"/>
      <c r="H574" s="151"/>
      <c r="I574" s="151"/>
    </row>
    <row r="575" spans="1:9">
      <c r="A575" s="326"/>
      <c r="C575" s="151"/>
      <c r="D575" s="151"/>
      <c r="E575" s="151"/>
      <c r="F575" s="151"/>
      <c r="G575" s="151"/>
      <c r="H575" s="151"/>
      <c r="I575" s="151"/>
    </row>
    <row r="576" spans="1:9">
      <c r="A576" s="326"/>
      <c r="C576" s="151"/>
      <c r="D576" s="151"/>
      <c r="E576" s="151"/>
      <c r="F576" s="151"/>
      <c r="G576" s="151"/>
      <c r="H576" s="151"/>
      <c r="I576" s="151"/>
    </row>
    <row r="577" spans="1:9">
      <c r="A577" s="326"/>
      <c r="C577" s="151"/>
      <c r="D577" s="151"/>
      <c r="E577" s="151"/>
      <c r="F577" s="151"/>
      <c r="G577" s="151"/>
      <c r="H577" s="151"/>
      <c r="I577" s="151"/>
    </row>
    <row r="578" spans="1:9">
      <c r="A578" s="326"/>
      <c r="C578" s="151"/>
      <c r="D578" s="151"/>
      <c r="E578" s="151"/>
      <c r="F578" s="151"/>
      <c r="G578" s="151"/>
      <c r="H578" s="151"/>
      <c r="I578" s="151"/>
    </row>
    <row r="579" spans="1:9">
      <c r="A579" s="326"/>
      <c r="C579" s="151"/>
      <c r="D579" s="151"/>
      <c r="E579" s="151"/>
      <c r="F579" s="151"/>
      <c r="G579" s="151"/>
      <c r="H579" s="151"/>
      <c r="I579" s="151"/>
    </row>
    <row r="580" spans="1:9">
      <c r="A580" s="326"/>
      <c r="C580" s="151"/>
      <c r="D580" s="151"/>
      <c r="E580" s="151"/>
      <c r="F580" s="151"/>
      <c r="G580" s="151"/>
      <c r="H580" s="151"/>
      <c r="I580" s="151"/>
    </row>
    <row r="581" spans="1:9">
      <c r="A581" s="326"/>
      <c r="C581" s="151"/>
      <c r="D581" s="151"/>
      <c r="E581" s="151"/>
      <c r="F581" s="151"/>
      <c r="G581" s="151"/>
      <c r="H581" s="151"/>
      <c r="I581" s="151"/>
    </row>
    <row r="582" spans="1:9">
      <c r="A582" s="326"/>
      <c r="C582" s="151"/>
      <c r="D582" s="151"/>
      <c r="E582" s="151"/>
      <c r="F582" s="151"/>
      <c r="G582" s="151"/>
      <c r="H582" s="151"/>
      <c r="I582" s="151"/>
    </row>
    <row r="583" spans="1:9">
      <c r="A583" s="326"/>
      <c r="C583" s="151"/>
      <c r="D583" s="151"/>
      <c r="E583" s="151"/>
      <c r="F583" s="151"/>
      <c r="G583" s="151"/>
      <c r="H583" s="151"/>
      <c r="I583" s="151"/>
    </row>
    <row r="584" spans="1:9">
      <c r="A584" s="325"/>
      <c r="C584" s="151"/>
      <c r="D584" s="151"/>
      <c r="E584" s="151"/>
      <c r="F584" s="151"/>
      <c r="G584" s="151"/>
      <c r="H584" s="151"/>
      <c r="I584" s="151"/>
    </row>
    <row r="585" spans="1:9">
      <c r="A585" s="326"/>
      <c r="C585" s="151"/>
      <c r="D585" s="151"/>
      <c r="E585" s="151"/>
      <c r="F585" s="151"/>
      <c r="G585" s="151"/>
      <c r="H585" s="151"/>
      <c r="I585" s="151"/>
    </row>
    <row r="586" spans="1:9">
      <c r="A586" s="326"/>
      <c r="C586" s="151"/>
      <c r="D586" s="151"/>
      <c r="E586" s="151"/>
      <c r="F586" s="151"/>
      <c r="G586" s="151"/>
      <c r="H586" s="151"/>
      <c r="I586" s="151"/>
    </row>
    <row r="587" spans="1:9">
      <c r="A587" s="326"/>
      <c r="C587" s="151"/>
      <c r="D587" s="151"/>
      <c r="E587" s="151"/>
      <c r="F587" s="151"/>
      <c r="G587" s="151"/>
      <c r="H587" s="151"/>
      <c r="I587" s="151"/>
    </row>
    <row r="588" spans="1:9">
      <c r="A588" s="326"/>
      <c r="C588" s="151"/>
      <c r="D588" s="151"/>
      <c r="E588" s="151"/>
      <c r="F588" s="151"/>
      <c r="G588" s="151"/>
      <c r="H588" s="151"/>
      <c r="I588" s="151"/>
    </row>
    <row r="589" spans="1:9">
      <c r="A589" s="326"/>
      <c r="C589" s="151"/>
      <c r="D589" s="151"/>
      <c r="E589" s="151"/>
      <c r="F589" s="151"/>
      <c r="G589" s="151"/>
      <c r="H589" s="151"/>
      <c r="I589" s="151"/>
    </row>
    <row r="590" spans="1:9">
      <c r="A590" s="326"/>
      <c r="C590" s="151"/>
      <c r="D590" s="151"/>
      <c r="E590" s="151"/>
      <c r="F590" s="151"/>
      <c r="G590" s="151"/>
      <c r="H590" s="151"/>
      <c r="I590" s="151"/>
    </row>
    <row r="591" spans="1:9">
      <c r="A591" s="326"/>
      <c r="C591" s="151"/>
      <c r="D591" s="151"/>
      <c r="E591" s="151"/>
      <c r="F591" s="151"/>
      <c r="G591" s="151"/>
      <c r="H591" s="151"/>
      <c r="I591" s="151"/>
    </row>
    <row r="592" spans="1:9">
      <c r="A592" s="326"/>
      <c r="C592" s="151"/>
      <c r="D592" s="151"/>
      <c r="E592" s="151"/>
      <c r="F592" s="151"/>
      <c r="G592" s="151"/>
      <c r="H592" s="151"/>
      <c r="I592" s="151"/>
    </row>
    <row r="593" spans="1:9">
      <c r="A593" s="326"/>
      <c r="C593" s="151"/>
      <c r="D593" s="151"/>
      <c r="E593" s="151"/>
      <c r="F593" s="151"/>
      <c r="G593" s="151"/>
      <c r="H593" s="151"/>
      <c r="I593" s="151"/>
    </row>
    <row r="594" spans="1:9">
      <c r="A594" s="325"/>
      <c r="C594" s="151"/>
      <c r="D594" s="151"/>
      <c r="E594" s="151"/>
      <c r="F594" s="151"/>
      <c r="G594" s="151"/>
      <c r="H594" s="151"/>
      <c r="I594" s="151"/>
    </row>
    <row r="595" spans="1:9">
      <c r="A595" s="326"/>
      <c r="C595" s="151"/>
      <c r="D595" s="151"/>
      <c r="E595" s="151"/>
      <c r="F595" s="151"/>
      <c r="G595" s="151"/>
      <c r="H595" s="151"/>
      <c r="I595" s="151"/>
    </row>
    <row r="596" spans="1:9">
      <c r="A596" s="326"/>
      <c r="C596" s="151"/>
      <c r="D596" s="151"/>
      <c r="E596" s="151"/>
      <c r="F596" s="151"/>
      <c r="G596" s="151"/>
      <c r="H596" s="151"/>
      <c r="I596" s="151"/>
    </row>
    <row r="597" spans="1:9">
      <c r="A597" s="326"/>
      <c r="C597" s="151"/>
      <c r="D597" s="151"/>
      <c r="E597" s="151"/>
      <c r="F597" s="151"/>
      <c r="G597" s="151"/>
      <c r="H597" s="151"/>
      <c r="I597" s="151"/>
    </row>
    <row r="598" spans="1:9">
      <c r="A598" s="326"/>
      <c r="C598" s="151"/>
      <c r="D598" s="151"/>
      <c r="E598" s="151"/>
      <c r="F598" s="151"/>
      <c r="G598" s="151"/>
      <c r="H598" s="151"/>
      <c r="I598" s="151"/>
    </row>
    <row r="599" spans="1:9">
      <c r="A599" s="326"/>
      <c r="C599" s="151"/>
      <c r="D599" s="151"/>
      <c r="E599" s="151"/>
      <c r="F599" s="151"/>
      <c r="G599" s="151"/>
      <c r="H599" s="151"/>
      <c r="I599" s="151"/>
    </row>
    <row r="600" spans="1:9">
      <c r="A600" s="326"/>
      <c r="C600" s="151"/>
      <c r="D600" s="151"/>
      <c r="E600" s="151"/>
      <c r="F600" s="151"/>
      <c r="G600" s="151"/>
      <c r="H600" s="151"/>
      <c r="I600" s="151"/>
    </row>
    <row r="601" spans="1:9">
      <c r="A601" s="326"/>
      <c r="C601" s="151"/>
      <c r="D601" s="151"/>
      <c r="E601" s="151"/>
      <c r="F601" s="151"/>
      <c r="G601" s="151"/>
      <c r="H601" s="151"/>
      <c r="I601" s="151"/>
    </row>
    <row r="602" spans="1:9">
      <c r="A602" s="326"/>
      <c r="C602" s="151"/>
      <c r="D602" s="151"/>
      <c r="E602" s="151"/>
      <c r="F602" s="151"/>
      <c r="G602" s="151"/>
      <c r="H602" s="151"/>
      <c r="I602" s="151"/>
    </row>
    <row r="603" spans="1:9">
      <c r="A603" s="326"/>
      <c r="C603" s="151"/>
      <c r="D603" s="151"/>
      <c r="E603" s="151"/>
      <c r="F603" s="151"/>
      <c r="G603" s="151"/>
      <c r="H603" s="151"/>
      <c r="I603" s="151"/>
    </row>
    <row r="604" spans="1:9">
      <c r="A604" s="151"/>
      <c r="C604" s="151"/>
      <c r="D604" s="151"/>
      <c r="E604" s="151"/>
      <c r="F604" s="151"/>
      <c r="G604" s="151"/>
      <c r="H604" s="151"/>
      <c r="I604" s="151"/>
    </row>
    <row r="605" spans="1:9">
      <c r="A605" s="151"/>
      <c r="C605" s="151"/>
      <c r="D605" s="151"/>
      <c r="E605" s="151"/>
      <c r="F605" s="151"/>
      <c r="G605" s="151"/>
      <c r="H605" s="151"/>
      <c r="I605" s="151"/>
    </row>
    <row r="606" spans="1:9">
      <c r="A606" s="151"/>
      <c r="C606" s="151"/>
      <c r="D606" s="151"/>
      <c r="E606" s="151"/>
      <c r="F606" s="151"/>
      <c r="G606" s="151"/>
      <c r="H606" s="151"/>
      <c r="I606" s="151"/>
    </row>
    <row r="607" spans="1:9">
      <c r="A607" s="151"/>
      <c r="C607" s="151"/>
      <c r="D607" s="151"/>
      <c r="E607" s="151"/>
      <c r="F607" s="151"/>
      <c r="G607" s="151"/>
      <c r="H607" s="151"/>
      <c r="I607" s="151"/>
    </row>
    <row r="608" spans="1:9">
      <c r="A608" s="151"/>
      <c r="C608" s="151"/>
      <c r="D608" s="151"/>
      <c r="E608" s="151"/>
      <c r="F608" s="151"/>
      <c r="G608" s="151"/>
      <c r="H608" s="151"/>
      <c r="I608" s="151"/>
    </row>
    <row r="609" spans="1:9">
      <c r="A609" s="151"/>
      <c r="C609" s="151"/>
      <c r="D609" s="151"/>
      <c r="E609" s="151"/>
      <c r="F609" s="151"/>
      <c r="G609" s="151"/>
      <c r="H609" s="151"/>
      <c r="I609" s="151"/>
    </row>
    <row r="610" spans="1:9">
      <c r="A610" s="151"/>
      <c r="C610" s="151"/>
      <c r="D610" s="151"/>
      <c r="E610" s="151"/>
      <c r="F610" s="151"/>
      <c r="G610" s="151"/>
      <c r="H610" s="151"/>
      <c r="I610" s="151"/>
    </row>
    <row r="611" spans="1:9">
      <c r="A611" s="151"/>
      <c r="C611" s="151"/>
      <c r="D611" s="151"/>
      <c r="E611" s="151"/>
      <c r="F611" s="151"/>
      <c r="G611" s="151"/>
      <c r="H611" s="151"/>
      <c r="I611" s="151"/>
    </row>
    <row r="612" spans="1:9">
      <c r="A612" s="151"/>
      <c r="C612" s="151"/>
      <c r="D612" s="151"/>
      <c r="E612" s="151"/>
      <c r="F612" s="151"/>
      <c r="G612" s="151"/>
      <c r="H612" s="151"/>
      <c r="I612" s="151"/>
    </row>
    <row r="613" spans="1:9">
      <c r="A613" s="151"/>
      <c r="C613" s="151"/>
      <c r="D613" s="151"/>
      <c r="E613" s="151"/>
      <c r="F613" s="151"/>
      <c r="G613" s="151"/>
      <c r="H613" s="151"/>
      <c r="I613" s="151"/>
    </row>
    <row r="614" spans="1:9">
      <c r="A614" s="151"/>
      <c r="C614" s="151"/>
      <c r="D614" s="151"/>
      <c r="E614" s="151"/>
      <c r="F614" s="151"/>
      <c r="G614" s="151"/>
      <c r="H614" s="151"/>
      <c r="I614" s="151"/>
    </row>
    <row r="615" spans="1:9">
      <c r="A615" s="151"/>
      <c r="C615" s="151"/>
      <c r="D615" s="151"/>
      <c r="E615" s="151"/>
      <c r="F615" s="151"/>
      <c r="G615" s="151"/>
      <c r="H615" s="151"/>
      <c r="I615" s="151"/>
    </row>
    <row r="616" spans="1:9">
      <c r="A616" s="151"/>
      <c r="C616" s="151"/>
      <c r="D616" s="151"/>
      <c r="E616" s="151"/>
      <c r="F616" s="151"/>
      <c r="G616" s="151"/>
      <c r="H616" s="151"/>
      <c r="I616" s="151"/>
    </row>
    <row r="617" spans="1:9">
      <c r="A617" s="151"/>
      <c r="C617" s="151"/>
      <c r="D617" s="151"/>
      <c r="E617" s="151"/>
      <c r="F617" s="151"/>
      <c r="G617" s="151"/>
      <c r="H617" s="151"/>
      <c r="I617" s="151"/>
    </row>
    <row r="618" spans="1:9">
      <c r="A618" s="151"/>
      <c r="C618" s="151"/>
      <c r="D618" s="151"/>
      <c r="E618" s="151"/>
      <c r="F618" s="151"/>
      <c r="G618" s="151"/>
      <c r="H618" s="151"/>
      <c r="I618" s="151"/>
    </row>
    <row r="619" spans="1:9">
      <c r="A619" s="151"/>
      <c r="C619" s="151"/>
      <c r="D619" s="151"/>
      <c r="E619" s="151"/>
      <c r="F619" s="151"/>
      <c r="G619" s="151"/>
      <c r="H619" s="151"/>
      <c r="I619" s="151"/>
    </row>
    <row r="620" spans="1:9">
      <c r="A620" s="151"/>
      <c r="C620" s="151"/>
      <c r="D620" s="151"/>
      <c r="E620" s="151"/>
      <c r="F620" s="151"/>
      <c r="G620" s="151"/>
      <c r="H620" s="151"/>
      <c r="I620" s="151"/>
    </row>
    <row r="621" spans="1:9">
      <c r="A621" s="151"/>
      <c r="C621" s="151"/>
      <c r="D621" s="151"/>
      <c r="E621" s="151"/>
      <c r="F621" s="151"/>
      <c r="G621" s="151"/>
      <c r="H621" s="151"/>
      <c r="I621" s="151"/>
    </row>
    <row r="622" spans="1:9">
      <c r="A622" s="151"/>
      <c r="C622" s="151"/>
      <c r="D622" s="151"/>
      <c r="E622" s="151"/>
      <c r="F622" s="151"/>
      <c r="G622" s="151"/>
      <c r="H622" s="151"/>
      <c r="I622" s="151"/>
    </row>
    <row r="623" spans="1:9">
      <c r="A623" s="151"/>
      <c r="C623" s="151"/>
      <c r="D623" s="151"/>
      <c r="E623" s="151"/>
      <c r="F623" s="151"/>
      <c r="G623" s="151"/>
      <c r="H623" s="151"/>
      <c r="I623" s="151"/>
    </row>
    <row r="624" spans="1:9">
      <c r="A624" s="151"/>
      <c r="C624" s="151"/>
      <c r="D624" s="151"/>
      <c r="E624" s="151"/>
      <c r="F624" s="151"/>
      <c r="G624" s="151"/>
      <c r="H624" s="151"/>
      <c r="I624" s="151"/>
    </row>
    <row r="625" spans="1:9">
      <c r="A625" s="151"/>
      <c r="C625" s="151"/>
      <c r="D625" s="151"/>
      <c r="E625" s="151"/>
      <c r="F625" s="151"/>
      <c r="G625" s="151"/>
      <c r="H625" s="151"/>
      <c r="I625" s="151"/>
    </row>
    <row r="626" spans="1:9">
      <c r="A626" s="151"/>
      <c r="C626" s="151"/>
      <c r="D626" s="151"/>
      <c r="E626" s="151"/>
      <c r="F626" s="151"/>
      <c r="G626" s="151"/>
      <c r="H626" s="151"/>
      <c r="I626" s="151"/>
    </row>
    <row r="627" spans="1:9">
      <c r="A627" s="151"/>
      <c r="C627" s="151"/>
      <c r="D627" s="151"/>
      <c r="E627" s="151"/>
      <c r="F627" s="151"/>
      <c r="G627" s="151"/>
      <c r="H627" s="151"/>
      <c r="I627" s="151"/>
    </row>
    <row r="628" spans="1:9">
      <c r="A628" s="151"/>
      <c r="C628" s="151"/>
      <c r="D628" s="151"/>
      <c r="E628" s="151"/>
      <c r="F628" s="151"/>
      <c r="G628" s="151"/>
      <c r="H628" s="151"/>
      <c r="I628" s="151"/>
    </row>
    <row r="629" spans="1:9">
      <c r="A629" s="151"/>
      <c r="C629" s="151"/>
      <c r="D629" s="151"/>
      <c r="E629" s="151"/>
      <c r="F629" s="151"/>
      <c r="G629" s="151"/>
      <c r="H629" s="151"/>
      <c r="I629" s="151"/>
    </row>
    <row r="630" spans="1:9">
      <c r="A630" s="151"/>
      <c r="C630" s="151"/>
      <c r="D630" s="151"/>
      <c r="E630" s="151"/>
      <c r="F630" s="151"/>
      <c r="G630" s="151"/>
      <c r="H630" s="151"/>
      <c r="I630" s="151"/>
    </row>
    <row r="631" spans="1:9">
      <c r="A631" s="151"/>
      <c r="C631" s="151"/>
      <c r="D631" s="151"/>
      <c r="E631" s="151"/>
      <c r="F631" s="151"/>
      <c r="G631" s="151"/>
      <c r="H631" s="151"/>
      <c r="I631" s="151"/>
    </row>
    <row r="632" spans="1:9">
      <c r="A632" s="151"/>
      <c r="C632" s="151"/>
      <c r="D632" s="151"/>
      <c r="E632" s="151"/>
      <c r="F632" s="151"/>
      <c r="G632" s="151"/>
      <c r="H632" s="151"/>
      <c r="I632" s="151"/>
    </row>
    <row r="633" spans="1:9">
      <c r="A633" s="151"/>
      <c r="C633" s="151"/>
      <c r="D633" s="151"/>
      <c r="E633" s="151"/>
      <c r="F633" s="151"/>
      <c r="G633" s="151"/>
      <c r="H633" s="151"/>
      <c r="I633" s="151"/>
    </row>
    <row r="634" spans="1:9">
      <c r="A634" s="151"/>
      <c r="C634" s="151"/>
      <c r="D634" s="151"/>
      <c r="E634" s="151"/>
      <c r="F634" s="151"/>
      <c r="G634" s="151"/>
      <c r="H634" s="151"/>
      <c r="I634" s="151"/>
    </row>
    <row r="635" spans="1:9">
      <c r="A635" s="151"/>
      <c r="C635" s="151"/>
      <c r="D635" s="151"/>
      <c r="E635" s="151"/>
      <c r="F635" s="151"/>
      <c r="G635" s="151"/>
      <c r="H635" s="151"/>
      <c r="I635" s="151"/>
    </row>
    <row r="636" spans="1:9">
      <c r="A636" s="151"/>
      <c r="C636" s="151"/>
      <c r="D636" s="151"/>
      <c r="E636" s="151"/>
      <c r="F636" s="151"/>
      <c r="G636" s="151"/>
      <c r="H636" s="151"/>
      <c r="I636" s="151"/>
    </row>
    <row r="637" spans="1:9">
      <c r="A637" s="151"/>
      <c r="C637" s="151"/>
      <c r="D637" s="151"/>
      <c r="E637" s="151"/>
      <c r="F637" s="151"/>
      <c r="G637" s="151"/>
      <c r="H637" s="151"/>
      <c r="I637" s="151"/>
    </row>
    <row r="638" spans="1:9">
      <c r="A638" s="151"/>
      <c r="C638" s="151"/>
      <c r="D638" s="151"/>
      <c r="E638" s="151"/>
      <c r="F638" s="151"/>
      <c r="G638" s="151"/>
      <c r="H638" s="151"/>
      <c r="I638" s="151"/>
    </row>
    <row r="639" spans="1:9">
      <c r="A639" s="151"/>
      <c r="C639" s="151"/>
      <c r="D639" s="151"/>
      <c r="E639" s="151"/>
      <c r="F639" s="151"/>
      <c r="G639" s="151"/>
      <c r="H639" s="151"/>
      <c r="I639" s="151"/>
    </row>
    <row r="640" spans="1:9">
      <c r="A640" s="151"/>
      <c r="C640" s="151"/>
      <c r="D640" s="151"/>
      <c r="E640" s="151"/>
      <c r="F640" s="151"/>
      <c r="G640" s="151"/>
      <c r="H640" s="151"/>
      <c r="I640" s="151"/>
    </row>
    <row r="641" spans="1:9">
      <c r="A641" s="151"/>
      <c r="C641" s="151"/>
      <c r="D641" s="151"/>
      <c r="E641" s="151"/>
      <c r="F641" s="151"/>
      <c r="G641" s="151"/>
      <c r="H641" s="151"/>
      <c r="I641" s="151"/>
    </row>
    <row r="642" spans="1:9">
      <c r="A642" s="151"/>
      <c r="C642" s="151"/>
      <c r="D642" s="151"/>
      <c r="E642" s="151"/>
      <c r="F642" s="151"/>
      <c r="G642" s="151"/>
      <c r="H642" s="151"/>
      <c r="I642" s="151"/>
    </row>
    <row r="643" spans="1:9">
      <c r="A643" s="151"/>
      <c r="C643" s="151"/>
      <c r="D643" s="151"/>
      <c r="E643" s="151"/>
      <c r="F643" s="151"/>
      <c r="G643" s="151"/>
      <c r="H643" s="151"/>
      <c r="I643" s="151"/>
    </row>
    <row r="644" spans="1:9">
      <c r="A644" s="151"/>
      <c r="C644" s="151"/>
      <c r="D644" s="151"/>
      <c r="E644" s="151"/>
      <c r="F644" s="151"/>
      <c r="G644" s="151"/>
      <c r="H644" s="151"/>
      <c r="I644" s="151"/>
    </row>
    <row r="645" spans="1:9">
      <c r="A645" s="151"/>
      <c r="C645" s="151"/>
      <c r="D645" s="151"/>
      <c r="E645" s="151"/>
      <c r="F645" s="151"/>
      <c r="G645" s="151"/>
      <c r="H645" s="151"/>
      <c r="I645" s="151"/>
    </row>
    <row r="646" spans="1:9">
      <c r="A646" s="151"/>
      <c r="C646" s="151"/>
      <c r="D646" s="151"/>
      <c r="E646" s="151"/>
      <c r="F646" s="151"/>
      <c r="G646" s="151"/>
      <c r="H646" s="151"/>
      <c r="I646" s="151"/>
    </row>
    <row r="647" spans="1:9">
      <c r="A647" s="151"/>
      <c r="C647" s="151"/>
      <c r="D647" s="151"/>
      <c r="E647" s="151"/>
      <c r="F647" s="151"/>
      <c r="G647" s="151"/>
      <c r="H647" s="151"/>
      <c r="I647" s="151"/>
    </row>
    <row r="648" spans="1:9">
      <c r="A648" s="151"/>
      <c r="C648" s="151"/>
      <c r="D648" s="151"/>
      <c r="E648" s="151"/>
      <c r="F648" s="151"/>
      <c r="G648" s="151"/>
      <c r="H648" s="151"/>
      <c r="I648" s="151"/>
    </row>
    <row r="649" spans="1:9">
      <c r="A649" s="151"/>
      <c r="C649" s="151"/>
      <c r="D649" s="151"/>
      <c r="E649" s="151"/>
      <c r="F649" s="151"/>
      <c r="G649" s="151"/>
      <c r="H649" s="151"/>
      <c r="I649" s="151"/>
    </row>
    <row r="650" spans="1:9">
      <c r="A650" s="151"/>
      <c r="C650" s="151"/>
      <c r="D650" s="151"/>
      <c r="E650" s="151"/>
      <c r="F650" s="151"/>
      <c r="G650" s="151"/>
      <c r="H650" s="151"/>
      <c r="I650" s="151"/>
    </row>
    <row r="651" spans="1:9">
      <c r="A651" s="151"/>
      <c r="C651" s="151"/>
      <c r="D651" s="151"/>
      <c r="E651" s="151"/>
      <c r="F651" s="151"/>
      <c r="G651" s="151"/>
      <c r="H651" s="151"/>
      <c r="I651" s="151"/>
    </row>
    <row r="652" spans="1:9">
      <c r="A652" s="151"/>
      <c r="C652" s="151"/>
      <c r="D652" s="151"/>
      <c r="E652" s="151"/>
      <c r="F652" s="151"/>
      <c r="G652" s="151"/>
      <c r="H652" s="151"/>
      <c r="I652" s="151"/>
    </row>
    <row r="653" spans="1:9">
      <c r="A653" s="151"/>
      <c r="C653" s="151"/>
      <c r="D653" s="151"/>
      <c r="E653" s="151"/>
      <c r="F653" s="151"/>
      <c r="G653" s="151"/>
      <c r="H653" s="151"/>
      <c r="I653" s="151"/>
    </row>
    <row r="654" spans="1:9">
      <c r="A654" s="151"/>
      <c r="C654" s="151"/>
      <c r="D654" s="151"/>
      <c r="E654" s="151"/>
      <c r="F654" s="151"/>
      <c r="G654" s="151"/>
      <c r="H654" s="151"/>
      <c r="I654" s="151"/>
    </row>
    <row r="655" spans="1:9">
      <c r="A655" s="151"/>
      <c r="C655" s="151"/>
      <c r="D655" s="151"/>
      <c r="E655" s="151"/>
      <c r="F655" s="151"/>
      <c r="G655" s="151"/>
      <c r="H655" s="151"/>
      <c r="I655" s="151"/>
    </row>
    <row r="656" spans="1:9">
      <c r="A656" s="151"/>
      <c r="C656" s="151"/>
      <c r="D656" s="151"/>
      <c r="E656" s="151"/>
      <c r="F656" s="151"/>
      <c r="G656" s="151"/>
      <c r="H656" s="151"/>
      <c r="I656" s="151"/>
    </row>
    <row r="657" spans="1:9">
      <c r="A657" s="151"/>
      <c r="C657" s="151"/>
      <c r="D657" s="151"/>
      <c r="E657" s="151"/>
      <c r="F657" s="151"/>
      <c r="G657" s="151"/>
      <c r="H657" s="151"/>
      <c r="I657" s="151"/>
    </row>
    <row r="658" spans="1:9">
      <c r="A658" s="151"/>
      <c r="C658" s="151"/>
      <c r="D658" s="151"/>
      <c r="E658" s="151"/>
      <c r="F658" s="151"/>
      <c r="G658" s="151"/>
      <c r="H658" s="151"/>
      <c r="I658" s="151"/>
    </row>
    <row r="659" spans="1:9">
      <c r="A659" s="151"/>
      <c r="C659" s="151"/>
      <c r="D659" s="151"/>
      <c r="E659" s="151"/>
      <c r="F659" s="151"/>
      <c r="G659" s="151"/>
      <c r="H659" s="151"/>
      <c r="I659" s="151"/>
    </row>
    <row r="660" spans="1:9">
      <c r="A660" s="151"/>
      <c r="C660" s="151"/>
      <c r="D660" s="151"/>
      <c r="E660" s="151"/>
      <c r="F660" s="151"/>
      <c r="G660" s="151"/>
      <c r="H660" s="151"/>
      <c r="I660" s="151"/>
    </row>
    <row r="661" spans="1:9">
      <c r="A661" s="151"/>
      <c r="C661" s="151"/>
      <c r="D661" s="151"/>
      <c r="E661" s="151"/>
      <c r="F661" s="151"/>
      <c r="G661" s="151"/>
      <c r="H661" s="151"/>
      <c r="I661" s="151"/>
    </row>
    <row r="662" spans="1:9">
      <c r="A662" s="151"/>
      <c r="C662" s="151"/>
      <c r="D662" s="151"/>
      <c r="E662" s="151"/>
      <c r="F662" s="151"/>
      <c r="G662" s="151"/>
      <c r="H662" s="151"/>
      <c r="I662" s="151"/>
    </row>
    <row r="663" spans="1:9">
      <c r="A663" s="151"/>
      <c r="C663" s="151"/>
      <c r="D663" s="151"/>
      <c r="E663" s="151"/>
      <c r="F663" s="151"/>
      <c r="G663" s="151"/>
      <c r="H663" s="151"/>
      <c r="I663" s="151"/>
    </row>
    <row r="664" spans="1:9">
      <c r="A664" s="151"/>
      <c r="C664" s="151"/>
      <c r="D664" s="151"/>
      <c r="E664" s="151"/>
      <c r="F664" s="151"/>
      <c r="G664" s="151"/>
      <c r="H664" s="151"/>
      <c r="I664" s="151"/>
    </row>
    <row r="665" spans="1:9">
      <c r="A665" s="151"/>
      <c r="C665" s="151"/>
      <c r="D665" s="151"/>
      <c r="E665" s="151"/>
      <c r="F665" s="151"/>
      <c r="G665" s="151"/>
      <c r="H665" s="151"/>
      <c r="I665" s="151"/>
    </row>
    <row r="666" spans="1:9">
      <c r="A666" s="151"/>
      <c r="C666" s="151"/>
      <c r="D666" s="151"/>
      <c r="E666" s="151"/>
      <c r="F666" s="151"/>
      <c r="G666" s="151"/>
      <c r="H666" s="151"/>
      <c r="I666" s="151"/>
    </row>
    <row r="667" spans="1:9">
      <c r="A667" s="151"/>
      <c r="C667" s="151"/>
      <c r="D667" s="151"/>
      <c r="E667" s="151"/>
      <c r="F667" s="151"/>
      <c r="G667" s="151"/>
      <c r="H667" s="151"/>
      <c r="I667" s="151"/>
    </row>
    <row r="668" spans="1:9">
      <c r="A668" s="151"/>
      <c r="C668" s="151"/>
      <c r="D668" s="151"/>
      <c r="E668" s="151"/>
      <c r="F668" s="151"/>
      <c r="G668" s="151"/>
      <c r="H668" s="151"/>
      <c r="I668" s="151"/>
    </row>
    <row r="669" spans="1:9">
      <c r="A669" s="151"/>
      <c r="C669" s="151"/>
      <c r="D669" s="151"/>
      <c r="E669" s="151"/>
      <c r="F669" s="151"/>
      <c r="G669" s="151"/>
      <c r="H669" s="151"/>
      <c r="I669" s="151"/>
    </row>
    <row r="670" spans="1:9">
      <c r="A670" s="151"/>
      <c r="C670" s="151"/>
      <c r="D670" s="151"/>
      <c r="E670" s="151"/>
      <c r="F670" s="151"/>
      <c r="G670" s="151"/>
      <c r="H670" s="151"/>
      <c r="I670" s="151"/>
    </row>
    <row r="671" spans="1:9">
      <c r="A671" s="151"/>
      <c r="C671" s="151"/>
      <c r="D671" s="151"/>
      <c r="E671" s="151"/>
      <c r="F671" s="151"/>
      <c r="G671" s="151"/>
      <c r="H671" s="151"/>
      <c r="I671" s="151"/>
    </row>
    <row r="672" spans="1:9">
      <c r="A672" s="151"/>
      <c r="C672" s="151"/>
      <c r="D672" s="151"/>
      <c r="E672" s="151"/>
      <c r="F672" s="151"/>
      <c r="G672" s="151"/>
      <c r="H672" s="151"/>
      <c r="I672" s="151"/>
    </row>
    <row r="673" spans="1:9">
      <c r="A673" s="151"/>
      <c r="C673" s="151"/>
      <c r="D673" s="151"/>
      <c r="E673" s="151"/>
      <c r="F673" s="151"/>
      <c r="G673" s="151"/>
      <c r="H673" s="151"/>
      <c r="I673" s="151"/>
    </row>
    <row r="674" spans="1:9">
      <c r="A674" s="151"/>
      <c r="C674" s="151"/>
      <c r="D674" s="151"/>
      <c r="E674" s="151"/>
      <c r="F674" s="151"/>
      <c r="G674" s="151"/>
      <c r="H674" s="151"/>
      <c r="I674" s="151"/>
    </row>
    <row r="675" spans="1:9">
      <c r="A675" s="151"/>
      <c r="C675" s="151"/>
      <c r="D675" s="151"/>
      <c r="E675" s="151"/>
      <c r="F675" s="151"/>
      <c r="G675" s="151"/>
      <c r="H675" s="151"/>
      <c r="I675" s="151"/>
    </row>
    <row r="676" spans="1:9">
      <c r="A676" s="151"/>
      <c r="C676" s="151"/>
      <c r="D676" s="151"/>
      <c r="E676" s="151"/>
      <c r="F676" s="151"/>
      <c r="G676" s="151"/>
      <c r="H676" s="151"/>
      <c r="I676" s="151"/>
    </row>
    <row r="677" spans="1:9">
      <c r="A677" s="151"/>
      <c r="C677" s="151"/>
      <c r="D677" s="151"/>
      <c r="E677" s="151"/>
      <c r="F677" s="151"/>
      <c r="G677" s="151"/>
      <c r="H677" s="151"/>
      <c r="I677" s="151"/>
    </row>
    <row r="678" spans="1:9">
      <c r="A678" s="151"/>
      <c r="C678" s="151"/>
      <c r="D678" s="151"/>
      <c r="E678" s="151"/>
      <c r="F678" s="151"/>
      <c r="G678" s="151"/>
      <c r="H678" s="151"/>
      <c r="I678" s="151"/>
    </row>
    <row r="679" spans="1:9">
      <c r="A679" s="151"/>
      <c r="C679" s="151"/>
      <c r="D679" s="151"/>
      <c r="E679" s="151"/>
      <c r="F679" s="151"/>
      <c r="G679" s="151"/>
      <c r="H679" s="151"/>
      <c r="I679" s="151"/>
    </row>
    <row r="680" spans="1:9">
      <c r="A680" s="151"/>
      <c r="C680" s="151"/>
      <c r="D680" s="151"/>
      <c r="E680" s="151"/>
      <c r="F680" s="151"/>
      <c r="G680" s="151"/>
      <c r="H680" s="151"/>
      <c r="I680" s="151"/>
    </row>
    <row r="681" spans="1:9">
      <c r="A681" s="151"/>
      <c r="C681" s="151"/>
      <c r="D681" s="151"/>
      <c r="E681" s="151"/>
      <c r="F681" s="151"/>
      <c r="G681" s="151"/>
      <c r="H681" s="151"/>
      <c r="I681" s="151"/>
    </row>
    <row r="682" spans="1:9">
      <c r="A682" s="151"/>
      <c r="C682" s="151"/>
      <c r="D682" s="151"/>
      <c r="E682" s="151"/>
      <c r="F682" s="151"/>
      <c r="G682" s="151"/>
      <c r="H682" s="151"/>
      <c r="I682" s="151"/>
    </row>
    <row r="683" spans="1:9">
      <c r="A683" s="151"/>
      <c r="C683" s="151"/>
      <c r="D683" s="151"/>
      <c r="E683" s="151"/>
      <c r="F683" s="151"/>
      <c r="G683" s="151"/>
      <c r="H683" s="151"/>
      <c r="I683" s="151"/>
    </row>
    <row r="684" spans="1:9">
      <c r="A684" s="151"/>
      <c r="C684" s="151"/>
      <c r="D684" s="151"/>
      <c r="E684" s="151"/>
      <c r="F684" s="151"/>
      <c r="G684" s="151"/>
      <c r="H684" s="151"/>
      <c r="I684" s="151"/>
    </row>
    <row r="685" spans="1:9">
      <c r="A685" s="151"/>
      <c r="C685" s="151"/>
      <c r="D685" s="151"/>
      <c r="E685" s="151"/>
      <c r="F685" s="151"/>
      <c r="G685" s="151"/>
      <c r="H685" s="151"/>
      <c r="I685" s="151"/>
    </row>
    <row r="686" spans="1:9">
      <c r="A686" s="151"/>
      <c r="C686" s="151"/>
      <c r="D686" s="151"/>
      <c r="E686" s="151"/>
      <c r="F686" s="151"/>
      <c r="G686" s="151"/>
      <c r="H686" s="151"/>
      <c r="I686" s="151"/>
    </row>
    <row r="687" spans="1:9">
      <c r="A687" s="151"/>
      <c r="C687" s="151"/>
      <c r="D687" s="151"/>
      <c r="E687" s="151"/>
      <c r="F687" s="151"/>
      <c r="G687" s="151"/>
      <c r="H687" s="151"/>
      <c r="I687" s="151"/>
    </row>
    <row r="688" spans="1:9">
      <c r="A688" s="151"/>
      <c r="C688" s="151"/>
      <c r="D688" s="151"/>
      <c r="E688" s="151"/>
      <c r="F688" s="151"/>
      <c r="G688" s="151"/>
      <c r="H688" s="151"/>
      <c r="I688" s="151"/>
    </row>
    <row r="689" spans="1:9">
      <c r="A689" s="151"/>
      <c r="C689" s="151"/>
      <c r="D689" s="151"/>
      <c r="E689" s="151"/>
      <c r="F689" s="151"/>
      <c r="G689" s="151"/>
      <c r="H689" s="151"/>
      <c r="I689" s="151"/>
    </row>
    <row r="690" spans="1:9">
      <c r="A690" s="151"/>
      <c r="C690" s="151"/>
      <c r="D690" s="151"/>
      <c r="E690" s="151"/>
      <c r="F690" s="151"/>
      <c r="G690" s="151"/>
      <c r="H690" s="151"/>
      <c r="I690" s="151"/>
    </row>
    <row r="691" spans="1:9">
      <c r="A691" s="151"/>
      <c r="C691" s="151"/>
      <c r="D691" s="151"/>
      <c r="E691" s="151"/>
      <c r="F691" s="151"/>
      <c r="G691" s="151"/>
      <c r="H691" s="151"/>
      <c r="I691" s="151"/>
    </row>
    <row r="692" spans="1:9">
      <c r="A692" s="151"/>
      <c r="C692" s="151"/>
      <c r="D692" s="151"/>
      <c r="E692" s="151"/>
      <c r="F692" s="151"/>
      <c r="G692" s="151"/>
      <c r="H692" s="151"/>
      <c r="I692" s="151"/>
    </row>
    <row r="693" spans="1:9">
      <c r="A693" s="151"/>
      <c r="C693" s="151"/>
      <c r="D693" s="151"/>
      <c r="E693" s="151"/>
      <c r="F693" s="151"/>
      <c r="G693" s="151"/>
      <c r="H693" s="151"/>
      <c r="I693" s="151"/>
    </row>
    <row r="694" spans="1:9">
      <c r="A694" s="151"/>
      <c r="C694" s="151"/>
      <c r="D694" s="151"/>
      <c r="E694" s="151"/>
      <c r="F694" s="151"/>
      <c r="G694" s="151"/>
      <c r="H694" s="151"/>
      <c r="I694" s="151"/>
    </row>
    <row r="695" spans="1:9">
      <c r="A695" s="151"/>
      <c r="C695" s="151"/>
      <c r="D695" s="151"/>
      <c r="E695" s="151"/>
      <c r="F695" s="151"/>
      <c r="G695" s="151"/>
      <c r="H695" s="151"/>
      <c r="I695" s="151"/>
    </row>
    <row r="696" spans="1:9">
      <c r="A696" s="151"/>
      <c r="C696" s="151"/>
      <c r="D696" s="151"/>
      <c r="E696" s="151"/>
      <c r="F696" s="151"/>
      <c r="G696" s="151"/>
      <c r="H696" s="151"/>
      <c r="I696" s="151"/>
    </row>
    <row r="697" spans="1:9">
      <c r="A697" s="151"/>
      <c r="C697" s="151"/>
      <c r="D697" s="151"/>
      <c r="E697" s="151"/>
      <c r="F697" s="151"/>
      <c r="G697" s="151"/>
      <c r="H697" s="151"/>
      <c r="I697" s="151"/>
    </row>
    <row r="698" spans="1:9">
      <c r="A698" s="151"/>
      <c r="C698" s="151"/>
      <c r="D698" s="151"/>
      <c r="E698" s="151"/>
      <c r="F698" s="151"/>
      <c r="G698" s="151"/>
      <c r="H698" s="151"/>
      <c r="I698" s="151"/>
    </row>
    <row r="699" spans="1:9">
      <c r="A699" s="151"/>
      <c r="C699" s="151"/>
      <c r="D699" s="151"/>
      <c r="E699" s="151"/>
      <c r="F699" s="151"/>
      <c r="G699" s="151"/>
      <c r="H699" s="151"/>
      <c r="I699" s="151"/>
    </row>
    <row r="700" spans="1:9">
      <c r="A700" s="151"/>
      <c r="C700" s="151"/>
      <c r="D700" s="151"/>
      <c r="E700" s="151"/>
      <c r="F700" s="151"/>
      <c r="G700" s="151"/>
      <c r="H700" s="151"/>
      <c r="I700" s="151"/>
    </row>
    <row r="701" spans="1:9">
      <c r="A701" s="151"/>
      <c r="C701" s="151"/>
      <c r="D701" s="151"/>
      <c r="E701" s="151"/>
      <c r="F701" s="151"/>
      <c r="G701" s="151"/>
      <c r="H701" s="151"/>
      <c r="I701" s="151"/>
    </row>
    <row r="702" spans="1:9">
      <c r="A702" s="151"/>
      <c r="C702" s="151"/>
      <c r="D702" s="151"/>
      <c r="E702" s="151"/>
      <c r="F702" s="151"/>
      <c r="G702" s="151"/>
      <c r="H702" s="151"/>
      <c r="I702" s="151"/>
    </row>
    <row r="703" spans="1:9">
      <c r="A703" s="151"/>
      <c r="C703" s="151"/>
      <c r="D703" s="151"/>
      <c r="E703" s="151"/>
      <c r="F703" s="151"/>
      <c r="G703" s="151"/>
      <c r="H703" s="151"/>
      <c r="I703" s="151"/>
    </row>
    <row r="704" spans="1:9">
      <c r="A704" s="151"/>
      <c r="C704" s="151"/>
      <c r="D704" s="151"/>
      <c r="E704" s="151"/>
      <c r="F704" s="151"/>
      <c r="G704" s="151"/>
      <c r="H704" s="151"/>
      <c r="I704" s="151"/>
    </row>
    <row r="705" spans="1:9">
      <c r="A705" s="151"/>
      <c r="C705" s="151"/>
      <c r="D705" s="151"/>
      <c r="E705" s="151"/>
      <c r="F705" s="151"/>
      <c r="G705" s="151"/>
      <c r="H705" s="151"/>
      <c r="I705" s="151"/>
    </row>
    <row r="706" spans="1:9">
      <c r="A706" s="151"/>
      <c r="C706" s="151"/>
      <c r="D706" s="151"/>
      <c r="E706" s="151"/>
      <c r="F706" s="151"/>
      <c r="G706" s="151"/>
      <c r="H706" s="151"/>
      <c r="I706" s="151"/>
    </row>
    <row r="707" spans="1:9">
      <c r="A707" s="151"/>
      <c r="C707" s="151"/>
      <c r="D707" s="151"/>
      <c r="E707" s="151"/>
      <c r="F707" s="151"/>
      <c r="G707" s="151"/>
      <c r="H707" s="151"/>
      <c r="I707" s="151"/>
    </row>
    <row r="708" spans="1:9">
      <c r="A708" s="151"/>
      <c r="C708" s="151"/>
      <c r="D708" s="151"/>
      <c r="E708" s="151"/>
      <c r="F708" s="151"/>
      <c r="G708" s="151"/>
      <c r="H708" s="151"/>
      <c r="I708" s="151"/>
    </row>
    <row r="709" spans="1:9">
      <c r="A709" s="151"/>
      <c r="C709" s="151"/>
      <c r="D709" s="151"/>
      <c r="E709" s="151"/>
      <c r="F709" s="151"/>
      <c r="G709" s="151"/>
      <c r="H709" s="151"/>
      <c r="I709" s="151"/>
    </row>
    <row r="710" spans="1:9">
      <c r="A710" s="151"/>
      <c r="C710" s="151"/>
      <c r="D710" s="151"/>
      <c r="E710" s="151"/>
      <c r="F710" s="151"/>
      <c r="G710" s="151"/>
      <c r="H710" s="151"/>
      <c r="I710" s="151"/>
    </row>
    <row r="711" spans="1:9">
      <c r="A711" s="151"/>
      <c r="C711" s="151"/>
      <c r="D711" s="151"/>
      <c r="E711" s="151"/>
      <c r="F711" s="151"/>
      <c r="G711" s="151"/>
      <c r="H711" s="151"/>
      <c r="I711" s="151"/>
    </row>
    <row r="712" spans="1:9">
      <c r="A712" s="151"/>
      <c r="C712" s="151"/>
      <c r="D712" s="151"/>
      <c r="E712" s="151"/>
      <c r="F712" s="151"/>
      <c r="G712" s="151"/>
      <c r="H712" s="151"/>
      <c r="I712" s="151"/>
    </row>
    <row r="713" spans="1:9">
      <c r="A713" s="151"/>
      <c r="C713" s="151"/>
      <c r="D713" s="151"/>
      <c r="E713" s="151"/>
      <c r="F713" s="151"/>
      <c r="G713" s="151"/>
      <c r="H713" s="151"/>
      <c r="I713" s="151"/>
    </row>
    <row r="714" spans="1:9">
      <c r="A714" s="151"/>
      <c r="C714" s="151"/>
      <c r="D714" s="151"/>
      <c r="E714" s="151"/>
      <c r="F714" s="151"/>
      <c r="G714" s="151"/>
      <c r="H714" s="151"/>
      <c r="I714" s="151"/>
    </row>
    <row r="715" spans="1:9">
      <c r="A715" s="151"/>
      <c r="C715" s="151"/>
      <c r="D715" s="151"/>
      <c r="E715" s="151"/>
      <c r="F715" s="151"/>
      <c r="G715" s="151"/>
      <c r="H715" s="151"/>
      <c r="I715" s="151"/>
    </row>
    <row r="716" spans="1:9">
      <c r="A716" s="151"/>
      <c r="C716" s="151"/>
      <c r="D716" s="151"/>
      <c r="E716" s="151"/>
      <c r="F716" s="151"/>
      <c r="G716" s="151"/>
      <c r="H716" s="151"/>
      <c r="I716" s="151"/>
    </row>
    <row r="717" spans="1:9">
      <c r="A717" s="151"/>
      <c r="C717" s="151"/>
      <c r="D717" s="151"/>
      <c r="E717" s="151"/>
      <c r="F717" s="151"/>
      <c r="G717" s="151"/>
      <c r="H717" s="151"/>
      <c r="I717" s="151"/>
    </row>
    <row r="718" spans="1:9">
      <c r="A718" s="151"/>
      <c r="C718" s="151"/>
      <c r="D718" s="151"/>
      <c r="E718" s="151"/>
      <c r="F718" s="151"/>
      <c r="G718" s="151"/>
      <c r="H718" s="151"/>
      <c r="I718" s="151"/>
    </row>
    <row r="719" spans="1:9">
      <c r="A719" s="151"/>
      <c r="C719" s="151"/>
      <c r="D719" s="151"/>
      <c r="E719" s="151"/>
      <c r="F719" s="151"/>
      <c r="G719" s="151"/>
      <c r="H719" s="151"/>
      <c r="I719" s="151"/>
    </row>
    <row r="720" spans="1:9">
      <c r="A720" s="151"/>
      <c r="C720" s="151"/>
      <c r="D720" s="151"/>
      <c r="E720" s="151"/>
      <c r="F720" s="151"/>
      <c r="G720" s="151"/>
      <c r="H720" s="151"/>
      <c r="I720" s="151"/>
    </row>
    <row r="721" spans="1:9">
      <c r="A721" s="151"/>
      <c r="C721" s="151"/>
      <c r="D721" s="151"/>
      <c r="E721" s="151"/>
      <c r="F721" s="151"/>
      <c r="G721" s="151"/>
      <c r="H721" s="151"/>
      <c r="I721" s="151"/>
    </row>
    <row r="722" spans="1:9">
      <c r="A722" s="151"/>
      <c r="C722" s="151"/>
      <c r="D722" s="151"/>
      <c r="E722" s="151"/>
      <c r="F722" s="151"/>
      <c r="G722" s="151"/>
      <c r="H722" s="151"/>
      <c r="I722" s="151"/>
    </row>
    <row r="723" spans="1:9">
      <c r="A723" s="151"/>
      <c r="C723" s="151"/>
      <c r="D723" s="151"/>
      <c r="E723" s="151"/>
      <c r="F723" s="151"/>
      <c r="G723" s="151"/>
      <c r="H723" s="151"/>
      <c r="I723" s="151"/>
    </row>
    <row r="724" spans="1:9">
      <c r="A724" s="151"/>
      <c r="C724" s="151"/>
      <c r="D724" s="151"/>
      <c r="E724" s="151"/>
      <c r="F724" s="151"/>
      <c r="G724" s="151"/>
      <c r="H724" s="151"/>
      <c r="I724" s="151"/>
    </row>
    <row r="725" spans="1:9">
      <c r="A725" s="151"/>
      <c r="C725" s="151"/>
      <c r="D725" s="151"/>
      <c r="E725" s="151"/>
      <c r="F725" s="151"/>
      <c r="G725" s="151"/>
      <c r="H725" s="151"/>
      <c r="I725" s="151"/>
    </row>
    <row r="726" spans="1:9">
      <c r="A726" s="151"/>
      <c r="C726" s="151"/>
      <c r="D726" s="151"/>
      <c r="E726" s="151"/>
      <c r="F726" s="151"/>
      <c r="G726" s="151"/>
      <c r="H726" s="151"/>
      <c r="I726" s="151"/>
    </row>
    <row r="727" spans="1:9">
      <c r="A727" s="151"/>
      <c r="C727" s="151"/>
      <c r="D727" s="151"/>
      <c r="E727" s="151"/>
      <c r="F727" s="151"/>
      <c r="G727" s="151"/>
      <c r="H727" s="151"/>
      <c r="I727" s="151"/>
    </row>
    <row r="728" spans="1:9">
      <c r="A728" s="151"/>
      <c r="C728" s="151"/>
      <c r="D728" s="151"/>
      <c r="E728" s="151"/>
      <c r="F728" s="151"/>
      <c r="G728" s="151"/>
      <c r="H728" s="151"/>
      <c r="I728" s="151"/>
    </row>
    <row r="729" spans="1:9">
      <c r="A729" s="151"/>
      <c r="C729" s="151"/>
      <c r="D729" s="151"/>
      <c r="E729" s="151"/>
      <c r="F729" s="151"/>
      <c r="G729" s="151"/>
      <c r="H729" s="151"/>
      <c r="I729" s="151"/>
    </row>
    <row r="730" spans="1:9">
      <c r="A730" s="151"/>
      <c r="C730" s="151"/>
      <c r="D730" s="151"/>
      <c r="E730" s="151"/>
      <c r="F730" s="151"/>
      <c r="G730" s="151"/>
      <c r="H730" s="151"/>
      <c r="I730" s="151"/>
    </row>
    <row r="731" spans="1:9">
      <c r="A731" s="151"/>
      <c r="C731" s="151"/>
      <c r="D731" s="151"/>
      <c r="E731" s="151"/>
      <c r="F731" s="151"/>
      <c r="G731" s="151"/>
      <c r="H731" s="151"/>
      <c r="I731" s="151"/>
    </row>
    <row r="732" spans="1:9">
      <c r="A732" s="151"/>
      <c r="C732" s="151"/>
      <c r="D732" s="151"/>
      <c r="E732" s="151"/>
      <c r="F732" s="151"/>
      <c r="G732" s="151"/>
      <c r="H732" s="151"/>
      <c r="I732" s="151"/>
    </row>
    <row r="733" spans="1:9">
      <c r="A733" s="151"/>
      <c r="C733" s="151"/>
      <c r="D733" s="151"/>
      <c r="E733" s="151"/>
      <c r="F733" s="151"/>
      <c r="G733" s="151"/>
      <c r="H733" s="151"/>
      <c r="I733" s="151"/>
    </row>
    <row r="734" spans="1:9">
      <c r="A734" s="151"/>
      <c r="C734" s="151"/>
      <c r="D734" s="151"/>
      <c r="E734" s="151"/>
      <c r="F734" s="151"/>
      <c r="G734" s="151"/>
      <c r="H734" s="151"/>
      <c r="I734" s="151"/>
    </row>
    <row r="735" spans="1:9">
      <c r="A735" s="151"/>
      <c r="C735" s="151"/>
      <c r="D735" s="151"/>
      <c r="E735" s="151"/>
      <c r="F735" s="151"/>
      <c r="G735" s="151"/>
      <c r="H735" s="151"/>
      <c r="I735" s="151"/>
    </row>
    <row r="736" spans="1:9">
      <c r="A736" s="151"/>
      <c r="C736" s="151"/>
      <c r="D736" s="151"/>
      <c r="E736" s="151"/>
      <c r="F736" s="151"/>
      <c r="G736" s="151"/>
      <c r="H736" s="151"/>
      <c r="I736" s="151"/>
    </row>
    <row r="737" spans="1:9">
      <c r="A737" s="151"/>
      <c r="C737" s="151"/>
      <c r="D737" s="151"/>
      <c r="E737" s="151"/>
      <c r="F737" s="151"/>
      <c r="G737" s="151"/>
      <c r="H737" s="151"/>
      <c r="I737" s="151"/>
    </row>
    <row r="738" spans="1:9">
      <c r="A738" s="151"/>
      <c r="C738" s="151"/>
      <c r="D738" s="151"/>
      <c r="E738" s="151"/>
      <c r="F738" s="151"/>
      <c r="G738" s="151"/>
      <c r="H738" s="151"/>
      <c r="I738" s="151"/>
    </row>
    <row r="739" spans="1:9">
      <c r="A739" s="151"/>
      <c r="C739" s="151"/>
      <c r="D739" s="151"/>
      <c r="E739" s="151"/>
      <c r="F739" s="151"/>
      <c r="G739" s="151"/>
      <c r="H739" s="151"/>
      <c r="I739" s="151"/>
    </row>
    <row r="740" spans="1:9">
      <c r="A740" s="151"/>
      <c r="C740" s="151"/>
      <c r="D740" s="151"/>
      <c r="E740" s="151"/>
      <c r="F740" s="151"/>
      <c r="G740" s="151"/>
      <c r="H740" s="151"/>
      <c r="I740" s="151"/>
    </row>
    <row r="741" spans="1:9">
      <c r="A741" s="151"/>
      <c r="C741" s="151"/>
      <c r="D741" s="151"/>
      <c r="E741" s="151"/>
      <c r="F741" s="151"/>
      <c r="G741" s="151"/>
      <c r="H741" s="151"/>
      <c r="I741" s="151"/>
    </row>
    <row r="742" spans="1:9">
      <c r="A742" s="151"/>
      <c r="C742" s="151"/>
      <c r="D742" s="151"/>
      <c r="E742" s="151"/>
      <c r="F742" s="151"/>
      <c r="G742" s="151"/>
      <c r="H742" s="151"/>
      <c r="I742" s="151"/>
    </row>
    <row r="743" spans="1:9">
      <c r="A743" s="151"/>
      <c r="C743" s="151"/>
      <c r="D743" s="151"/>
      <c r="E743" s="151"/>
      <c r="F743" s="151"/>
      <c r="G743" s="151"/>
      <c r="H743" s="151"/>
      <c r="I743" s="151"/>
    </row>
    <row r="744" spans="1:9">
      <c r="A744" s="151"/>
      <c r="C744" s="151"/>
      <c r="D744" s="151"/>
      <c r="E744" s="151"/>
      <c r="F744" s="151"/>
      <c r="G744" s="151"/>
      <c r="H744" s="151"/>
      <c r="I744" s="151"/>
    </row>
    <row r="745" spans="1:9">
      <c r="A745" s="151"/>
      <c r="C745" s="151"/>
      <c r="D745" s="151"/>
      <c r="E745" s="151"/>
      <c r="F745" s="151"/>
      <c r="G745" s="151"/>
      <c r="H745" s="151"/>
      <c r="I745" s="151"/>
    </row>
    <row r="746" spans="1:9">
      <c r="A746" s="151"/>
      <c r="C746" s="151"/>
      <c r="D746" s="151"/>
      <c r="E746" s="151"/>
      <c r="F746" s="151"/>
      <c r="G746" s="151"/>
      <c r="H746" s="151"/>
      <c r="I746" s="151"/>
    </row>
    <row r="747" spans="1:9">
      <c r="A747" s="151"/>
      <c r="C747" s="151"/>
      <c r="D747" s="151"/>
      <c r="E747" s="151"/>
      <c r="F747" s="151"/>
      <c r="G747" s="151"/>
      <c r="H747" s="151"/>
      <c r="I747" s="151"/>
    </row>
    <row r="748" spans="1:9">
      <c r="A748" s="151"/>
      <c r="C748" s="151"/>
      <c r="D748" s="151"/>
      <c r="E748" s="151"/>
      <c r="F748" s="151"/>
      <c r="G748" s="151"/>
      <c r="H748" s="151"/>
      <c r="I748" s="151"/>
    </row>
    <row r="749" spans="1:9">
      <c r="A749" s="151"/>
      <c r="C749" s="151"/>
      <c r="D749" s="151"/>
      <c r="E749" s="151"/>
      <c r="F749" s="151"/>
      <c r="G749" s="151"/>
      <c r="H749" s="151"/>
      <c r="I749" s="151"/>
    </row>
    <row r="750" spans="1:9">
      <c r="A750" s="151"/>
      <c r="C750" s="151"/>
      <c r="D750" s="151"/>
      <c r="E750" s="151"/>
      <c r="F750" s="151"/>
      <c r="G750" s="151"/>
      <c r="H750" s="151"/>
      <c r="I750" s="151"/>
    </row>
    <row r="751" spans="1:9">
      <c r="A751" s="151"/>
      <c r="C751" s="151"/>
      <c r="D751" s="151"/>
      <c r="E751" s="151"/>
      <c r="F751" s="151"/>
      <c r="G751" s="151"/>
      <c r="H751" s="151"/>
      <c r="I751" s="151"/>
    </row>
    <row r="752" spans="1:9">
      <c r="A752" s="151"/>
      <c r="C752" s="151"/>
      <c r="D752" s="151"/>
      <c r="E752" s="151"/>
      <c r="F752" s="151"/>
      <c r="G752" s="151"/>
      <c r="H752" s="151"/>
      <c r="I752" s="151"/>
    </row>
    <row r="753" spans="1:9">
      <c r="A753" s="151"/>
      <c r="C753" s="151"/>
      <c r="D753" s="151"/>
      <c r="E753" s="151"/>
      <c r="F753" s="151"/>
      <c r="G753" s="151"/>
      <c r="H753" s="151"/>
      <c r="I753" s="151"/>
    </row>
    <row r="754" spans="1:9">
      <c r="A754" s="151"/>
      <c r="C754" s="151"/>
      <c r="D754" s="151"/>
      <c r="E754" s="151"/>
      <c r="F754" s="151"/>
      <c r="G754" s="151"/>
      <c r="H754" s="151"/>
      <c r="I754" s="151"/>
    </row>
    <row r="755" spans="1:9">
      <c r="A755" s="151"/>
      <c r="C755" s="151"/>
      <c r="D755" s="151"/>
      <c r="E755" s="151"/>
      <c r="F755" s="151"/>
      <c r="G755" s="151"/>
      <c r="H755" s="151"/>
      <c r="I755" s="151"/>
    </row>
    <row r="756" spans="1:9">
      <c r="A756" s="151"/>
      <c r="C756" s="151"/>
      <c r="D756" s="151"/>
      <c r="E756" s="151"/>
      <c r="F756" s="151"/>
      <c r="G756" s="151"/>
      <c r="H756" s="151"/>
      <c r="I756" s="151"/>
    </row>
    <row r="757" spans="1:9">
      <c r="A757" s="151"/>
      <c r="C757" s="151"/>
      <c r="D757" s="151"/>
      <c r="E757" s="151"/>
      <c r="F757" s="151"/>
      <c r="G757" s="151"/>
      <c r="H757" s="151"/>
      <c r="I757" s="151"/>
    </row>
    <row r="758" spans="1:9">
      <c r="A758" s="151"/>
      <c r="C758" s="151"/>
      <c r="D758" s="151"/>
      <c r="E758" s="151"/>
      <c r="F758" s="151"/>
      <c r="G758" s="151"/>
      <c r="H758" s="151"/>
      <c r="I758" s="151"/>
    </row>
    <row r="759" spans="1:9">
      <c r="A759" s="151"/>
      <c r="C759" s="151"/>
      <c r="D759" s="151"/>
      <c r="E759" s="151"/>
      <c r="F759" s="151"/>
      <c r="G759" s="151"/>
      <c r="H759" s="151"/>
      <c r="I759" s="151"/>
    </row>
    <row r="760" spans="1:9">
      <c r="A760" s="151"/>
      <c r="C760" s="151"/>
      <c r="D760" s="151"/>
      <c r="E760" s="151"/>
      <c r="F760" s="151"/>
      <c r="G760" s="151"/>
      <c r="H760" s="151"/>
      <c r="I760" s="151"/>
    </row>
    <row r="761" spans="1:9">
      <c r="A761" s="151"/>
      <c r="C761" s="151"/>
      <c r="D761" s="151"/>
      <c r="E761" s="151"/>
      <c r="F761" s="151"/>
      <c r="G761" s="151"/>
      <c r="H761" s="151"/>
      <c r="I761" s="151"/>
    </row>
    <row r="762" spans="1:9">
      <c r="A762" s="151"/>
      <c r="C762" s="151"/>
      <c r="D762" s="151"/>
      <c r="E762" s="151"/>
      <c r="F762" s="151"/>
      <c r="G762" s="151"/>
      <c r="H762" s="151"/>
      <c r="I762" s="151"/>
    </row>
    <row r="763" spans="1:9">
      <c r="A763" s="151"/>
      <c r="C763" s="151"/>
      <c r="D763" s="151"/>
      <c r="E763" s="151"/>
      <c r="F763" s="151"/>
      <c r="G763" s="151"/>
      <c r="H763" s="151"/>
      <c r="I763" s="151"/>
    </row>
    <row r="764" spans="1:9">
      <c r="A764" s="151"/>
      <c r="C764" s="151"/>
      <c r="D764" s="151"/>
      <c r="E764" s="151"/>
      <c r="F764" s="151"/>
      <c r="G764" s="151"/>
      <c r="H764" s="151"/>
      <c r="I764" s="151"/>
    </row>
    <row r="765" spans="1:9">
      <c r="A765" s="151"/>
      <c r="C765" s="151"/>
      <c r="D765" s="151"/>
      <c r="E765" s="151"/>
      <c r="F765" s="151"/>
      <c r="G765" s="151"/>
      <c r="H765" s="151"/>
      <c r="I765" s="151"/>
    </row>
    <row r="766" spans="1:9">
      <c r="A766" s="151"/>
      <c r="C766" s="151"/>
      <c r="D766" s="151"/>
      <c r="E766" s="151"/>
      <c r="F766" s="151"/>
      <c r="G766" s="151"/>
      <c r="H766" s="151"/>
      <c r="I766" s="151"/>
    </row>
    <row r="767" spans="1:9">
      <c r="A767" s="151"/>
      <c r="C767" s="151"/>
      <c r="D767" s="151"/>
      <c r="E767" s="151"/>
      <c r="F767" s="151"/>
      <c r="G767" s="151"/>
      <c r="H767" s="151"/>
      <c r="I767" s="151"/>
    </row>
    <row r="768" spans="1:9">
      <c r="A768" s="151"/>
      <c r="C768" s="151"/>
      <c r="D768" s="151"/>
      <c r="E768" s="151"/>
      <c r="F768" s="151"/>
      <c r="G768" s="151"/>
      <c r="H768" s="151"/>
      <c r="I768" s="151"/>
    </row>
    <row r="769" spans="1:9">
      <c r="A769" s="151"/>
      <c r="C769" s="151"/>
      <c r="D769" s="151"/>
      <c r="E769" s="151"/>
      <c r="F769" s="151"/>
      <c r="G769" s="151"/>
      <c r="H769" s="151"/>
      <c r="I769" s="151"/>
    </row>
    <row r="770" spans="1:9">
      <c r="A770" s="151"/>
      <c r="C770" s="151"/>
      <c r="D770" s="151"/>
      <c r="E770" s="151"/>
      <c r="F770" s="151"/>
      <c r="G770" s="151"/>
      <c r="H770" s="151"/>
      <c r="I770" s="151"/>
    </row>
    <row r="771" spans="1:9">
      <c r="A771" s="151"/>
      <c r="C771" s="151"/>
      <c r="D771" s="151"/>
      <c r="E771" s="151"/>
      <c r="F771" s="151"/>
      <c r="G771" s="151"/>
      <c r="H771" s="151"/>
      <c r="I771" s="151"/>
    </row>
    <row r="772" spans="1:9">
      <c r="A772" s="151"/>
      <c r="C772" s="151"/>
      <c r="D772" s="151"/>
      <c r="E772" s="151"/>
      <c r="F772" s="151"/>
      <c r="G772" s="151"/>
      <c r="H772" s="151"/>
      <c r="I772" s="151"/>
    </row>
    <row r="773" spans="1:9">
      <c r="A773" s="151"/>
      <c r="C773" s="151"/>
      <c r="D773" s="151"/>
      <c r="E773" s="151"/>
      <c r="F773" s="151"/>
      <c r="G773" s="151"/>
      <c r="H773" s="151"/>
      <c r="I773" s="151"/>
    </row>
    <row r="774" spans="1:9">
      <c r="A774" s="151"/>
      <c r="C774" s="151"/>
      <c r="D774" s="151"/>
      <c r="E774" s="151"/>
      <c r="F774" s="151"/>
      <c r="G774" s="151"/>
      <c r="H774" s="151"/>
      <c r="I774" s="151"/>
    </row>
    <row r="775" spans="1:9">
      <c r="A775" s="151"/>
      <c r="C775" s="151"/>
      <c r="D775" s="151"/>
      <c r="E775" s="151"/>
      <c r="F775" s="151"/>
      <c r="G775" s="151"/>
      <c r="H775" s="151"/>
      <c r="I775" s="151"/>
    </row>
    <row r="776" spans="1:9">
      <c r="A776" s="151"/>
      <c r="C776" s="151"/>
      <c r="D776" s="151"/>
      <c r="E776" s="151"/>
      <c r="F776" s="151"/>
      <c r="G776" s="151"/>
      <c r="H776" s="151"/>
      <c r="I776" s="151"/>
    </row>
    <row r="777" spans="1:9">
      <c r="A777" s="151"/>
      <c r="C777" s="151"/>
      <c r="D777" s="151"/>
      <c r="E777" s="151"/>
      <c r="F777" s="151"/>
      <c r="G777" s="151"/>
      <c r="H777" s="151"/>
      <c r="I777" s="151"/>
    </row>
    <row r="778" spans="1:9">
      <c r="A778" s="151"/>
      <c r="C778" s="151"/>
      <c r="D778" s="151"/>
      <c r="E778" s="151"/>
      <c r="F778" s="151"/>
      <c r="G778" s="151"/>
      <c r="H778" s="151"/>
      <c r="I778" s="151"/>
    </row>
    <row r="779" spans="1:9">
      <c r="A779" s="151"/>
      <c r="C779" s="151"/>
      <c r="D779" s="151"/>
      <c r="E779" s="151"/>
      <c r="F779" s="151"/>
      <c r="G779" s="151"/>
      <c r="H779" s="151"/>
      <c r="I779" s="151"/>
    </row>
    <row r="780" spans="1:9">
      <c r="A780" s="151"/>
      <c r="C780" s="151"/>
      <c r="D780" s="151"/>
      <c r="E780" s="151"/>
      <c r="F780" s="151"/>
      <c r="G780" s="151"/>
      <c r="H780" s="151"/>
      <c r="I780" s="151"/>
    </row>
    <row r="781" spans="1:9">
      <c r="A781" s="151"/>
      <c r="C781" s="151"/>
      <c r="D781" s="151"/>
      <c r="E781" s="151"/>
      <c r="F781" s="151"/>
      <c r="G781" s="151"/>
      <c r="H781" s="151"/>
      <c r="I781" s="151"/>
    </row>
    <row r="782" spans="1:9">
      <c r="A782" s="151"/>
      <c r="C782" s="151"/>
      <c r="D782" s="151"/>
      <c r="E782" s="151"/>
      <c r="F782" s="151"/>
      <c r="G782" s="151"/>
      <c r="H782" s="151"/>
      <c r="I782" s="151"/>
    </row>
    <row r="783" spans="1:9">
      <c r="A783" s="151"/>
      <c r="C783" s="151"/>
      <c r="D783" s="151"/>
      <c r="E783" s="151"/>
      <c r="F783" s="151"/>
      <c r="G783" s="151"/>
      <c r="H783" s="151"/>
      <c r="I783" s="151"/>
    </row>
    <row r="784" spans="1:9">
      <c r="A784" s="151"/>
      <c r="C784" s="151"/>
      <c r="D784" s="151"/>
      <c r="E784" s="151"/>
      <c r="F784" s="151"/>
      <c r="G784" s="151"/>
      <c r="H784" s="151"/>
      <c r="I784" s="151"/>
    </row>
    <row r="785" spans="1:9">
      <c r="A785" s="151"/>
      <c r="C785" s="151"/>
      <c r="D785" s="151"/>
      <c r="E785" s="151"/>
      <c r="F785" s="151"/>
      <c r="G785" s="151"/>
      <c r="H785" s="151"/>
      <c r="I785" s="151"/>
    </row>
    <row r="786" spans="1:9">
      <c r="A786" s="151"/>
      <c r="C786" s="151"/>
      <c r="D786" s="151"/>
      <c r="E786" s="151"/>
      <c r="F786" s="151"/>
      <c r="G786" s="151"/>
      <c r="H786" s="151"/>
      <c r="I786" s="151"/>
    </row>
    <row r="787" spans="1:9">
      <c r="A787" s="151"/>
      <c r="C787" s="151"/>
      <c r="D787" s="151"/>
      <c r="E787" s="151"/>
      <c r="F787" s="151"/>
      <c r="G787" s="151"/>
      <c r="H787" s="151"/>
      <c r="I787" s="151"/>
    </row>
    <row r="788" spans="1:9">
      <c r="A788" s="151"/>
      <c r="C788" s="151"/>
      <c r="D788" s="151"/>
      <c r="E788" s="151"/>
      <c r="F788" s="151"/>
      <c r="G788" s="151"/>
      <c r="H788" s="151"/>
      <c r="I788" s="151"/>
    </row>
    <row r="789" spans="1:9">
      <c r="A789" s="151"/>
      <c r="C789" s="151"/>
      <c r="D789" s="151"/>
      <c r="E789" s="151"/>
      <c r="F789" s="151"/>
      <c r="G789" s="151"/>
      <c r="H789" s="151"/>
      <c r="I789" s="151"/>
    </row>
    <row r="790" spans="1:9">
      <c r="A790" s="151"/>
      <c r="C790" s="151"/>
      <c r="D790" s="151"/>
      <c r="E790" s="151"/>
      <c r="F790" s="151"/>
      <c r="G790" s="151"/>
      <c r="H790" s="151"/>
      <c r="I790" s="151"/>
    </row>
    <row r="791" spans="1:9">
      <c r="A791" s="151"/>
      <c r="C791" s="151"/>
      <c r="D791" s="151"/>
      <c r="E791" s="151"/>
      <c r="F791" s="151"/>
      <c r="G791" s="151"/>
      <c r="H791" s="151"/>
      <c r="I791" s="151"/>
    </row>
    <row r="792" spans="1:9">
      <c r="A792" s="151"/>
      <c r="C792" s="151"/>
      <c r="D792" s="151"/>
      <c r="E792" s="151"/>
      <c r="F792" s="151"/>
      <c r="G792" s="151"/>
      <c r="H792" s="151"/>
      <c r="I792" s="151"/>
    </row>
    <row r="793" spans="1:9">
      <c r="A793" s="151"/>
      <c r="C793" s="151"/>
      <c r="D793" s="151"/>
      <c r="E793" s="151"/>
      <c r="F793" s="151"/>
      <c r="G793" s="151"/>
      <c r="H793" s="151"/>
      <c r="I793" s="151"/>
    </row>
    <row r="794" spans="1:9">
      <c r="A794" s="151"/>
      <c r="C794" s="151"/>
      <c r="D794" s="151"/>
      <c r="E794" s="151"/>
      <c r="F794" s="151"/>
      <c r="G794" s="151"/>
      <c r="H794" s="151"/>
      <c r="I794" s="151"/>
    </row>
    <row r="795" spans="1:9">
      <c r="A795" s="151"/>
      <c r="C795" s="151"/>
      <c r="D795" s="151"/>
      <c r="E795" s="151"/>
      <c r="F795" s="151"/>
      <c r="G795" s="151"/>
      <c r="H795" s="151"/>
      <c r="I795" s="151"/>
    </row>
    <row r="796" spans="1:9">
      <c r="A796" s="151"/>
      <c r="C796" s="151"/>
      <c r="D796" s="151"/>
      <c r="E796" s="151"/>
      <c r="F796" s="151"/>
      <c r="G796" s="151"/>
      <c r="H796" s="151"/>
      <c r="I796" s="151"/>
    </row>
    <row r="797" spans="1:9">
      <c r="A797" s="151"/>
      <c r="C797" s="151"/>
      <c r="D797" s="151"/>
      <c r="E797" s="151"/>
      <c r="F797" s="151"/>
      <c r="G797" s="151"/>
      <c r="H797" s="151"/>
      <c r="I797" s="151"/>
    </row>
    <row r="798" spans="1:9">
      <c r="A798" s="151"/>
      <c r="C798" s="151"/>
      <c r="D798" s="151"/>
      <c r="E798" s="151"/>
      <c r="F798" s="151"/>
      <c r="G798" s="151"/>
      <c r="H798" s="151"/>
      <c r="I798" s="151"/>
    </row>
    <row r="799" spans="1:9">
      <c r="A799" s="151"/>
      <c r="C799" s="151"/>
      <c r="D799" s="151"/>
      <c r="E799" s="151"/>
      <c r="F799" s="151"/>
      <c r="G799" s="151"/>
      <c r="H799" s="151"/>
      <c r="I799" s="151"/>
    </row>
    <row r="800" spans="1:9">
      <c r="A800" s="151"/>
      <c r="C800" s="151"/>
      <c r="D800" s="151"/>
      <c r="E800" s="151"/>
      <c r="F800" s="151"/>
      <c r="G800" s="151"/>
      <c r="H800" s="151"/>
      <c r="I800" s="151"/>
    </row>
    <row r="801" spans="1:9">
      <c r="A801" s="151"/>
      <c r="C801" s="151"/>
      <c r="D801" s="151"/>
      <c r="E801" s="151"/>
      <c r="F801" s="151"/>
      <c r="G801" s="151"/>
      <c r="H801" s="151"/>
      <c r="I801" s="151"/>
    </row>
    <row r="802" spans="1:9">
      <c r="A802" s="151"/>
      <c r="C802" s="151"/>
      <c r="D802" s="151"/>
      <c r="E802" s="151"/>
      <c r="F802" s="151"/>
      <c r="G802" s="151"/>
      <c r="H802" s="151"/>
      <c r="I802" s="151"/>
    </row>
    <row r="803" spans="1:9">
      <c r="A803" s="151"/>
      <c r="C803" s="151"/>
      <c r="D803" s="151"/>
      <c r="E803" s="151"/>
      <c r="F803" s="151"/>
      <c r="G803" s="151"/>
      <c r="H803" s="151"/>
      <c r="I803" s="151"/>
    </row>
    <row r="804" spans="1:9">
      <c r="A804" s="151"/>
      <c r="C804" s="151"/>
      <c r="D804" s="151"/>
      <c r="E804" s="151"/>
      <c r="F804" s="151"/>
      <c r="G804" s="151"/>
      <c r="H804" s="151"/>
      <c r="I804" s="151"/>
    </row>
    <row r="805" spans="1:9">
      <c r="A805" s="151"/>
      <c r="C805" s="151"/>
      <c r="D805" s="151"/>
      <c r="E805" s="151"/>
      <c r="F805" s="151"/>
      <c r="G805" s="151"/>
      <c r="H805" s="151"/>
      <c r="I805" s="151"/>
    </row>
    <row r="806" spans="1:9">
      <c r="A806" s="151"/>
      <c r="C806" s="151"/>
      <c r="D806" s="151"/>
      <c r="E806" s="151"/>
      <c r="F806" s="151"/>
      <c r="G806" s="151"/>
      <c r="H806" s="151"/>
      <c r="I806" s="151"/>
    </row>
    <row r="807" spans="1:9">
      <c r="A807" s="151"/>
      <c r="C807" s="151"/>
      <c r="D807" s="151"/>
      <c r="E807" s="151"/>
      <c r="F807" s="151"/>
      <c r="G807" s="151"/>
      <c r="H807" s="151"/>
      <c r="I807" s="151"/>
    </row>
    <row r="808" spans="1:9">
      <c r="A808" s="151"/>
      <c r="C808" s="151"/>
      <c r="D808" s="151"/>
      <c r="E808" s="151"/>
      <c r="F808" s="151"/>
      <c r="G808" s="151"/>
      <c r="H808" s="151"/>
      <c r="I808" s="151"/>
    </row>
    <row r="809" spans="1:9">
      <c r="A809" s="151"/>
      <c r="C809" s="151"/>
      <c r="D809" s="151"/>
      <c r="E809" s="151"/>
      <c r="F809" s="151"/>
      <c r="G809" s="151"/>
      <c r="H809" s="151"/>
      <c r="I809" s="151"/>
    </row>
    <row r="810" spans="1:9">
      <c r="A810" s="151"/>
      <c r="C810" s="151"/>
      <c r="D810" s="151"/>
      <c r="E810" s="151"/>
      <c r="F810" s="151"/>
      <c r="G810" s="151"/>
      <c r="H810" s="151"/>
      <c r="I810" s="151"/>
    </row>
    <row r="811" spans="1:9">
      <c r="A811" s="151"/>
      <c r="C811" s="151"/>
      <c r="D811" s="151"/>
      <c r="E811" s="151"/>
      <c r="F811" s="151"/>
      <c r="G811" s="151"/>
      <c r="H811" s="151"/>
      <c r="I811" s="151"/>
    </row>
    <row r="812" spans="1:9">
      <c r="A812" s="151"/>
      <c r="C812" s="151"/>
      <c r="D812" s="151"/>
      <c r="E812" s="151"/>
      <c r="F812" s="151"/>
      <c r="G812" s="151"/>
      <c r="H812" s="151"/>
      <c r="I812" s="151"/>
    </row>
    <row r="813" spans="1:9">
      <c r="A813" s="151"/>
      <c r="C813" s="151"/>
      <c r="D813" s="151"/>
      <c r="E813" s="151"/>
      <c r="F813" s="151"/>
      <c r="G813" s="151"/>
      <c r="H813" s="151"/>
      <c r="I813" s="151"/>
    </row>
    <row r="814" spans="1:9">
      <c r="A814" s="151"/>
      <c r="C814" s="151"/>
      <c r="D814" s="151"/>
      <c r="E814" s="151"/>
      <c r="F814" s="151"/>
      <c r="G814" s="151"/>
      <c r="H814" s="151"/>
      <c r="I814" s="151"/>
    </row>
    <row r="815" spans="1:9">
      <c r="A815" s="151"/>
      <c r="C815" s="151"/>
      <c r="D815" s="151"/>
      <c r="E815" s="151"/>
      <c r="F815" s="151"/>
      <c r="G815" s="151"/>
      <c r="H815" s="151"/>
      <c r="I815" s="151"/>
    </row>
    <row r="816" spans="1:9">
      <c r="A816" s="151"/>
      <c r="C816" s="151"/>
      <c r="D816" s="151"/>
      <c r="E816" s="151"/>
      <c r="F816" s="151"/>
      <c r="G816" s="151"/>
      <c r="H816" s="151"/>
      <c r="I816" s="151"/>
    </row>
    <row r="817" spans="1:9">
      <c r="A817" s="151"/>
      <c r="C817" s="151"/>
      <c r="D817" s="151"/>
      <c r="E817" s="151"/>
      <c r="F817" s="151"/>
      <c r="G817" s="151"/>
      <c r="H817" s="151"/>
      <c r="I817" s="151"/>
    </row>
    <row r="818" spans="1:9">
      <c r="A818" s="151"/>
      <c r="C818" s="151"/>
      <c r="D818" s="151"/>
      <c r="E818" s="151"/>
      <c r="F818" s="151"/>
      <c r="G818" s="151"/>
      <c r="H818" s="151"/>
      <c r="I818" s="151"/>
    </row>
    <row r="819" spans="1:9">
      <c r="A819" s="151"/>
      <c r="C819" s="151"/>
      <c r="D819" s="151"/>
      <c r="E819" s="151"/>
      <c r="F819" s="151"/>
      <c r="G819" s="151"/>
      <c r="H819" s="151"/>
      <c r="I819" s="151"/>
    </row>
    <row r="820" spans="1:9">
      <c r="A820" s="151"/>
      <c r="C820" s="151"/>
      <c r="D820" s="151"/>
      <c r="E820" s="151"/>
      <c r="F820" s="151"/>
      <c r="G820" s="151"/>
      <c r="H820" s="151"/>
      <c r="I820" s="151"/>
    </row>
    <row r="821" spans="1:9">
      <c r="A821" s="151"/>
      <c r="C821" s="151"/>
      <c r="D821" s="151"/>
      <c r="E821" s="151"/>
      <c r="F821" s="151"/>
      <c r="G821" s="151"/>
      <c r="H821" s="151"/>
      <c r="I821" s="151"/>
    </row>
    <row r="822" spans="1:9">
      <c r="A822" s="151"/>
      <c r="C822" s="151"/>
      <c r="D822" s="151"/>
      <c r="E822" s="151"/>
      <c r="F822" s="151"/>
      <c r="G822" s="151"/>
      <c r="H822" s="151"/>
      <c r="I822" s="151"/>
    </row>
    <row r="823" spans="1:9">
      <c r="A823" s="151"/>
      <c r="C823" s="151"/>
      <c r="D823" s="151"/>
      <c r="E823" s="151"/>
      <c r="F823" s="151"/>
      <c r="G823" s="151"/>
      <c r="H823" s="151"/>
      <c r="I823" s="151"/>
    </row>
    <row r="824" spans="1:9">
      <c r="A824" s="151"/>
      <c r="C824" s="151"/>
      <c r="D824" s="151"/>
      <c r="E824" s="151"/>
      <c r="F824" s="151"/>
      <c r="G824" s="151"/>
      <c r="H824" s="151"/>
      <c r="I824" s="151"/>
    </row>
    <row r="825" spans="1:9">
      <c r="A825" s="151"/>
      <c r="C825" s="151"/>
      <c r="D825" s="151"/>
      <c r="E825" s="151"/>
      <c r="F825" s="151"/>
      <c r="G825" s="151"/>
      <c r="H825" s="151"/>
      <c r="I825" s="151"/>
    </row>
    <row r="826" spans="1:9">
      <c r="A826" s="151"/>
      <c r="C826" s="151"/>
      <c r="D826" s="151"/>
      <c r="E826" s="151"/>
      <c r="F826" s="151"/>
      <c r="G826" s="151"/>
      <c r="H826" s="151"/>
      <c r="I826" s="151"/>
    </row>
    <row r="827" spans="1:9">
      <c r="A827" s="151"/>
      <c r="C827" s="151"/>
      <c r="D827" s="151"/>
      <c r="E827" s="151"/>
      <c r="F827" s="151"/>
      <c r="G827" s="151"/>
      <c r="H827" s="151"/>
      <c r="I827" s="151"/>
    </row>
    <row r="828" spans="1:9">
      <c r="A828" s="151"/>
      <c r="C828" s="151"/>
      <c r="D828" s="151"/>
      <c r="E828" s="151"/>
      <c r="F828" s="151"/>
      <c r="G828" s="151"/>
      <c r="H828" s="151"/>
      <c r="I828" s="151"/>
    </row>
    <row r="829" spans="1:9">
      <c r="A829" s="151"/>
      <c r="C829" s="151"/>
      <c r="D829" s="151"/>
      <c r="E829" s="151"/>
      <c r="F829" s="151"/>
      <c r="G829" s="151"/>
      <c r="H829" s="151"/>
      <c r="I829" s="151"/>
    </row>
    <row r="830" spans="1:9">
      <c r="A830" s="151"/>
      <c r="C830" s="151"/>
      <c r="D830" s="151"/>
      <c r="E830" s="151"/>
      <c r="F830" s="151"/>
      <c r="G830" s="151"/>
      <c r="H830" s="151"/>
      <c r="I830" s="151"/>
    </row>
    <row r="831" spans="1:9">
      <c r="A831" s="151"/>
      <c r="C831" s="151"/>
      <c r="D831" s="151"/>
      <c r="E831" s="151"/>
      <c r="F831" s="151"/>
      <c r="G831" s="151"/>
      <c r="H831" s="151"/>
      <c r="I831" s="151"/>
    </row>
    <row r="832" spans="1:9">
      <c r="A832" s="151"/>
      <c r="C832" s="151"/>
      <c r="D832" s="151"/>
      <c r="E832" s="151"/>
      <c r="F832" s="151"/>
      <c r="G832" s="151"/>
      <c r="H832" s="151"/>
      <c r="I832" s="151"/>
    </row>
    <row r="833" spans="1:9">
      <c r="A833" s="151"/>
      <c r="C833" s="151"/>
      <c r="D833" s="151"/>
      <c r="E833" s="151"/>
      <c r="F833" s="151"/>
      <c r="G833" s="151"/>
      <c r="H833" s="151"/>
      <c r="I833" s="151"/>
    </row>
    <row r="834" spans="1:9">
      <c r="A834" s="151"/>
      <c r="C834" s="151"/>
      <c r="D834" s="151"/>
      <c r="E834" s="151"/>
      <c r="F834" s="151"/>
      <c r="G834" s="151"/>
      <c r="H834" s="151"/>
      <c r="I834" s="151"/>
    </row>
    <row r="835" spans="1:9">
      <c r="A835" s="151"/>
      <c r="C835" s="151"/>
      <c r="D835" s="151"/>
      <c r="E835" s="151"/>
      <c r="F835" s="151"/>
      <c r="G835" s="151"/>
      <c r="H835" s="151"/>
      <c r="I835" s="151"/>
    </row>
    <row r="836" spans="1:9">
      <c r="A836" s="151"/>
      <c r="C836" s="151"/>
      <c r="D836" s="151"/>
      <c r="E836" s="151"/>
      <c r="F836" s="151"/>
      <c r="G836" s="151"/>
      <c r="H836" s="151"/>
      <c r="I836" s="151"/>
    </row>
    <row r="837" spans="1:9">
      <c r="A837" s="151"/>
      <c r="C837" s="151"/>
      <c r="D837" s="151"/>
      <c r="E837" s="151"/>
      <c r="F837" s="151"/>
      <c r="G837" s="151"/>
      <c r="H837" s="151"/>
      <c r="I837" s="151"/>
    </row>
    <row r="838" spans="1:9">
      <c r="A838" s="151"/>
      <c r="C838" s="151"/>
      <c r="D838" s="151"/>
      <c r="E838" s="151"/>
      <c r="F838" s="151"/>
      <c r="G838" s="151"/>
      <c r="H838" s="151"/>
      <c r="I838" s="151"/>
    </row>
    <row r="839" spans="1:9">
      <c r="A839" s="151"/>
      <c r="C839" s="151"/>
      <c r="D839" s="151"/>
      <c r="E839" s="151"/>
      <c r="F839" s="151"/>
      <c r="G839" s="151"/>
      <c r="H839" s="151"/>
      <c r="I839" s="151"/>
    </row>
    <row r="840" spans="1:9">
      <c r="A840" s="151"/>
      <c r="C840" s="151"/>
      <c r="D840" s="151"/>
      <c r="E840" s="151"/>
      <c r="F840" s="151"/>
      <c r="G840" s="151"/>
      <c r="H840" s="151"/>
      <c r="I840" s="151"/>
    </row>
    <row r="841" spans="1:9">
      <c r="A841" s="151"/>
      <c r="C841" s="151"/>
      <c r="D841" s="151"/>
      <c r="E841" s="151"/>
      <c r="F841" s="151"/>
      <c r="G841" s="151"/>
      <c r="H841" s="151"/>
      <c r="I841" s="151"/>
    </row>
    <row r="842" spans="1:9">
      <c r="A842" s="151"/>
      <c r="C842" s="151"/>
      <c r="D842" s="151"/>
      <c r="E842" s="151"/>
      <c r="F842" s="151"/>
      <c r="G842" s="151"/>
      <c r="H842" s="151"/>
      <c r="I842" s="151"/>
    </row>
    <row r="843" spans="1:9">
      <c r="A843" s="151"/>
      <c r="C843" s="151"/>
      <c r="D843" s="151"/>
      <c r="E843" s="151"/>
      <c r="F843" s="151"/>
      <c r="G843" s="151"/>
      <c r="H843" s="151"/>
      <c r="I843" s="151"/>
    </row>
    <row r="844" spans="1:9">
      <c r="A844" s="151"/>
      <c r="C844" s="151"/>
      <c r="D844" s="151"/>
      <c r="E844" s="151"/>
      <c r="F844" s="151"/>
      <c r="G844" s="151"/>
      <c r="H844" s="151"/>
      <c r="I844" s="151"/>
    </row>
    <row r="845" spans="1:9">
      <c r="A845" s="151"/>
      <c r="C845" s="151"/>
      <c r="D845" s="151"/>
      <c r="E845" s="151"/>
      <c r="F845" s="151"/>
      <c r="G845" s="151"/>
      <c r="H845" s="151"/>
      <c r="I845" s="151"/>
    </row>
    <row r="846" spans="1:9">
      <c r="A846" s="151"/>
      <c r="C846" s="151"/>
      <c r="D846" s="151"/>
      <c r="E846" s="151"/>
      <c r="F846" s="151"/>
      <c r="G846" s="151"/>
      <c r="H846" s="151"/>
      <c r="I846" s="151"/>
    </row>
    <row r="847" spans="1:9">
      <c r="A847" s="151"/>
      <c r="C847" s="151"/>
      <c r="D847" s="151"/>
      <c r="E847" s="151"/>
      <c r="F847" s="151"/>
      <c r="G847" s="151"/>
      <c r="H847" s="151"/>
      <c r="I847" s="151"/>
    </row>
    <row r="848" spans="1:9">
      <c r="A848" s="151"/>
      <c r="C848" s="151"/>
      <c r="D848" s="151"/>
      <c r="E848" s="151"/>
      <c r="F848" s="151"/>
      <c r="G848" s="151"/>
      <c r="H848" s="151"/>
      <c r="I848" s="151"/>
    </row>
    <row r="849" spans="1:9">
      <c r="A849" s="151"/>
      <c r="C849" s="151"/>
      <c r="D849" s="151"/>
      <c r="E849" s="151"/>
      <c r="F849" s="151"/>
      <c r="G849" s="151"/>
      <c r="H849" s="151"/>
      <c r="I849" s="151"/>
    </row>
    <row r="850" spans="1:9">
      <c r="A850" s="151"/>
      <c r="C850" s="151"/>
      <c r="D850" s="151"/>
      <c r="E850" s="151"/>
      <c r="F850" s="151"/>
      <c r="G850" s="151"/>
      <c r="H850" s="151"/>
      <c r="I850" s="151"/>
    </row>
    <row r="851" spans="1:9">
      <c r="A851" s="151"/>
      <c r="C851" s="151"/>
      <c r="D851" s="151"/>
      <c r="E851" s="151"/>
      <c r="F851" s="151"/>
      <c r="G851" s="151"/>
      <c r="H851" s="151"/>
      <c r="I851" s="151"/>
    </row>
    <row r="852" spans="1:9">
      <c r="A852" s="151"/>
      <c r="C852" s="151"/>
      <c r="D852" s="151"/>
      <c r="E852" s="151"/>
      <c r="F852" s="151"/>
      <c r="G852" s="151"/>
      <c r="H852" s="151"/>
      <c r="I852" s="151"/>
    </row>
    <row r="853" spans="1:9">
      <c r="A853" s="151"/>
      <c r="C853" s="151"/>
      <c r="D853" s="151"/>
      <c r="E853" s="151"/>
      <c r="F853" s="151"/>
      <c r="G853" s="151"/>
      <c r="H853" s="151"/>
      <c r="I853" s="151"/>
    </row>
    <row r="854" spans="1:9">
      <c r="A854" s="151"/>
      <c r="C854" s="151"/>
      <c r="D854" s="151"/>
      <c r="E854" s="151"/>
      <c r="F854" s="151"/>
      <c r="G854" s="151"/>
      <c r="H854" s="151"/>
      <c r="I854" s="151"/>
    </row>
    <row r="855" spans="1:9">
      <c r="A855" s="151"/>
      <c r="C855" s="151"/>
      <c r="D855" s="151"/>
      <c r="E855" s="151"/>
      <c r="F855" s="151"/>
      <c r="G855" s="151"/>
      <c r="H855" s="151"/>
      <c r="I855" s="151"/>
    </row>
    <row r="856" spans="1:9">
      <c r="A856" s="151"/>
      <c r="C856" s="151"/>
      <c r="D856" s="151"/>
      <c r="E856" s="151"/>
      <c r="F856" s="151"/>
      <c r="G856" s="151"/>
      <c r="H856" s="151"/>
      <c r="I856" s="151"/>
    </row>
    <row r="857" spans="1:9">
      <c r="A857" s="151"/>
      <c r="C857" s="151"/>
      <c r="D857" s="151"/>
      <c r="E857" s="151"/>
      <c r="F857" s="151"/>
      <c r="G857" s="151"/>
      <c r="H857" s="151"/>
      <c r="I857" s="151"/>
    </row>
    <row r="858" spans="1:9">
      <c r="A858" s="151"/>
      <c r="C858" s="151"/>
      <c r="D858" s="151"/>
      <c r="E858" s="151"/>
      <c r="F858" s="151"/>
      <c r="G858" s="151"/>
      <c r="H858" s="151"/>
      <c r="I858" s="151"/>
    </row>
    <row r="859" spans="1:9">
      <c r="A859" s="151"/>
      <c r="C859" s="151"/>
      <c r="D859" s="151"/>
      <c r="E859" s="151"/>
      <c r="F859" s="151"/>
      <c r="G859" s="151"/>
      <c r="H859" s="151"/>
      <c r="I859" s="151"/>
    </row>
    <row r="860" spans="1:9">
      <c r="A860" s="151"/>
      <c r="C860" s="151"/>
      <c r="D860" s="151"/>
      <c r="E860" s="151"/>
      <c r="F860" s="151"/>
      <c r="G860" s="151"/>
      <c r="H860" s="151"/>
      <c r="I860" s="151"/>
    </row>
    <row r="861" spans="1:9">
      <c r="A861" s="151"/>
      <c r="C861" s="151"/>
      <c r="D861" s="151"/>
      <c r="E861" s="151"/>
      <c r="F861" s="151"/>
      <c r="G861" s="151"/>
      <c r="H861" s="151"/>
      <c r="I861" s="151"/>
    </row>
    <row r="862" spans="1:9">
      <c r="A862" s="151"/>
      <c r="C862" s="151"/>
      <c r="D862" s="151"/>
      <c r="E862" s="151"/>
      <c r="F862" s="151"/>
      <c r="G862" s="151"/>
      <c r="H862" s="151"/>
      <c r="I862" s="151"/>
    </row>
    <row r="863" spans="1:9">
      <c r="A863" s="151"/>
      <c r="C863" s="151"/>
      <c r="D863" s="151"/>
      <c r="E863" s="151"/>
      <c r="F863" s="151"/>
      <c r="G863" s="151"/>
      <c r="H863" s="151"/>
      <c r="I863" s="151"/>
    </row>
    <row r="864" spans="1:9">
      <c r="A864" s="151"/>
      <c r="C864" s="151"/>
      <c r="D864" s="151"/>
      <c r="E864" s="151"/>
      <c r="F864" s="151"/>
      <c r="G864" s="151"/>
      <c r="H864" s="151"/>
      <c r="I864" s="151"/>
    </row>
    <row r="865" spans="1:9">
      <c r="A865" s="151"/>
      <c r="C865" s="151"/>
      <c r="D865" s="151"/>
      <c r="E865" s="151"/>
      <c r="F865" s="151"/>
      <c r="G865" s="151"/>
      <c r="H865" s="151"/>
      <c r="I865" s="151"/>
    </row>
    <row r="866" spans="1:9">
      <c r="A866" s="151"/>
      <c r="C866" s="151"/>
      <c r="D866" s="151"/>
      <c r="E866" s="151"/>
      <c r="F866" s="151"/>
      <c r="G866" s="151"/>
      <c r="H866" s="151"/>
      <c r="I866" s="151"/>
    </row>
    <row r="867" spans="1:9">
      <c r="A867" s="151"/>
      <c r="C867" s="151"/>
      <c r="D867" s="151"/>
      <c r="E867" s="151"/>
      <c r="F867" s="151"/>
      <c r="G867" s="151"/>
      <c r="H867" s="151"/>
      <c r="I867" s="151"/>
    </row>
    <row r="868" spans="1:9">
      <c r="A868" s="151"/>
      <c r="C868" s="151"/>
      <c r="D868" s="151"/>
      <c r="E868" s="151"/>
      <c r="F868" s="151"/>
      <c r="G868" s="151"/>
      <c r="H868" s="151"/>
      <c r="I868" s="151"/>
    </row>
    <row r="869" spans="1:9">
      <c r="A869" s="151"/>
      <c r="C869" s="151"/>
      <c r="D869" s="151"/>
      <c r="E869" s="151"/>
      <c r="F869" s="151"/>
      <c r="G869" s="151"/>
      <c r="H869" s="151"/>
      <c r="I869" s="151"/>
    </row>
    <row r="870" spans="1:9">
      <c r="A870" s="151"/>
      <c r="C870" s="151"/>
      <c r="D870" s="151"/>
      <c r="E870" s="151"/>
      <c r="F870" s="151"/>
      <c r="G870" s="151"/>
      <c r="H870" s="151"/>
      <c r="I870" s="151"/>
    </row>
    <row r="871" spans="1:9">
      <c r="A871" s="151"/>
      <c r="C871" s="151"/>
      <c r="D871" s="151"/>
      <c r="E871" s="151"/>
      <c r="F871" s="151"/>
      <c r="G871" s="151"/>
      <c r="H871" s="151"/>
      <c r="I871" s="151"/>
    </row>
    <row r="872" spans="1:9">
      <c r="A872" s="151"/>
      <c r="C872" s="151"/>
      <c r="D872" s="151"/>
      <c r="E872" s="151"/>
      <c r="F872" s="151"/>
      <c r="G872" s="151"/>
      <c r="H872" s="151"/>
      <c r="I872" s="151"/>
    </row>
    <row r="873" spans="1:9">
      <c r="A873" s="151"/>
      <c r="C873" s="151"/>
      <c r="D873" s="151"/>
      <c r="E873" s="151"/>
      <c r="F873" s="151"/>
      <c r="G873" s="151"/>
      <c r="H873" s="151"/>
      <c r="I873" s="151"/>
    </row>
    <row r="874" spans="1:9">
      <c r="A874" s="151"/>
      <c r="C874" s="151"/>
      <c r="D874" s="151"/>
      <c r="E874" s="151"/>
      <c r="F874" s="151"/>
      <c r="G874" s="151"/>
      <c r="H874" s="151"/>
      <c r="I874" s="151"/>
    </row>
    <row r="875" spans="1:9">
      <c r="A875" s="151"/>
      <c r="C875" s="151"/>
      <c r="D875" s="151"/>
      <c r="E875" s="151"/>
      <c r="F875" s="151"/>
      <c r="G875" s="151"/>
      <c r="H875" s="151"/>
      <c r="I875" s="151"/>
    </row>
    <row r="876" spans="1:9">
      <c r="A876" s="151"/>
      <c r="C876" s="151"/>
      <c r="D876" s="151"/>
      <c r="E876" s="151"/>
      <c r="F876" s="151"/>
      <c r="G876" s="151"/>
      <c r="H876" s="151"/>
      <c r="I876" s="151"/>
    </row>
    <row r="877" spans="1:9">
      <c r="A877" s="151"/>
      <c r="C877" s="151"/>
      <c r="D877" s="151"/>
      <c r="E877" s="151"/>
      <c r="F877" s="151"/>
      <c r="G877" s="151"/>
      <c r="H877" s="151"/>
      <c r="I877" s="151"/>
    </row>
    <row r="878" spans="1:9">
      <c r="A878" s="151"/>
      <c r="C878" s="151"/>
      <c r="D878" s="151"/>
      <c r="E878" s="151"/>
      <c r="F878" s="151"/>
      <c r="G878" s="151"/>
      <c r="H878" s="151"/>
      <c r="I878" s="151"/>
    </row>
    <row r="879" spans="1:9">
      <c r="A879" s="151"/>
      <c r="C879" s="151"/>
      <c r="D879" s="151"/>
      <c r="E879" s="151"/>
      <c r="F879" s="151"/>
      <c r="G879" s="151"/>
      <c r="H879" s="151"/>
      <c r="I879" s="151"/>
    </row>
    <row r="880" spans="1:9">
      <c r="A880" s="151"/>
      <c r="C880" s="151"/>
      <c r="D880" s="151"/>
      <c r="E880" s="151"/>
      <c r="F880" s="151"/>
      <c r="G880" s="151"/>
      <c r="H880" s="151"/>
      <c r="I880" s="151"/>
    </row>
    <row r="881" spans="1:9">
      <c r="A881" s="151"/>
      <c r="C881" s="151"/>
      <c r="D881" s="151"/>
      <c r="E881" s="151"/>
      <c r="F881" s="151"/>
      <c r="G881" s="151"/>
      <c r="H881" s="151"/>
      <c r="I881" s="151"/>
    </row>
    <row r="882" spans="1:9">
      <c r="A882" s="151"/>
      <c r="C882" s="151"/>
      <c r="D882" s="151"/>
      <c r="E882" s="151"/>
      <c r="F882" s="151"/>
      <c r="G882" s="151"/>
      <c r="H882" s="151"/>
      <c r="I882" s="151"/>
    </row>
    <row r="883" spans="1:9">
      <c r="A883" s="151"/>
      <c r="C883" s="151"/>
      <c r="D883" s="151"/>
      <c r="E883" s="151"/>
      <c r="F883" s="151"/>
      <c r="G883" s="151"/>
      <c r="H883" s="151"/>
      <c r="I883" s="151"/>
    </row>
    <row r="884" spans="1:9">
      <c r="A884" s="151"/>
      <c r="C884" s="151"/>
      <c r="D884" s="151"/>
      <c r="E884" s="151"/>
      <c r="F884" s="151"/>
      <c r="G884" s="151"/>
      <c r="H884" s="151"/>
      <c r="I884" s="151"/>
    </row>
    <row r="885" spans="1:9">
      <c r="A885" s="151"/>
      <c r="C885" s="151"/>
      <c r="D885" s="151"/>
      <c r="E885" s="151"/>
      <c r="F885" s="151"/>
      <c r="G885" s="151"/>
      <c r="H885" s="151"/>
      <c r="I885" s="151"/>
    </row>
    <row r="886" spans="1:9">
      <c r="A886" s="151"/>
      <c r="C886" s="151"/>
      <c r="D886" s="151"/>
      <c r="E886" s="151"/>
      <c r="F886" s="151"/>
      <c r="G886" s="151"/>
      <c r="H886" s="151"/>
      <c r="I886" s="151"/>
    </row>
    <row r="887" spans="1:9">
      <c r="A887" s="151"/>
      <c r="C887" s="151"/>
      <c r="D887" s="151"/>
      <c r="E887" s="151"/>
      <c r="F887" s="151"/>
      <c r="G887" s="151"/>
      <c r="H887" s="151"/>
      <c r="I887" s="151"/>
    </row>
    <row r="888" spans="1:9">
      <c r="A888" s="151"/>
      <c r="C888" s="151"/>
      <c r="D888" s="151"/>
      <c r="E888" s="151"/>
      <c r="F888" s="151"/>
      <c r="G888" s="151"/>
      <c r="H888" s="151"/>
      <c r="I888" s="151"/>
    </row>
    <row r="889" spans="1:9">
      <c r="A889" s="151"/>
      <c r="C889" s="151"/>
      <c r="D889" s="151"/>
      <c r="E889" s="151"/>
      <c r="F889" s="151"/>
      <c r="G889" s="151"/>
      <c r="H889" s="151"/>
      <c r="I889" s="151"/>
    </row>
    <row r="890" spans="1:9">
      <c r="A890" s="151"/>
      <c r="C890" s="151"/>
      <c r="D890" s="151"/>
      <c r="E890" s="151"/>
      <c r="F890" s="151"/>
      <c r="G890" s="151"/>
      <c r="H890" s="151"/>
      <c r="I890" s="151"/>
    </row>
    <row r="891" spans="1:9">
      <c r="A891" s="151"/>
      <c r="C891" s="151"/>
      <c r="D891" s="151"/>
      <c r="E891" s="151"/>
      <c r="F891" s="151"/>
      <c r="G891" s="151"/>
      <c r="H891" s="151"/>
      <c r="I891" s="151"/>
    </row>
    <row r="892" spans="1:9">
      <c r="A892" s="151"/>
      <c r="C892" s="151"/>
      <c r="D892" s="151"/>
      <c r="E892" s="151"/>
      <c r="F892" s="151"/>
      <c r="G892" s="151"/>
      <c r="H892" s="151"/>
      <c r="I892" s="151"/>
    </row>
    <row r="893" spans="1:9">
      <c r="A893" s="151"/>
      <c r="C893" s="151"/>
      <c r="D893" s="151"/>
      <c r="E893" s="151"/>
      <c r="F893" s="151"/>
      <c r="G893" s="151"/>
      <c r="H893" s="151"/>
      <c r="I893" s="151"/>
    </row>
    <row r="894" spans="1:9">
      <c r="A894" s="151"/>
      <c r="C894" s="151"/>
      <c r="D894" s="151"/>
      <c r="E894" s="151"/>
      <c r="F894" s="151"/>
      <c r="G894" s="151"/>
      <c r="H894" s="151"/>
      <c r="I894" s="151"/>
    </row>
    <row r="895" spans="1:9">
      <c r="A895" s="151"/>
      <c r="C895" s="151"/>
      <c r="D895" s="151"/>
      <c r="E895" s="151"/>
      <c r="F895" s="151"/>
      <c r="G895" s="151"/>
      <c r="H895" s="151"/>
      <c r="I895" s="151"/>
    </row>
    <row r="896" spans="1:9">
      <c r="A896" s="151"/>
      <c r="C896" s="151"/>
      <c r="D896" s="151"/>
      <c r="E896" s="151"/>
      <c r="F896" s="151"/>
      <c r="G896" s="151"/>
      <c r="H896" s="151"/>
      <c r="I896" s="151"/>
    </row>
    <row r="897" spans="1:9">
      <c r="A897" s="151"/>
      <c r="C897" s="151"/>
      <c r="D897" s="151"/>
      <c r="E897" s="151"/>
      <c r="F897" s="151"/>
      <c r="G897" s="151"/>
      <c r="H897" s="151"/>
      <c r="I897" s="151"/>
    </row>
    <row r="898" spans="1:9">
      <c r="A898" s="151"/>
      <c r="C898" s="151"/>
      <c r="D898" s="151"/>
      <c r="E898" s="151"/>
      <c r="F898" s="151"/>
      <c r="G898" s="151"/>
      <c r="H898" s="151"/>
      <c r="I898" s="151"/>
    </row>
    <row r="899" spans="1:9">
      <c r="A899" s="151"/>
      <c r="C899" s="151"/>
      <c r="D899" s="151"/>
      <c r="E899" s="151"/>
      <c r="F899" s="151"/>
      <c r="G899" s="151"/>
      <c r="H899" s="151"/>
      <c r="I899" s="151"/>
    </row>
    <row r="900" spans="1:9">
      <c r="A900" s="151"/>
      <c r="C900" s="151"/>
      <c r="D900" s="151"/>
      <c r="E900" s="151"/>
      <c r="F900" s="151"/>
      <c r="G900" s="151"/>
      <c r="H900" s="151"/>
      <c r="I900" s="151"/>
    </row>
    <row r="901" spans="1:9">
      <c r="A901" s="151"/>
      <c r="C901" s="151"/>
      <c r="D901" s="151"/>
      <c r="E901" s="151"/>
      <c r="F901" s="151"/>
      <c r="G901" s="151"/>
      <c r="H901" s="151"/>
      <c r="I901" s="151"/>
    </row>
    <row r="902" spans="1:9">
      <c r="A902" s="151"/>
      <c r="C902" s="151"/>
      <c r="D902" s="151"/>
      <c r="E902" s="151"/>
      <c r="F902" s="151"/>
      <c r="G902" s="151"/>
      <c r="H902" s="151"/>
      <c r="I902" s="151"/>
    </row>
    <row r="903" spans="1:9">
      <c r="A903" s="151"/>
      <c r="C903" s="151"/>
      <c r="D903" s="151"/>
      <c r="E903" s="151"/>
      <c r="F903" s="151"/>
      <c r="G903" s="151"/>
      <c r="H903" s="151"/>
      <c r="I903" s="151"/>
    </row>
    <row r="904" spans="1:9">
      <c r="A904" s="151"/>
      <c r="C904" s="151"/>
      <c r="D904" s="151"/>
      <c r="E904" s="151"/>
      <c r="F904" s="151"/>
      <c r="G904" s="151"/>
      <c r="H904" s="151"/>
      <c r="I904" s="151"/>
    </row>
    <row r="905" spans="1:9">
      <c r="A905" s="151"/>
      <c r="C905" s="151"/>
      <c r="D905" s="151"/>
      <c r="E905" s="151"/>
      <c r="F905" s="151"/>
      <c r="G905" s="151"/>
      <c r="H905" s="151"/>
      <c r="I905" s="151"/>
    </row>
    <row r="906" spans="1:9">
      <c r="A906" s="151"/>
      <c r="C906" s="151"/>
      <c r="D906" s="151"/>
      <c r="E906" s="151"/>
      <c r="F906" s="151"/>
      <c r="G906" s="151"/>
      <c r="H906" s="151"/>
      <c r="I906" s="151"/>
    </row>
    <row r="907" spans="1:9">
      <c r="A907" s="151"/>
      <c r="C907" s="151"/>
      <c r="D907" s="151"/>
      <c r="E907" s="151"/>
      <c r="F907" s="151"/>
      <c r="G907" s="151"/>
      <c r="H907" s="151"/>
      <c r="I907" s="151"/>
    </row>
    <row r="908" spans="1:9">
      <c r="A908" s="151"/>
      <c r="C908" s="151"/>
      <c r="D908" s="151"/>
      <c r="E908" s="151"/>
      <c r="F908" s="151"/>
      <c r="G908" s="151"/>
      <c r="H908" s="151"/>
      <c r="I908" s="151"/>
    </row>
    <row r="909" spans="1:9">
      <c r="A909" s="151"/>
      <c r="C909" s="151"/>
      <c r="D909" s="151"/>
      <c r="E909" s="151"/>
      <c r="F909" s="151"/>
      <c r="G909" s="151"/>
      <c r="H909" s="151"/>
      <c r="I909" s="151"/>
    </row>
    <row r="910" spans="1:9">
      <c r="A910" s="151"/>
      <c r="C910" s="151"/>
      <c r="D910" s="151"/>
      <c r="E910" s="151"/>
      <c r="F910" s="151"/>
      <c r="G910" s="151"/>
      <c r="H910" s="151"/>
      <c r="I910" s="151"/>
    </row>
    <row r="911" spans="1:9">
      <c r="A911" s="151"/>
      <c r="C911" s="151"/>
      <c r="D911" s="151"/>
      <c r="E911" s="151"/>
      <c r="F911" s="151"/>
      <c r="G911" s="151"/>
      <c r="H911" s="151"/>
      <c r="I911" s="151"/>
    </row>
    <row r="912" spans="1:9">
      <c r="A912" s="151"/>
      <c r="C912" s="151"/>
      <c r="D912" s="151"/>
      <c r="E912" s="151"/>
      <c r="F912" s="151"/>
      <c r="G912" s="151"/>
      <c r="H912" s="151"/>
      <c r="I912" s="151"/>
    </row>
    <row r="913" spans="1:9">
      <c r="A913" s="151"/>
      <c r="C913" s="151"/>
      <c r="D913" s="151"/>
      <c r="E913" s="151"/>
      <c r="F913" s="151"/>
      <c r="G913" s="151"/>
      <c r="H913" s="151"/>
      <c r="I913" s="151"/>
    </row>
    <row r="914" spans="1:9">
      <c r="A914" s="151"/>
      <c r="C914" s="151"/>
      <c r="D914" s="151"/>
      <c r="E914" s="151"/>
      <c r="F914" s="151"/>
      <c r="G914" s="151"/>
      <c r="H914" s="151"/>
      <c r="I914" s="151"/>
    </row>
    <row r="915" spans="1:9">
      <c r="A915" s="151"/>
      <c r="C915" s="151"/>
      <c r="D915" s="151"/>
      <c r="E915" s="151"/>
      <c r="F915" s="151"/>
      <c r="G915" s="151"/>
      <c r="H915" s="151"/>
      <c r="I915" s="151"/>
    </row>
    <row r="916" spans="1:9">
      <c r="A916" s="151"/>
      <c r="C916" s="151"/>
      <c r="D916" s="151"/>
      <c r="E916" s="151"/>
      <c r="F916" s="151"/>
      <c r="G916" s="151"/>
      <c r="H916" s="151"/>
      <c r="I916" s="151"/>
    </row>
    <row r="917" spans="1:9">
      <c r="A917" s="151"/>
      <c r="C917" s="151"/>
      <c r="D917" s="151"/>
      <c r="E917" s="151"/>
      <c r="F917" s="151"/>
      <c r="G917" s="151"/>
      <c r="H917" s="151"/>
      <c r="I917" s="151"/>
    </row>
    <row r="918" spans="1:9">
      <c r="A918" s="151"/>
      <c r="C918" s="151"/>
      <c r="D918" s="151"/>
      <c r="E918" s="151"/>
      <c r="F918" s="151"/>
      <c r="G918" s="151"/>
      <c r="H918" s="151"/>
      <c r="I918" s="151"/>
    </row>
    <row r="919" spans="1:9">
      <c r="A919" s="151"/>
      <c r="C919" s="151"/>
      <c r="D919" s="151"/>
      <c r="E919" s="151"/>
      <c r="F919" s="151"/>
      <c r="G919" s="151"/>
      <c r="H919" s="151"/>
      <c r="I919" s="151"/>
    </row>
    <row r="920" spans="1:9">
      <c r="A920" s="151"/>
      <c r="C920" s="151"/>
      <c r="D920" s="151"/>
      <c r="E920" s="151"/>
      <c r="F920" s="151"/>
      <c r="G920" s="151"/>
      <c r="H920" s="151"/>
      <c r="I920" s="151"/>
    </row>
    <row r="921" spans="1:9">
      <c r="A921" s="151"/>
      <c r="C921" s="151"/>
      <c r="D921" s="151"/>
      <c r="E921" s="151"/>
      <c r="F921" s="151"/>
      <c r="G921" s="151"/>
      <c r="H921" s="151"/>
      <c r="I921" s="151"/>
    </row>
    <row r="922" spans="1:9">
      <c r="A922" s="151"/>
      <c r="C922" s="151"/>
      <c r="D922" s="151"/>
      <c r="E922" s="151"/>
      <c r="F922" s="151"/>
      <c r="G922" s="151"/>
      <c r="H922" s="151"/>
      <c r="I922" s="151"/>
    </row>
    <row r="923" spans="1:9">
      <c r="A923" s="151"/>
      <c r="C923" s="151"/>
      <c r="D923" s="151"/>
      <c r="E923" s="151"/>
      <c r="F923" s="151"/>
      <c r="G923" s="151"/>
      <c r="H923" s="151"/>
      <c r="I923" s="151"/>
    </row>
    <row r="924" spans="1:9">
      <c r="A924" s="151"/>
      <c r="C924" s="151"/>
      <c r="D924" s="151"/>
      <c r="E924" s="151"/>
      <c r="F924" s="151"/>
      <c r="G924" s="151"/>
      <c r="H924" s="151"/>
      <c r="I924" s="151"/>
    </row>
    <row r="925" spans="1:9">
      <c r="A925" s="151"/>
      <c r="C925" s="151"/>
      <c r="D925" s="151"/>
      <c r="E925" s="151"/>
      <c r="F925" s="151"/>
      <c r="G925" s="151"/>
      <c r="H925" s="151"/>
      <c r="I925" s="151"/>
    </row>
    <row r="926" spans="1:9">
      <c r="A926" s="151"/>
      <c r="C926" s="151"/>
      <c r="D926" s="151"/>
      <c r="E926" s="151"/>
      <c r="F926" s="151"/>
      <c r="G926" s="151"/>
      <c r="H926" s="151"/>
      <c r="I926" s="151"/>
    </row>
    <row r="927" spans="1:9">
      <c r="A927" s="151"/>
      <c r="C927" s="151"/>
      <c r="D927" s="151"/>
      <c r="E927" s="151"/>
      <c r="F927" s="151"/>
      <c r="G927" s="151"/>
      <c r="H927" s="151"/>
      <c r="I927" s="151"/>
    </row>
    <row r="928" spans="1:9">
      <c r="A928" s="151"/>
      <c r="C928" s="151"/>
      <c r="D928" s="151"/>
      <c r="E928" s="151"/>
      <c r="F928" s="151"/>
      <c r="G928" s="151"/>
      <c r="H928" s="151"/>
      <c r="I928" s="151"/>
    </row>
    <row r="929" spans="1:9">
      <c r="A929" s="151"/>
      <c r="C929" s="151"/>
      <c r="D929" s="151"/>
      <c r="E929" s="151"/>
      <c r="F929" s="151"/>
      <c r="G929" s="151"/>
      <c r="H929" s="151"/>
      <c r="I929" s="151"/>
    </row>
    <row r="930" spans="1:9">
      <c r="A930" s="151"/>
      <c r="C930" s="151"/>
      <c r="D930" s="151"/>
      <c r="E930" s="151"/>
      <c r="F930" s="151"/>
      <c r="G930" s="151"/>
      <c r="H930" s="151"/>
      <c r="I930" s="151"/>
    </row>
    <row r="931" spans="1:9">
      <c r="A931" s="151"/>
      <c r="C931" s="151"/>
      <c r="D931" s="151"/>
      <c r="E931" s="151"/>
      <c r="F931" s="151"/>
      <c r="G931" s="151"/>
      <c r="H931" s="151"/>
      <c r="I931" s="151"/>
    </row>
    <row r="932" spans="1:9">
      <c r="A932" s="151"/>
      <c r="C932" s="151"/>
      <c r="D932" s="151"/>
      <c r="E932" s="151"/>
      <c r="F932" s="151"/>
      <c r="G932" s="151"/>
      <c r="H932" s="151"/>
      <c r="I932" s="151"/>
    </row>
    <row r="933" spans="1:9">
      <c r="A933" s="151"/>
      <c r="C933" s="151"/>
      <c r="D933" s="151"/>
      <c r="E933" s="151"/>
      <c r="F933" s="151"/>
      <c r="G933" s="151"/>
      <c r="H933" s="151"/>
      <c r="I933" s="151"/>
    </row>
    <row r="934" spans="1:9">
      <c r="A934" s="151"/>
      <c r="C934" s="151"/>
      <c r="D934" s="151"/>
      <c r="E934" s="151"/>
      <c r="F934" s="151"/>
      <c r="G934" s="151"/>
      <c r="H934" s="151"/>
      <c r="I934" s="151"/>
    </row>
    <row r="935" spans="1:9">
      <c r="A935" s="151"/>
      <c r="C935" s="151"/>
      <c r="D935" s="151"/>
      <c r="E935" s="151"/>
      <c r="F935" s="151"/>
      <c r="G935" s="151"/>
      <c r="H935" s="151"/>
      <c r="I935" s="151"/>
    </row>
    <row r="936" spans="1:9">
      <c r="A936" s="151"/>
      <c r="C936" s="151"/>
      <c r="D936" s="151"/>
      <c r="E936" s="151"/>
      <c r="F936" s="151"/>
      <c r="G936" s="151"/>
      <c r="H936" s="151"/>
      <c r="I936" s="151"/>
    </row>
    <row r="937" spans="1:9">
      <c r="A937" s="151"/>
      <c r="C937" s="151"/>
      <c r="D937" s="151"/>
      <c r="E937" s="151"/>
      <c r="F937" s="151"/>
      <c r="G937" s="151"/>
      <c r="H937" s="151"/>
      <c r="I937" s="151"/>
    </row>
    <row r="938" spans="1:9">
      <c r="A938" s="151"/>
      <c r="C938" s="151"/>
      <c r="D938" s="151"/>
      <c r="E938" s="151"/>
      <c r="F938" s="151"/>
      <c r="G938" s="151"/>
      <c r="H938" s="151"/>
      <c r="I938" s="151"/>
    </row>
    <row r="939" spans="1:9">
      <c r="A939" s="151"/>
      <c r="C939" s="151"/>
      <c r="D939" s="151"/>
      <c r="E939" s="151"/>
      <c r="F939" s="151"/>
      <c r="G939" s="151"/>
      <c r="H939" s="151"/>
      <c r="I939" s="151"/>
    </row>
    <row r="940" spans="1:9">
      <c r="A940" s="151"/>
      <c r="C940" s="151"/>
      <c r="D940" s="151"/>
      <c r="E940" s="151"/>
      <c r="F940" s="151"/>
      <c r="G940" s="151"/>
      <c r="H940" s="151"/>
      <c r="I940" s="151"/>
    </row>
    <row r="941" spans="1:9">
      <c r="A941" s="151"/>
      <c r="C941" s="151"/>
      <c r="D941" s="151"/>
      <c r="E941" s="151"/>
      <c r="F941" s="151"/>
      <c r="G941" s="151"/>
      <c r="H941" s="151"/>
      <c r="I941" s="151"/>
    </row>
    <row r="942" spans="1:9">
      <c r="A942" s="151"/>
      <c r="C942" s="151"/>
      <c r="D942" s="151"/>
      <c r="E942" s="151"/>
      <c r="F942" s="151"/>
      <c r="G942" s="151"/>
      <c r="H942" s="151"/>
      <c r="I942" s="151"/>
    </row>
    <row r="943" spans="1:9">
      <c r="A943" s="151"/>
      <c r="C943" s="151"/>
      <c r="D943" s="151"/>
      <c r="E943" s="151"/>
      <c r="F943" s="151"/>
      <c r="G943" s="151"/>
      <c r="H943" s="151"/>
      <c r="I943" s="151"/>
    </row>
    <row r="944" spans="1:9">
      <c r="A944" s="151"/>
      <c r="C944" s="151"/>
      <c r="D944" s="151"/>
      <c r="E944" s="151"/>
      <c r="F944" s="151"/>
      <c r="G944" s="151"/>
      <c r="H944" s="151"/>
      <c r="I944" s="151"/>
    </row>
    <row r="945" spans="1:9">
      <c r="A945" s="151"/>
      <c r="C945" s="151"/>
      <c r="D945" s="151"/>
      <c r="E945" s="151"/>
      <c r="F945" s="151"/>
      <c r="G945" s="151"/>
      <c r="H945" s="151"/>
      <c r="I945" s="151"/>
    </row>
    <row r="946" spans="1:9">
      <c r="A946" s="151"/>
      <c r="C946" s="151"/>
      <c r="D946" s="151"/>
      <c r="E946" s="151"/>
      <c r="F946" s="151"/>
      <c r="G946" s="151"/>
      <c r="H946" s="151"/>
      <c r="I946" s="151"/>
    </row>
    <row r="947" spans="1:9">
      <c r="A947" s="151"/>
      <c r="C947" s="151"/>
      <c r="D947" s="151"/>
      <c r="E947" s="151"/>
      <c r="F947" s="151"/>
      <c r="G947" s="151"/>
      <c r="H947" s="151"/>
      <c r="I947" s="151"/>
    </row>
    <row r="948" spans="1:9">
      <c r="A948" s="151"/>
      <c r="C948" s="151"/>
      <c r="D948" s="151"/>
      <c r="E948" s="151"/>
      <c r="F948" s="151"/>
      <c r="G948" s="151"/>
      <c r="H948" s="151"/>
      <c r="I948" s="151"/>
    </row>
    <row r="949" spans="1:9">
      <c r="A949" s="151"/>
      <c r="C949" s="151"/>
      <c r="D949" s="151"/>
      <c r="E949" s="151"/>
      <c r="F949" s="151"/>
      <c r="G949" s="151"/>
      <c r="H949" s="151"/>
      <c r="I949" s="151"/>
    </row>
    <row r="950" spans="1:9">
      <c r="A950" s="151"/>
      <c r="C950" s="151"/>
      <c r="D950" s="151"/>
      <c r="E950" s="151"/>
      <c r="F950" s="151"/>
      <c r="G950" s="151"/>
      <c r="H950" s="151"/>
      <c r="I950" s="151"/>
    </row>
    <row r="951" spans="1:9">
      <c r="A951" s="151"/>
      <c r="C951" s="151"/>
      <c r="D951" s="151"/>
      <c r="E951" s="151"/>
      <c r="F951" s="151"/>
      <c r="G951" s="151"/>
      <c r="H951" s="151"/>
      <c r="I951" s="151"/>
    </row>
    <row r="952" spans="1:9">
      <c r="A952" s="151"/>
      <c r="C952" s="151"/>
      <c r="D952" s="151"/>
      <c r="E952" s="151"/>
      <c r="F952" s="151"/>
      <c r="G952" s="151"/>
      <c r="H952" s="151"/>
      <c r="I952" s="151"/>
    </row>
    <row r="953" spans="1:9">
      <c r="A953" s="151"/>
      <c r="C953" s="151"/>
      <c r="D953" s="151"/>
      <c r="E953" s="151"/>
      <c r="F953" s="151"/>
      <c r="G953" s="151"/>
      <c r="H953" s="151"/>
      <c r="I953" s="151"/>
    </row>
    <row r="954" spans="1:9">
      <c r="A954" s="151"/>
      <c r="C954" s="151"/>
      <c r="D954" s="151"/>
      <c r="E954" s="151"/>
      <c r="F954" s="151"/>
      <c r="G954" s="151"/>
      <c r="H954" s="151"/>
      <c r="I954" s="151"/>
    </row>
    <row r="955" spans="1:9">
      <c r="A955" s="151"/>
      <c r="C955" s="151"/>
      <c r="D955" s="151"/>
      <c r="E955" s="151"/>
      <c r="F955" s="151"/>
      <c r="G955" s="151"/>
      <c r="H955" s="151"/>
      <c r="I955" s="151"/>
    </row>
    <row r="956" spans="1:9">
      <c r="A956" s="151"/>
      <c r="C956" s="151"/>
      <c r="D956" s="151"/>
      <c r="E956" s="151"/>
      <c r="F956" s="151"/>
      <c r="G956" s="151"/>
      <c r="H956" s="151"/>
      <c r="I956" s="151"/>
    </row>
    <row r="957" spans="1:9">
      <c r="A957" s="151"/>
      <c r="C957" s="151"/>
      <c r="D957" s="151"/>
      <c r="E957" s="151"/>
      <c r="F957" s="151"/>
      <c r="G957" s="151"/>
      <c r="H957" s="151"/>
      <c r="I957" s="151"/>
    </row>
    <row r="958" spans="1:9">
      <c r="A958" s="151"/>
      <c r="C958" s="151"/>
      <c r="D958" s="151"/>
      <c r="E958" s="151"/>
      <c r="F958" s="151"/>
      <c r="G958" s="151"/>
      <c r="H958" s="151"/>
      <c r="I958" s="151"/>
    </row>
    <row r="959" spans="1:9">
      <c r="A959" s="151"/>
      <c r="C959" s="151"/>
      <c r="D959" s="151"/>
      <c r="E959" s="151"/>
      <c r="F959" s="151"/>
      <c r="G959" s="151"/>
      <c r="H959" s="151"/>
      <c r="I959" s="151"/>
    </row>
    <row r="960" spans="1:9">
      <c r="A960" s="151"/>
      <c r="C960" s="151"/>
      <c r="D960" s="151"/>
      <c r="E960" s="151"/>
      <c r="F960" s="151"/>
      <c r="G960" s="151"/>
      <c r="H960" s="151"/>
      <c r="I960" s="151"/>
    </row>
    <row r="961" spans="1:9">
      <c r="A961" s="151"/>
      <c r="C961" s="151"/>
      <c r="D961" s="151"/>
      <c r="E961" s="151"/>
      <c r="F961" s="151"/>
      <c r="G961" s="151"/>
      <c r="H961" s="151"/>
      <c r="I961" s="151"/>
    </row>
    <row r="962" spans="1:9">
      <c r="A962" s="151"/>
      <c r="C962" s="151"/>
      <c r="D962" s="151"/>
      <c r="E962" s="151"/>
      <c r="F962" s="151"/>
      <c r="G962" s="151"/>
      <c r="H962" s="151"/>
      <c r="I962" s="151"/>
    </row>
    <row r="963" spans="1:9">
      <c r="A963" s="151"/>
      <c r="C963" s="151"/>
      <c r="D963" s="151"/>
      <c r="E963" s="151"/>
      <c r="F963" s="151"/>
      <c r="G963" s="151"/>
      <c r="H963" s="151"/>
      <c r="I963" s="151"/>
    </row>
    <row r="964" spans="1:9">
      <c r="A964" s="151"/>
      <c r="C964" s="151"/>
      <c r="D964" s="151"/>
      <c r="E964" s="151"/>
      <c r="F964" s="151"/>
      <c r="G964" s="151"/>
      <c r="H964" s="151"/>
      <c r="I964" s="151"/>
    </row>
    <row r="965" spans="1:9">
      <c r="A965" s="151"/>
      <c r="C965" s="151"/>
      <c r="D965" s="151"/>
      <c r="E965" s="151"/>
      <c r="F965" s="151"/>
      <c r="G965" s="151"/>
      <c r="H965" s="151"/>
      <c r="I965" s="151"/>
    </row>
    <row r="966" spans="1:9">
      <c r="A966" s="151"/>
      <c r="C966" s="151"/>
      <c r="D966" s="151"/>
      <c r="E966" s="151"/>
      <c r="F966" s="151"/>
      <c r="G966" s="151"/>
      <c r="H966" s="151"/>
      <c r="I966" s="151"/>
    </row>
    <row r="967" spans="1:9">
      <c r="A967" s="151"/>
      <c r="C967" s="151"/>
      <c r="D967" s="151"/>
      <c r="E967" s="151"/>
      <c r="F967" s="151"/>
      <c r="G967" s="151"/>
      <c r="H967" s="151"/>
      <c r="I967" s="151"/>
    </row>
    <row r="968" spans="1:9">
      <c r="A968" s="151"/>
      <c r="C968" s="151"/>
      <c r="D968" s="151"/>
      <c r="E968" s="151"/>
      <c r="F968" s="151"/>
      <c r="G968" s="151"/>
      <c r="H968" s="151"/>
      <c r="I968" s="151"/>
    </row>
    <row r="969" spans="1:9">
      <c r="A969" s="151"/>
      <c r="C969" s="151"/>
      <c r="D969" s="151"/>
      <c r="E969" s="151"/>
      <c r="F969" s="151"/>
      <c r="G969" s="151"/>
      <c r="H969" s="151"/>
      <c r="I969" s="151"/>
    </row>
    <row r="970" spans="1:9">
      <c r="A970" s="151"/>
      <c r="C970" s="151"/>
      <c r="D970" s="151"/>
      <c r="E970" s="151"/>
      <c r="F970" s="151"/>
      <c r="G970" s="151"/>
      <c r="H970" s="151"/>
      <c r="I970" s="151"/>
    </row>
    <row r="971" spans="1:9">
      <c r="A971" s="151"/>
      <c r="C971" s="151"/>
      <c r="D971" s="151"/>
      <c r="E971" s="151"/>
      <c r="F971" s="151"/>
      <c r="G971" s="151"/>
      <c r="H971" s="151"/>
      <c r="I971" s="151"/>
    </row>
    <row r="972" spans="1:9">
      <c r="A972" s="151"/>
      <c r="C972" s="151"/>
      <c r="D972" s="151"/>
      <c r="E972" s="151"/>
      <c r="F972" s="151"/>
      <c r="G972" s="151"/>
      <c r="H972" s="151"/>
      <c r="I972" s="151"/>
    </row>
    <row r="973" spans="1:9">
      <c r="A973" s="151"/>
      <c r="C973" s="151"/>
      <c r="D973" s="151"/>
      <c r="E973" s="151"/>
      <c r="F973" s="151"/>
      <c r="G973" s="151"/>
      <c r="H973" s="151"/>
      <c r="I973" s="151"/>
    </row>
    <row r="974" spans="1:9">
      <c r="A974" s="151"/>
      <c r="C974" s="151"/>
      <c r="D974" s="151"/>
      <c r="E974" s="151"/>
      <c r="F974" s="151"/>
      <c r="G974" s="151"/>
      <c r="H974" s="151"/>
      <c r="I974" s="151"/>
    </row>
    <row r="975" spans="1:9">
      <c r="A975" s="151"/>
      <c r="C975" s="151"/>
      <c r="D975" s="151"/>
      <c r="E975" s="151"/>
      <c r="F975" s="151"/>
      <c r="G975" s="151"/>
      <c r="H975" s="151"/>
      <c r="I975" s="151"/>
    </row>
    <row r="976" spans="1:9">
      <c r="A976" s="151"/>
      <c r="C976" s="151"/>
      <c r="D976" s="151"/>
      <c r="E976" s="151"/>
      <c r="F976" s="151"/>
      <c r="G976" s="151"/>
      <c r="H976" s="151"/>
      <c r="I976" s="151"/>
    </row>
    <row r="977" spans="1:9">
      <c r="A977" s="151"/>
      <c r="C977" s="151"/>
      <c r="D977" s="151"/>
      <c r="E977" s="151"/>
      <c r="F977" s="151"/>
      <c r="G977" s="151"/>
      <c r="H977" s="151"/>
      <c r="I977" s="151"/>
    </row>
    <row r="978" spans="1:9">
      <c r="A978" s="151"/>
      <c r="C978" s="151"/>
      <c r="D978" s="151"/>
      <c r="E978" s="151"/>
      <c r="F978" s="151"/>
      <c r="G978" s="151"/>
      <c r="H978" s="151"/>
      <c r="I978" s="151"/>
    </row>
    <row r="979" spans="1:9">
      <c r="A979" s="151"/>
      <c r="C979" s="151"/>
      <c r="D979" s="151"/>
      <c r="E979" s="151"/>
      <c r="F979" s="151"/>
      <c r="G979" s="151"/>
      <c r="H979" s="151"/>
      <c r="I979" s="151"/>
    </row>
    <row r="980" spans="1:9">
      <c r="A980" s="151"/>
      <c r="C980" s="151"/>
      <c r="D980" s="151"/>
      <c r="E980" s="151"/>
      <c r="F980" s="151"/>
      <c r="G980" s="151"/>
      <c r="H980" s="151"/>
      <c r="I980" s="151"/>
    </row>
    <row r="981" spans="1:9">
      <c r="A981" s="151"/>
      <c r="C981" s="151"/>
      <c r="D981" s="151"/>
      <c r="E981" s="151"/>
      <c r="F981" s="151"/>
      <c r="G981" s="151"/>
      <c r="H981" s="151"/>
      <c r="I981" s="151"/>
    </row>
    <row r="982" spans="1:9">
      <c r="A982" s="151"/>
      <c r="C982" s="151"/>
      <c r="D982" s="151"/>
      <c r="E982" s="151"/>
      <c r="F982" s="151"/>
      <c r="G982" s="151"/>
      <c r="H982" s="151"/>
      <c r="I982" s="151"/>
    </row>
    <row r="983" spans="1:9">
      <c r="A983" s="151"/>
      <c r="C983" s="151"/>
      <c r="D983" s="151"/>
      <c r="E983" s="151"/>
      <c r="F983" s="151"/>
      <c r="G983" s="151"/>
      <c r="H983" s="151"/>
      <c r="I983" s="151"/>
    </row>
    <row r="984" spans="1:9">
      <c r="A984" s="151"/>
      <c r="C984" s="151"/>
      <c r="D984" s="151"/>
      <c r="E984" s="151"/>
      <c r="F984" s="151"/>
      <c r="G984" s="151"/>
      <c r="H984" s="151"/>
      <c r="I984" s="151"/>
    </row>
    <row r="985" spans="1:9">
      <c r="A985" s="151"/>
      <c r="C985" s="151"/>
      <c r="D985" s="151"/>
      <c r="E985" s="151"/>
      <c r="F985" s="151"/>
      <c r="G985" s="151"/>
      <c r="H985" s="151"/>
      <c r="I985" s="151"/>
    </row>
    <row r="986" spans="1:9">
      <c r="A986" s="151"/>
      <c r="C986" s="151"/>
      <c r="D986" s="151"/>
      <c r="E986" s="151"/>
      <c r="F986" s="151"/>
      <c r="G986" s="151"/>
      <c r="H986" s="151"/>
      <c r="I986" s="151"/>
    </row>
    <row r="987" spans="1:9">
      <c r="A987" s="151"/>
      <c r="C987" s="151"/>
      <c r="D987" s="151"/>
      <c r="E987" s="151"/>
      <c r="F987" s="151"/>
      <c r="G987" s="151"/>
      <c r="H987" s="151"/>
      <c r="I987" s="151"/>
    </row>
    <row r="988" spans="1:9">
      <c r="A988" s="151"/>
      <c r="C988" s="151"/>
      <c r="D988" s="151"/>
      <c r="E988" s="151"/>
      <c r="F988" s="151"/>
      <c r="G988" s="151"/>
      <c r="H988" s="151"/>
      <c r="I988" s="151"/>
    </row>
    <row r="989" spans="1:9">
      <c r="A989" s="151"/>
      <c r="C989" s="151"/>
      <c r="D989" s="151"/>
      <c r="E989" s="151"/>
      <c r="F989" s="151"/>
      <c r="G989" s="151"/>
      <c r="H989" s="151"/>
      <c r="I989" s="151"/>
    </row>
    <row r="990" spans="1:9">
      <c r="A990" s="151"/>
      <c r="C990" s="151"/>
      <c r="D990" s="151"/>
      <c r="E990" s="151"/>
      <c r="F990" s="151"/>
      <c r="G990" s="151"/>
      <c r="H990" s="151"/>
      <c r="I990" s="151"/>
    </row>
    <row r="991" spans="1:9">
      <c r="A991" s="151"/>
      <c r="C991" s="151"/>
      <c r="D991" s="151"/>
      <c r="E991" s="151"/>
      <c r="F991" s="151"/>
      <c r="G991" s="151"/>
      <c r="H991" s="151"/>
      <c r="I991" s="151"/>
    </row>
    <row r="992" spans="1:9">
      <c r="A992" s="151"/>
      <c r="C992" s="151"/>
      <c r="D992" s="151"/>
      <c r="E992" s="151"/>
      <c r="F992" s="151"/>
      <c r="G992" s="151"/>
      <c r="H992" s="151"/>
      <c r="I992" s="151"/>
    </row>
    <row r="993" spans="1:9">
      <c r="A993" s="151"/>
      <c r="C993" s="151"/>
      <c r="D993" s="151"/>
      <c r="E993" s="151"/>
      <c r="F993" s="151"/>
      <c r="G993" s="151"/>
      <c r="H993" s="151"/>
      <c r="I993" s="151"/>
    </row>
    <row r="994" spans="1:9">
      <c r="A994" s="151"/>
      <c r="C994" s="151"/>
      <c r="D994" s="151"/>
      <c r="E994" s="151"/>
      <c r="F994" s="151"/>
      <c r="G994" s="151"/>
      <c r="H994" s="151"/>
      <c r="I994" s="151"/>
    </row>
    <row r="995" spans="1:9">
      <c r="A995" s="151"/>
      <c r="C995" s="151"/>
      <c r="D995" s="151"/>
      <c r="E995" s="151"/>
      <c r="F995" s="151"/>
      <c r="G995" s="151"/>
      <c r="H995" s="151"/>
      <c r="I995" s="151"/>
    </row>
    <row r="996" spans="1:9">
      <c r="A996" s="151"/>
      <c r="C996" s="151"/>
      <c r="D996" s="151"/>
      <c r="E996" s="151"/>
      <c r="F996" s="151"/>
      <c r="G996" s="151"/>
      <c r="H996" s="151"/>
      <c r="I996" s="151"/>
    </row>
    <row r="997" spans="1:9">
      <c r="A997" s="151"/>
      <c r="C997" s="151"/>
      <c r="D997" s="151"/>
      <c r="E997" s="151"/>
      <c r="F997" s="151"/>
      <c r="G997" s="151"/>
      <c r="H997" s="151"/>
      <c r="I997" s="151"/>
    </row>
    <row r="998" spans="1:9">
      <c r="A998" s="151"/>
      <c r="C998" s="151"/>
      <c r="D998" s="151"/>
      <c r="E998" s="151"/>
      <c r="F998" s="151"/>
      <c r="G998" s="151"/>
      <c r="H998" s="151"/>
      <c r="I998" s="151"/>
    </row>
    <row r="999" spans="1:9">
      <c r="A999" s="151"/>
      <c r="C999" s="151"/>
      <c r="D999" s="151"/>
      <c r="E999" s="151"/>
      <c r="F999" s="151"/>
      <c r="G999" s="151"/>
      <c r="H999" s="151"/>
      <c r="I999" s="151"/>
    </row>
    <row r="1000" spans="1:9">
      <c r="A1000" s="151"/>
      <c r="C1000" s="151"/>
      <c r="D1000" s="151"/>
      <c r="E1000" s="151"/>
      <c r="F1000" s="151"/>
      <c r="G1000" s="151"/>
      <c r="H1000" s="151"/>
      <c r="I1000" s="151"/>
    </row>
    <row r="1001" spans="1:9">
      <c r="A1001" s="151"/>
      <c r="C1001" s="151"/>
      <c r="D1001" s="151"/>
      <c r="E1001" s="151"/>
      <c r="F1001" s="151"/>
      <c r="G1001" s="151"/>
      <c r="H1001" s="151"/>
      <c r="I1001" s="151"/>
    </row>
    <row r="1002" spans="1:9">
      <c r="A1002" s="151"/>
      <c r="C1002" s="151"/>
      <c r="D1002" s="151"/>
      <c r="E1002" s="151"/>
      <c r="F1002" s="151"/>
      <c r="G1002" s="151"/>
      <c r="H1002" s="151"/>
      <c r="I1002" s="151"/>
    </row>
    <row r="1003" spans="1:9">
      <c r="A1003" s="151"/>
      <c r="C1003" s="151"/>
      <c r="D1003" s="151"/>
      <c r="E1003" s="151"/>
      <c r="F1003" s="151"/>
      <c r="G1003" s="151"/>
      <c r="H1003" s="151"/>
      <c r="I1003" s="151"/>
    </row>
    <row r="1004" spans="1:9">
      <c r="A1004" s="151"/>
      <c r="C1004" s="151"/>
      <c r="D1004" s="151"/>
      <c r="E1004" s="151"/>
      <c r="F1004" s="151"/>
      <c r="G1004" s="151"/>
      <c r="H1004" s="151"/>
      <c r="I1004" s="151"/>
    </row>
    <row r="1005" spans="1:9">
      <c r="A1005" s="151"/>
      <c r="C1005" s="151"/>
      <c r="D1005" s="151"/>
      <c r="E1005" s="151"/>
      <c r="F1005" s="151"/>
      <c r="G1005" s="151"/>
      <c r="H1005" s="151"/>
      <c r="I1005" s="151"/>
    </row>
    <row r="1006" spans="1:9">
      <c r="A1006" s="151"/>
      <c r="C1006" s="151"/>
      <c r="D1006" s="151"/>
      <c r="E1006" s="151"/>
      <c r="F1006" s="151"/>
      <c r="G1006" s="151"/>
      <c r="H1006" s="151"/>
      <c r="I1006" s="151"/>
    </row>
    <row r="1007" spans="1:9">
      <c r="A1007" s="151"/>
      <c r="C1007" s="151"/>
      <c r="D1007" s="151"/>
      <c r="E1007" s="151"/>
      <c r="F1007" s="151"/>
      <c r="G1007" s="151"/>
      <c r="H1007" s="151"/>
      <c r="I1007" s="151"/>
    </row>
    <row r="1008" spans="1:9">
      <c r="A1008" s="151"/>
      <c r="C1008" s="151"/>
      <c r="D1008" s="151"/>
      <c r="E1008" s="151"/>
      <c r="F1008" s="151"/>
      <c r="G1008" s="151"/>
      <c r="H1008" s="151"/>
      <c r="I1008" s="151"/>
    </row>
    <row r="1009" spans="1:9">
      <c r="A1009" s="151"/>
      <c r="C1009" s="151"/>
      <c r="D1009" s="151"/>
      <c r="E1009" s="151"/>
      <c r="F1009" s="151"/>
      <c r="G1009" s="151"/>
      <c r="H1009" s="151"/>
      <c r="I1009" s="151"/>
    </row>
    <row r="1010" spans="1:9">
      <c r="A1010" s="151"/>
      <c r="C1010" s="151"/>
      <c r="D1010" s="151"/>
      <c r="E1010" s="151"/>
      <c r="F1010" s="151"/>
      <c r="G1010" s="151"/>
      <c r="H1010" s="151"/>
      <c r="I1010" s="151"/>
    </row>
    <row r="1011" spans="1:9">
      <c r="A1011" s="151"/>
      <c r="C1011" s="151"/>
      <c r="D1011" s="151"/>
      <c r="E1011" s="151"/>
      <c r="F1011" s="151"/>
      <c r="G1011" s="151"/>
      <c r="H1011" s="151"/>
      <c r="I1011" s="151"/>
    </row>
    <row r="1012" spans="1:9">
      <c r="A1012" s="151"/>
      <c r="C1012" s="151"/>
      <c r="D1012" s="151"/>
      <c r="E1012" s="151"/>
      <c r="F1012" s="151"/>
      <c r="G1012" s="151"/>
      <c r="H1012" s="151"/>
      <c r="I1012" s="151"/>
    </row>
    <row r="1013" spans="1:9">
      <c r="A1013" s="151"/>
      <c r="C1013" s="151"/>
      <c r="D1013" s="151"/>
      <c r="E1013" s="151"/>
      <c r="F1013" s="151"/>
      <c r="G1013" s="151"/>
      <c r="H1013" s="151"/>
      <c r="I1013" s="151"/>
    </row>
    <row r="1014" spans="1:9">
      <c r="A1014" s="151"/>
      <c r="C1014" s="151"/>
      <c r="D1014" s="151"/>
      <c r="E1014" s="151"/>
      <c r="F1014" s="151"/>
      <c r="G1014" s="151"/>
      <c r="H1014" s="151"/>
      <c r="I1014" s="151"/>
    </row>
    <row r="1015" spans="1:9">
      <c r="A1015" s="151"/>
      <c r="C1015" s="151"/>
      <c r="D1015" s="151"/>
      <c r="E1015" s="151"/>
      <c r="F1015" s="151"/>
      <c r="G1015" s="151"/>
      <c r="H1015" s="151"/>
      <c r="I1015" s="151"/>
    </row>
    <row r="1016" spans="1:9">
      <c r="A1016" s="151"/>
      <c r="C1016" s="151"/>
      <c r="D1016" s="151"/>
      <c r="E1016" s="151"/>
      <c r="F1016" s="151"/>
      <c r="G1016" s="151"/>
      <c r="H1016" s="151"/>
      <c r="I1016" s="151"/>
    </row>
    <row r="1017" spans="1:9">
      <c r="A1017" s="151"/>
      <c r="C1017" s="151"/>
      <c r="D1017" s="151"/>
      <c r="E1017" s="151"/>
      <c r="F1017" s="151"/>
      <c r="G1017" s="151"/>
      <c r="H1017" s="151"/>
      <c r="I1017" s="151"/>
    </row>
    <row r="1018" spans="1:9">
      <c r="A1018" s="151"/>
      <c r="C1018" s="151"/>
      <c r="D1018" s="151"/>
      <c r="E1018" s="151"/>
      <c r="F1018" s="151"/>
      <c r="G1018" s="151"/>
      <c r="H1018" s="151"/>
      <c r="I1018" s="151"/>
    </row>
    <row r="1019" spans="1:9">
      <c r="A1019" s="151"/>
      <c r="C1019" s="151"/>
      <c r="D1019" s="151"/>
      <c r="E1019" s="151"/>
      <c r="F1019" s="151"/>
      <c r="G1019" s="151"/>
      <c r="H1019" s="151"/>
      <c r="I1019" s="151"/>
    </row>
    <row r="1020" spans="1:9">
      <c r="A1020" s="151"/>
      <c r="C1020" s="151"/>
      <c r="D1020" s="151"/>
      <c r="E1020" s="151"/>
      <c r="F1020" s="151"/>
      <c r="G1020" s="151"/>
      <c r="H1020" s="151"/>
      <c r="I1020" s="151"/>
    </row>
    <row r="1021" spans="1:9">
      <c r="A1021" s="151"/>
      <c r="C1021" s="151"/>
      <c r="D1021" s="151"/>
      <c r="E1021" s="151"/>
      <c r="F1021" s="151"/>
      <c r="G1021" s="151"/>
      <c r="H1021" s="151"/>
      <c r="I1021" s="151"/>
    </row>
    <row r="1022" spans="1:9">
      <c r="A1022" s="151"/>
      <c r="C1022" s="151"/>
      <c r="D1022" s="151"/>
      <c r="E1022" s="151"/>
      <c r="F1022" s="151"/>
      <c r="G1022" s="151"/>
      <c r="H1022" s="151"/>
      <c r="I1022" s="151"/>
    </row>
    <row r="1023" spans="1:9">
      <c r="A1023" s="151"/>
      <c r="C1023" s="151"/>
      <c r="D1023" s="151"/>
      <c r="E1023" s="151"/>
      <c r="F1023" s="151"/>
      <c r="G1023" s="151"/>
      <c r="H1023" s="151"/>
      <c r="I1023" s="151"/>
    </row>
    <row r="1024" spans="1:9">
      <c r="A1024" s="151"/>
      <c r="C1024" s="151"/>
      <c r="D1024" s="151"/>
      <c r="E1024" s="151"/>
      <c r="F1024" s="151"/>
      <c r="G1024" s="151"/>
      <c r="H1024" s="151"/>
      <c r="I1024" s="151"/>
    </row>
    <row r="1025" spans="1:9">
      <c r="A1025" s="151"/>
      <c r="C1025" s="151"/>
      <c r="D1025" s="151"/>
      <c r="E1025" s="151"/>
      <c r="F1025" s="151"/>
      <c r="G1025" s="151"/>
      <c r="H1025" s="151"/>
      <c r="I1025" s="151"/>
    </row>
    <row r="1026" spans="1:9">
      <c r="A1026" s="151"/>
      <c r="C1026" s="151"/>
      <c r="D1026" s="151"/>
      <c r="E1026" s="151"/>
      <c r="F1026" s="151"/>
      <c r="G1026" s="151"/>
      <c r="H1026" s="151"/>
      <c r="I1026" s="151"/>
    </row>
    <row r="1027" spans="1:9">
      <c r="A1027" s="151"/>
      <c r="C1027" s="151"/>
      <c r="D1027" s="151"/>
      <c r="E1027" s="151"/>
      <c r="F1027" s="151"/>
      <c r="G1027" s="151"/>
      <c r="H1027" s="151"/>
      <c r="I1027" s="151"/>
    </row>
    <row r="1028" spans="1:9">
      <c r="A1028" s="151"/>
      <c r="C1028" s="151"/>
      <c r="D1028" s="151"/>
      <c r="E1028" s="151"/>
      <c r="F1028" s="151"/>
      <c r="G1028" s="151"/>
      <c r="H1028" s="151"/>
      <c r="I1028" s="151"/>
    </row>
    <row r="1029" spans="1:9">
      <c r="A1029" s="151"/>
      <c r="C1029" s="151"/>
      <c r="D1029" s="151"/>
      <c r="E1029" s="151"/>
      <c r="F1029" s="151"/>
      <c r="G1029" s="151"/>
      <c r="H1029" s="151"/>
      <c r="I1029" s="151"/>
    </row>
    <row r="1030" spans="1:9">
      <c r="A1030" s="151"/>
      <c r="C1030" s="151"/>
      <c r="D1030" s="151"/>
      <c r="E1030" s="151"/>
      <c r="F1030" s="151"/>
      <c r="G1030" s="151"/>
      <c r="H1030" s="151"/>
      <c r="I1030" s="151"/>
    </row>
    <row r="1031" spans="1:9">
      <c r="A1031" s="151"/>
      <c r="C1031" s="151"/>
      <c r="D1031" s="151"/>
      <c r="E1031" s="151"/>
      <c r="F1031" s="151"/>
      <c r="G1031" s="151"/>
      <c r="H1031" s="151"/>
      <c r="I1031" s="151"/>
    </row>
    <row r="1032" spans="1:9">
      <c r="A1032" s="151"/>
      <c r="C1032" s="151"/>
      <c r="D1032" s="151"/>
      <c r="E1032" s="151"/>
      <c r="F1032" s="151"/>
      <c r="G1032" s="151"/>
      <c r="H1032" s="151"/>
      <c r="I1032" s="151"/>
    </row>
    <row r="1033" spans="1:9">
      <c r="A1033" s="151"/>
      <c r="C1033" s="151"/>
      <c r="D1033" s="151"/>
      <c r="E1033" s="151"/>
      <c r="F1033" s="151"/>
      <c r="G1033" s="151"/>
      <c r="H1033" s="151"/>
      <c r="I1033" s="151"/>
    </row>
    <row r="1034" spans="1:9">
      <c r="A1034" s="151"/>
      <c r="C1034" s="151"/>
      <c r="D1034" s="151"/>
      <c r="E1034" s="151"/>
      <c r="F1034" s="151"/>
      <c r="G1034" s="151"/>
      <c r="H1034" s="151"/>
      <c r="I1034" s="151"/>
    </row>
    <row r="1035" spans="1:9">
      <c r="A1035" s="151"/>
      <c r="C1035" s="151"/>
      <c r="D1035" s="151"/>
      <c r="E1035" s="151"/>
      <c r="F1035" s="151"/>
      <c r="G1035" s="151"/>
      <c r="H1035" s="151"/>
      <c r="I1035" s="151"/>
    </row>
    <row r="1036" spans="1:9">
      <c r="A1036" s="151"/>
      <c r="C1036" s="151"/>
      <c r="D1036" s="151"/>
      <c r="E1036" s="151"/>
      <c r="F1036" s="151"/>
      <c r="G1036" s="151"/>
      <c r="H1036" s="151"/>
      <c r="I1036" s="151"/>
    </row>
    <row r="1037" spans="1:9">
      <c r="A1037" s="151"/>
      <c r="C1037" s="151"/>
      <c r="D1037" s="151"/>
      <c r="E1037" s="151"/>
      <c r="F1037" s="151"/>
      <c r="G1037" s="151"/>
      <c r="H1037" s="151"/>
      <c r="I1037" s="151"/>
    </row>
    <row r="1038" spans="1:9">
      <c r="A1038" s="151"/>
      <c r="C1038" s="151"/>
      <c r="D1038" s="151"/>
      <c r="E1038" s="151"/>
      <c r="F1038" s="151"/>
      <c r="G1038" s="151"/>
      <c r="H1038" s="151"/>
      <c r="I1038" s="151"/>
    </row>
    <row r="1039" spans="1:9">
      <c r="A1039" s="151"/>
      <c r="C1039" s="151"/>
      <c r="D1039" s="151"/>
      <c r="E1039" s="151"/>
      <c r="F1039" s="151"/>
      <c r="G1039" s="151"/>
      <c r="H1039" s="151"/>
      <c r="I1039" s="151"/>
    </row>
    <row r="1040" spans="1:9">
      <c r="A1040" s="151"/>
      <c r="C1040" s="151"/>
      <c r="D1040" s="151"/>
      <c r="E1040" s="151"/>
      <c r="F1040" s="151"/>
      <c r="G1040" s="151"/>
      <c r="H1040" s="151"/>
      <c r="I1040" s="151"/>
    </row>
    <row r="1041" spans="1:9">
      <c r="A1041" s="151"/>
      <c r="C1041" s="151"/>
      <c r="D1041" s="151"/>
      <c r="E1041" s="151"/>
      <c r="F1041" s="151"/>
      <c r="G1041" s="151"/>
      <c r="H1041" s="151"/>
      <c r="I1041" s="151"/>
    </row>
    <row r="1042" spans="1:9">
      <c r="A1042" s="151"/>
      <c r="C1042" s="151"/>
      <c r="D1042" s="151"/>
      <c r="E1042" s="151"/>
      <c r="F1042" s="151"/>
      <c r="G1042" s="151"/>
      <c r="H1042" s="151"/>
      <c r="I1042" s="151"/>
    </row>
    <row r="1043" spans="1:9">
      <c r="A1043" s="151"/>
      <c r="C1043" s="151"/>
      <c r="D1043" s="151"/>
      <c r="E1043" s="151"/>
      <c r="F1043" s="151"/>
      <c r="G1043" s="151"/>
      <c r="H1043" s="151"/>
      <c r="I1043" s="151"/>
    </row>
    <row r="1044" spans="1:9">
      <c r="A1044" s="151"/>
      <c r="C1044" s="151"/>
      <c r="D1044" s="151"/>
      <c r="E1044" s="151"/>
      <c r="F1044" s="151"/>
      <c r="G1044" s="151"/>
      <c r="H1044" s="151"/>
      <c r="I1044" s="151"/>
    </row>
    <row r="1045" spans="1:9">
      <c r="A1045" s="151"/>
      <c r="C1045" s="151"/>
      <c r="D1045" s="151"/>
      <c r="E1045" s="151"/>
      <c r="F1045" s="151"/>
      <c r="G1045" s="151"/>
      <c r="H1045" s="151"/>
      <c r="I1045" s="151"/>
    </row>
    <row r="1046" spans="1:9">
      <c r="A1046" s="151"/>
      <c r="C1046" s="151"/>
      <c r="D1046" s="151"/>
      <c r="E1046" s="151"/>
      <c r="F1046" s="151"/>
      <c r="G1046" s="151"/>
      <c r="H1046" s="151"/>
      <c r="I1046" s="151"/>
    </row>
    <row r="1047" spans="1:9">
      <c r="A1047" s="151"/>
      <c r="C1047" s="151"/>
      <c r="D1047" s="151"/>
      <c r="E1047" s="151"/>
      <c r="F1047" s="151"/>
      <c r="G1047" s="151"/>
      <c r="H1047" s="151"/>
      <c r="I1047" s="151"/>
    </row>
    <row r="1048" spans="1:9">
      <c r="A1048" s="151"/>
      <c r="C1048" s="151"/>
      <c r="D1048" s="151"/>
      <c r="E1048" s="151"/>
      <c r="F1048" s="151"/>
      <c r="G1048" s="151"/>
      <c r="H1048" s="151"/>
      <c r="I1048" s="151"/>
    </row>
    <row r="1049" spans="1:9">
      <c r="A1049" s="151"/>
      <c r="C1049" s="151"/>
      <c r="D1049" s="151"/>
      <c r="E1049" s="151"/>
      <c r="F1049" s="151"/>
      <c r="G1049" s="151"/>
      <c r="H1049" s="151"/>
      <c r="I1049" s="151"/>
    </row>
    <row r="1050" spans="1:9">
      <c r="A1050" s="151"/>
      <c r="C1050" s="151"/>
      <c r="D1050" s="151"/>
      <c r="E1050" s="151"/>
      <c r="F1050" s="151"/>
      <c r="G1050" s="151"/>
      <c r="H1050" s="151"/>
      <c r="I1050" s="151"/>
    </row>
    <row r="1051" spans="1:9">
      <c r="A1051" s="151"/>
      <c r="C1051" s="151"/>
      <c r="D1051" s="151"/>
      <c r="E1051" s="151"/>
      <c r="F1051" s="151"/>
      <c r="G1051" s="151"/>
      <c r="H1051" s="151"/>
      <c r="I1051" s="151"/>
    </row>
    <row r="1052" spans="1:9">
      <c r="A1052" s="151"/>
      <c r="C1052" s="151"/>
      <c r="D1052" s="151"/>
      <c r="E1052" s="151"/>
      <c r="F1052" s="151"/>
      <c r="G1052" s="151"/>
      <c r="H1052" s="151"/>
      <c r="I1052" s="151"/>
    </row>
    <row r="1053" spans="1:9">
      <c r="A1053" s="151"/>
      <c r="C1053" s="151"/>
      <c r="D1053" s="151"/>
      <c r="E1053" s="151"/>
      <c r="F1053" s="151"/>
      <c r="G1053" s="151"/>
      <c r="H1053" s="151"/>
      <c r="I1053" s="151"/>
    </row>
  </sheetData>
  <mergeCells count="55">
    <mergeCell ref="A574:A583"/>
    <mergeCell ref="A584:A593"/>
    <mergeCell ref="A594:A603"/>
    <mergeCell ref="A464:A474"/>
    <mergeCell ref="A475:A485"/>
    <mergeCell ref="A486:A496"/>
    <mergeCell ref="A497:A507"/>
    <mergeCell ref="A508:A518"/>
    <mergeCell ref="A519:A529"/>
    <mergeCell ref="A530:A540"/>
    <mergeCell ref="A442:A452"/>
    <mergeCell ref="A453:A463"/>
    <mergeCell ref="A541:A551"/>
    <mergeCell ref="A552:A562"/>
    <mergeCell ref="A563:A573"/>
    <mergeCell ref="A387:A397"/>
    <mergeCell ref="A398:A408"/>
    <mergeCell ref="A409:A419"/>
    <mergeCell ref="A420:A430"/>
    <mergeCell ref="A431:A441"/>
    <mergeCell ref="A332:A342"/>
    <mergeCell ref="A343:A353"/>
    <mergeCell ref="A354:A364"/>
    <mergeCell ref="A365:A375"/>
    <mergeCell ref="A376:A386"/>
    <mergeCell ref="A277:A287"/>
    <mergeCell ref="A288:A298"/>
    <mergeCell ref="A299:A309"/>
    <mergeCell ref="A310:A320"/>
    <mergeCell ref="A321:A331"/>
    <mergeCell ref="A222:A232"/>
    <mergeCell ref="A233:A243"/>
    <mergeCell ref="A244:A254"/>
    <mergeCell ref="A255:A265"/>
    <mergeCell ref="A266:A276"/>
    <mergeCell ref="A167:A177"/>
    <mergeCell ref="A178:A188"/>
    <mergeCell ref="A189:A199"/>
    <mergeCell ref="A200:A210"/>
    <mergeCell ref="A211:A221"/>
    <mergeCell ref="A112:A122"/>
    <mergeCell ref="A123:A133"/>
    <mergeCell ref="A134:A144"/>
    <mergeCell ref="A145:A155"/>
    <mergeCell ref="A156:A166"/>
    <mergeCell ref="A57:A67"/>
    <mergeCell ref="A68:A78"/>
    <mergeCell ref="A79:A89"/>
    <mergeCell ref="A90:A100"/>
    <mergeCell ref="A101:A111"/>
    <mergeCell ref="A2:A12"/>
    <mergeCell ref="A13:A23"/>
    <mergeCell ref="A24:A34"/>
    <mergeCell ref="A35:A45"/>
    <mergeCell ref="A46:A56"/>
  </mergeCells>
  <pageMargins left="0" right="0" top="0" bottom="0" header="0" footer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13"/>
  <sheetViews>
    <sheetView workbookViewId="0"/>
  </sheetViews>
  <sheetFormatPr defaultColWidth="12.5703125" defaultRowHeight="15.75" customHeight="1"/>
  <cols>
    <col min="2" max="2" width="19" customWidth="1"/>
    <col min="3" max="10" width="13.85546875" customWidth="1"/>
    <col min="12" max="12" width="19" customWidth="1"/>
    <col min="13" max="24" width="10.140625" customWidth="1"/>
  </cols>
  <sheetData>
    <row r="1" spans="1:25">
      <c r="A1" s="186" t="s">
        <v>0</v>
      </c>
      <c r="B1" s="187" t="s">
        <v>1</v>
      </c>
      <c r="C1" s="188" t="s">
        <v>2</v>
      </c>
      <c r="D1" s="189" t="s">
        <v>3</v>
      </c>
      <c r="E1" s="188" t="s">
        <v>4</v>
      </c>
      <c r="F1" s="188" t="s">
        <v>5</v>
      </c>
      <c r="G1" s="186" t="s">
        <v>90</v>
      </c>
      <c r="H1" s="190" t="s">
        <v>91</v>
      </c>
      <c r="I1" s="191" t="s">
        <v>92</v>
      </c>
      <c r="J1" s="192" t="s">
        <v>93</v>
      </c>
      <c r="L1" s="193" t="s">
        <v>94</v>
      </c>
    </row>
    <row r="2" spans="1:25">
      <c r="A2" s="315" t="s">
        <v>95</v>
      </c>
      <c r="B2" s="194" t="s">
        <v>12</v>
      </c>
      <c r="C2" s="195">
        <f>SUM('C.R Sem. 2026'!C4,'C.R Sem. 2026'!C15,'C.R Sem. 2026'!C26,'C.R Sem. 2026'!C37)</f>
        <v>28</v>
      </c>
      <c r="D2" s="195">
        <f>SUM('C.R Sem. 2026'!D4,'C.R Sem. 2026'!D15,'C.R Sem. 2026'!D26,'C.R Sem. 2026'!D37)</f>
        <v>23</v>
      </c>
      <c r="E2" s="195">
        <f>SUM('C.R Sem. 2026'!E4,'C.R Sem. 2026'!E15,'C.R Sem. 2026'!E26,'C.R Sem. 2026'!E37)</f>
        <v>21</v>
      </c>
      <c r="F2" s="196">
        <f>SUM('C.R Sem. 2026'!F4,'C.R Sem. 2026'!F15,'C.R Sem. 2026'!F26,'C.R Sem. 2026'!F37)</f>
        <v>0</v>
      </c>
      <c r="G2" s="197">
        <f t="shared" ref="G2:G3" si="0">SUM(C2:F2)</f>
        <v>72</v>
      </c>
      <c r="H2" s="6" t="str">
        <f>IF(G2&gt;'C.R Mois 2025'!K2,"↑",IF(G2&lt;'C.R Mois 2025'!K2,"↓","→"))</f>
        <v>↑</v>
      </c>
      <c r="I2" s="7">
        <f>G2-'C.R Mois 2025'!K2</f>
        <v>55</v>
      </c>
      <c r="J2" s="198">
        <f>(G2-'C.R Mois 2025'!K2)/'C.R Mois 2025'!K2</f>
        <v>3.2352941176470589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>
      <c r="A3" s="327"/>
      <c r="B3" s="199" t="s">
        <v>82</v>
      </c>
      <c r="C3" s="200">
        <f>SUM('C.R Sem. 2026'!C3,'C.R Sem. 2026'!C14,'C.R Sem. 2026'!C25,'C.R Sem. 2026'!C36)</f>
        <v>3</v>
      </c>
      <c r="D3" s="200">
        <f>SUM('C.R Sem. 2026'!D3,'C.R Sem. 2026'!D14,'C.R Sem. 2026'!D25,'C.R Sem. 2026'!D36)</f>
        <v>0</v>
      </c>
      <c r="E3" s="200">
        <f>SUM('C.R Sem. 2026'!E3,'C.R Sem. 2026'!E14,'C.R Sem. 2026'!E25,'C.R Sem. 2026'!E36)</f>
        <v>3</v>
      </c>
      <c r="F3" s="201">
        <f>SUM('C.R Sem. 2026'!F3,'C.R Sem. 2026'!F14,'C.R Sem. 2026'!F25,'C.R Sem. 2026'!F36)</f>
        <v>0</v>
      </c>
      <c r="G3" s="93">
        <f t="shared" si="0"/>
        <v>6</v>
      </c>
      <c r="H3" s="6"/>
      <c r="I3" s="7"/>
      <c r="J3" s="202"/>
      <c r="L3" s="203" t="s">
        <v>96</v>
      </c>
      <c r="M3" s="203" t="s">
        <v>97</v>
      </c>
      <c r="N3" s="203" t="s">
        <v>98</v>
      </c>
      <c r="O3" s="203" t="s">
        <v>99</v>
      </c>
      <c r="P3" s="203" t="s">
        <v>100</v>
      </c>
      <c r="Q3" s="203" t="s">
        <v>101</v>
      </c>
      <c r="R3" s="203" t="s">
        <v>102</v>
      </c>
      <c r="S3" s="203" t="s">
        <v>103</v>
      </c>
      <c r="T3" s="203" t="s">
        <v>104</v>
      </c>
      <c r="U3" s="203" t="s">
        <v>105</v>
      </c>
      <c r="V3" s="203" t="s">
        <v>106</v>
      </c>
      <c r="W3" s="203" t="s">
        <v>107</v>
      </c>
      <c r="X3" s="203" t="s">
        <v>108</v>
      </c>
      <c r="Y3" s="204" t="s">
        <v>109</v>
      </c>
    </row>
    <row r="4" spans="1:25">
      <c r="A4" s="327"/>
      <c r="B4" s="205" t="s">
        <v>16</v>
      </c>
      <c r="C4" s="205">
        <f>SUM('C.R Sem. 2026'!C7,'C.R Sem. 2026'!C18,'C.R Sem. 2026'!C29,'C.R Sem. 2026'!C40)</f>
        <v>24</v>
      </c>
      <c r="D4" s="205">
        <f>SUM('C.R Sem. 2026'!D7,'C.R Sem. 2026'!D18,'C.R Sem. 2026'!D29,'C.R Sem. 2026'!D40)</f>
        <v>36</v>
      </c>
      <c r="E4" s="205">
        <f>SUM('C.R Sem. 2026'!E7,'C.R Sem. 2026'!E18,'C.R Sem. 2026'!E29,'C.R Sem. 2026'!E40)</f>
        <v>31</v>
      </c>
      <c r="F4" s="206">
        <f>SUM('C.R Sem. 2026'!F7,'C.R Sem. 2026'!F18,'C.R Sem. 2026'!F29,'C.R Sem. 2026'!F40)</f>
        <v>0</v>
      </c>
      <c r="G4" s="7"/>
      <c r="H4" s="6"/>
      <c r="I4" s="7"/>
      <c r="J4" s="202"/>
      <c r="L4" s="207" t="s">
        <v>110</v>
      </c>
      <c r="M4" s="208">
        <f>'C.R Mois 2025'!K2</f>
        <v>17</v>
      </c>
      <c r="N4" s="208">
        <f>'C.R Mois 2025'!K7</f>
        <v>38</v>
      </c>
      <c r="O4" s="208">
        <f>'C.R Mois 2025'!K12</f>
        <v>75</v>
      </c>
      <c r="P4" s="208">
        <f>'C.R Mois 2025'!K17</f>
        <v>35</v>
      </c>
      <c r="Q4" s="208">
        <f>'C.R Mois 2025'!K22</f>
        <v>53</v>
      </c>
      <c r="R4" s="208">
        <f>'C.R Mois 2025'!K27</f>
        <v>40</v>
      </c>
      <c r="S4" s="208">
        <f>'C.R Mois 2025'!K32</f>
        <v>61</v>
      </c>
      <c r="T4" s="208">
        <f>'C.R Mois 2025'!K37</f>
        <v>83</v>
      </c>
      <c r="U4" s="208">
        <f>'C.R Mois 2025'!K42</f>
        <v>91</v>
      </c>
      <c r="V4" s="208">
        <f>'C.R Mois 2025'!K47</f>
        <v>85</v>
      </c>
      <c r="W4" s="208">
        <f>'C.R Mois 2025'!K52</f>
        <v>34</v>
      </c>
      <c r="X4" s="208">
        <f>'C.R Mois 2025'!K57</f>
        <v>17</v>
      </c>
      <c r="Y4" s="209">
        <f>'C.R Mois 2025'!K62</f>
        <v>629</v>
      </c>
    </row>
    <row r="5" spans="1:25">
      <c r="A5" s="327"/>
      <c r="B5" s="205" t="s">
        <v>18</v>
      </c>
      <c r="C5" s="205">
        <f>SUM('C.R Sem. 2026'!C9,'C.R Sem. 2026'!C20,'C.R Sem. 2026'!C31,'C.R Sem. 2026'!C42)</f>
        <v>183</v>
      </c>
      <c r="D5" s="205">
        <f>SUM('C.R Sem. 2026'!D9,'C.R Sem. 2026'!D20,'C.R Sem. 2026'!D31,'C.R Sem. 2026'!D42)</f>
        <v>263</v>
      </c>
      <c r="E5" s="205">
        <f>SUM('C.R Sem. 2026'!E9,'C.R Sem. 2026'!E20,'C.R Sem. 2026'!E31,'C.R Sem. 2026'!E42)</f>
        <v>239</v>
      </c>
      <c r="F5" s="206">
        <f>SUM('C.R Sem. 2026'!F9,'C.R Sem. 2026'!F20,'C.R Sem. 2026'!F31,'C.R Sem. 2026'!F42)</f>
        <v>0</v>
      </c>
      <c r="G5" s="7"/>
      <c r="H5" s="6"/>
      <c r="I5" s="7"/>
      <c r="J5" s="202"/>
      <c r="L5" s="207" t="s">
        <v>111</v>
      </c>
      <c r="M5" s="210">
        <f>G2</f>
        <v>72</v>
      </c>
      <c r="N5" s="210">
        <f>G8</f>
        <v>48</v>
      </c>
      <c r="O5" s="210">
        <f>G14</f>
        <v>87</v>
      </c>
      <c r="P5" s="210">
        <f>G20</f>
        <v>59</v>
      </c>
      <c r="Q5" s="210">
        <f>G26</f>
        <v>58</v>
      </c>
      <c r="R5" s="210">
        <f>G32</f>
        <v>25</v>
      </c>
      <c r="S5" s="210">
        <f>G38</f>
        <v>0</v>
      </c>
      <c r="T5" s="210">
        <f>G44</f>
        <v>0</v>
      </c>
      <c r="U5" s="210">
        <f>G50</f>
        <v>0</v>
      </c>
      <c r="V5" s="210">
        <f>G56</f>
        <v>0</v>
      </c>
      <c r="W5" s="210">
        <f>G62</f>
        <v>0</v>
      </c>
      <c r="X5" s="210">
        <f>G68</f>
        <v>0</v>
      </c>
      <c r="Y5" s="211">
        <f>G74</f>
        <v>349</v>
      </c>
    </row>
    <row r="6" spans="1:25">
      <c r="A6" s="327"/>
      <c r="B6" s="205" t="s">
        <v>19</v>
      </c>
      <c r="C6" s="205">
        <f>SUM('C.R Sem. 2026'!C43,'C.R Sem. 2026'!C32,'C.R Sem. 2026'!C21,'C.R Sem. 2026'!C10)</f>
        <v>0</v>
      </c>
      <c r="D6" s="205">
        <f>SUM('C.R Sem. 2026'!D43,'C.R Sem. 2026'!D32,'C.R Sem. 2026'!D21,'C.R Sem. 2026'!D10)</f>
        <v>0</v>
      </c>
      <c r="E6" s="205">
        <f>SUM('C.R Sem. 2026'!E43,'C.R Sem. 2026'!E32,'C.R Sem. 2026'!E21,'C.R Sem. 2026'!E10)</f>
        <v>0</v>
      </c>
      <c r="F6" s="206">
        <f>SUM('C.R Sem. 2026'!F43,'C.R Sem. 2026'!F32,'C.R Sem. 2026'!F21,'C.R Sem. 2026'!F10)</f>
        <v>0</v>
      </c>
      <c r="G6" s="7"/>
      <c r="H6" s="6"/>
      <c r="I6" s="7"/>
      <c r="J6" s="202"/>
    </row>
    <row r="7" spans="1:25">
      <c r="A7" s="328"/>
      <c r="B7" s="212" t="s">
        <v>21</v>
      </c>
      <c r="C7" s="212">
        <f>SUM('C.R Sem. 2026'!C12,'C.R Sem. 2026'!C23,'C.R Sem. 2026'!C34,'C.R Sem. 2026'!C45)</f>
        <v>181</v>
      </c>
      <c r="D7" s="212">
        <f>SUM('C.R Sem. 2026'!D12,'C.R Sem. 2026'!D23,'C.R Sem. 2026'!D34,'C.R Sem. 2026'!D45)</f>
        <v>263</v>
      </c>
      <c r="E7" s="212">
        <f>SUM('C.R Sem. 2026'!E12,'C.R Sem. 2026'!E23,'C.R Sem. 2026'!E34,'C.R Sem. 2026'!E45)</f>
        <v>228</v>
      </c>
      <c r="F7" s="213">
        <f>SUM('C.R Sem. 2026'!F12,'C.R Sem. 2026'!F23,'C.R Sem. 2026'!F34,'C.R Sem. 2026'!F45)</f>
        <v>0</v>
      </c>
      <c r="G7" s="7"/>
      <c r="H7" s="6"/>
      <c r="I7" s="7"/>
      <c r="J7" s="202"/>
    </row>
    <row r="8" spans="1:25">
      <c r="A8" s="315" t="s">
        <v>112</v>
      </c>
      <c r="B8" s="199" t="s">
        <v>12</v>
      </c>
      <c r="C8" s="214">
        <f>SUM('C.R Sem. 2026'!C48,'C.R Sem. 2026'!C59,'C.R Sem. 2026'!C70,'C.R Sem. 2026'!C81)</f>
        <v>13</v>
      </c>
      <c r="D8" s="214">
        <f>SUM('C.R Sem. 2026'!D48,'C.R Sem. 2026'!D59,'C.R Sem. 2026'!D70,'C.R Sem. 2026'!D81)</f>
        <v>15</v>
      </c>
      <c r="E8" s="214">
        <f>SUM('C.R Sem. 2026'!E48,'C.R Sem. 2026'!E59,'C.R Sem. 2026'!E70,'C.R Sem. 2026'!E81)</f>
        <v>20</v>
      </c>
      <c r="F8" s="196">
        <f>SUM('C.R Sem. 2026'!F48,'C.R Sem. 2026'!F59,'C.R Sem. 2026'!F70,'C.R Sem. 2026'!F81)</f>
        <v>0</v>
      </c>
      <c r="G8" s="215">
        <f t="shared" ref="G8:G9" si="1">SUM(C8:F8)</f>
        <v>48</v>
      </c>
      <c r="H8" s="6" t="str">
        <f>IF(G8&gt;'C.R Mois 2025'!K7,"↑",IF(G8&lt;'C.R Mois 2025'!K7,"↓","→"))</f>
        <v>↑</v>
      </c>
      <c r="I8" s="7">
        <f>G8-'C.R Mois 2025'!K7</f>
        <v>10</v>
      </c>
      <c r="J8" s="198">
        <f>(G8-'C.R Mois 2025'!K7)/'C.R Mois 2025'!K7</f>
        <v>0.26315789473684209</v>
      </c>
    </row>
    <row r="9" spans="1:25">
      <c r="A9" s="327"/>
      <c r="B9" s="199" t="s">
        <v>82</v>
      </c>
      <c r="C9" s="200">
        <f>SUM('C.R Sem. 2026'!C47,'C.R Sem. 2026'!C58,'C.R Sem. 2026'!C69,'C.R Sem. 2026'!C80)</f>
        <v>3</v>
      </c>
      <c r="D9" s="200">
        <f>SUM('C.R Sem. 2026'!D47,'C.R Sem. 2026'!D58,'C.R Sem. 2026'!D69,'C.R Sem. 2026'!D80)</f>
        <v>0</v>
      </c>
      <c r="E9" s="200">
        <f>SUM('C.R Sem. 2026'!E47,'C.R Sem. 2026'!E58,'C.R Sem. 2026'!E69,'C.R Sem. 2026'!E80)</f>
        <v>2</v>
      </c>
      <c r="F9" s="201">
        <f>SUM('C.R Sem. 2026'!F47,'C.R Sem. 2026'!F58,'C.R Sem. 2026'!F69,'C.R Sem. 2026'!F80)</f>
        <v>0</v>
      </c>
      <c r="G9" s="93">
        <f t="shared" si="1"/>
        <v>5</v>
      </c>
      <c r="H9" s="6"/>
      <c r="I9" s="7"/>
      <c r="J9" s="202"/>
    </row>
    <row r="10" spans="1:25">
      <c r="A10" s="327"/>
      <c r="B10" s="216" t="s">
        <v>16</v>
      </c>
      <c r="C10" s="205">
        <f>SUM('C.R Sem. 2026'!C84,'C.R Sem. 2026'!C73,'C.R Sem. 2026'!C62,'C.R Sem. 2026'!C51)</f>
        <v>26</v>
      </c>
      <c r="D10" s="205">
        <f>SUM('C.R Sem. 2026'!D84,'C.R Sem. 2026'!D73,'C.R Sem. 2026'!D62,'C.R Sem. 2026'!D51)</f>
        <v>34</v>
      </c>
      <c r="E10" s="205">
        <f>SUM('C.R Sem. 2026'!E84,'C.R Sem. 2026'!E73,'C.R Sem. 2026'!E62,'C.R Sem. 2026'!E51)</f>
        <v>33</v>
      </c>
      <c r="F10" s="206">
        <f>SUM('C.R Sem. 2026'!F84,'C.R Sem. 2026'!F73,'C.R Sem. 2026'!F62,'C.R Sem. 2026'!F51)</f>
        <v>0</v>
      </c>
      <c r="G10" s="7"/>
      <c r="H10" s="6"/>
      <c r="I10" s="7"/>
      <c r="J10" s="202"/>
    </row>
    <row r="11" spans="1:25">
      <c r="A11" s="327"/>
      <c r="B11" s="216" t="s">
        <v>18</v>
      </c>
      <c r="C11" s="205">
        <f>SUM('C.R Sem. 2026'!C86,'C.R Sem. 2026'!C75,'C.R Sem. 2026'!C64,'C.R Sem. 2026'!C53)</f>
        <v>153</v>
      </c>
      <c r="D11" s="205">
        <f>SUM('C.R Sem. 2026'!D86,'C.R Sem. 2026'!D75,'C.R Sem. 2026'!D64,'C.R Sem. 2026'!D53)</f>
        <v>256</v>
      </c>
      <c r="E11" s="205">
        <f>SUM('C.R Sem. 2026'!E86,'C.R Sem. 2026'!E75,'C.R Sem. 2026'!E64,'C.R Sem. 2026'!E53)</f>
        <v>254</v>
      </c>
      <c r="F11" s="206">
        <f>SUM('C.R Sem. 2026'!F86,'C.R Sem. 2026'!F75,'C.R Sem. 2026'!F64,'C.R Sem. 2026'!F53)</f>
        <v>0</v>
      </c>
      <c r="G11" s="7"/>
      <c r="H11" s="6"/>
      <c r="I11" s="7"/>
      <c r="J11" s="202"/>
    </row>
    <row r="12" spans="1:25">
      <c r="A12" s="327"/>
      <c r="B12" s="216" t="s">
        <v>19</v>
      </c>
      <c r="C12" s="205">
        <f>SUM('C.R Sem. 2026'!C54,'C.R Sem. 2026'!C65,'C.R Sem. 2026'!C76,'C.R Sem. 2026'!C87)</f>
        <v>0</v>
      </c>
      <c r="D12" s="205">
        <f>SUM('C.R Sem. 2026'!D54,'C.R Sem. 2026'!D65,'C.R Sem. 2026'!D76,'C.R Sem. 2026'!D87)</f>
        <v>0</v>
      </c>
      <c r="E12" s="205">
        <f>SUM('C.R Sem. 2026'!E54,'C.R Sem. 2026'!E65,'C.R Sem. 2026'!E76,'C.R Sem. 2026'!E87)</f>
        <v>0</v>
      </c>
      <c r="F12" s="206">
        <f>SUM('C.R Sem. 2026'!F54,'C.R Sem. 2026'!F65,'C.R Sem. 2026'!F76,'C.R Sem. 2026'!F87)</f>
        <v>0</v>
      </c>
      <c r="G12" s="7"/>
      <c r="H12" s="6"/>
      <c r="I12" s="7"/>
      <c r="J12" s="202"/>
    </row>
    <row r="13" spans="1:25">
      <c r="A13" s="328"/>
      <c r="B13" s="217" t="s">
        <v>21</v>
      </c>
      <c r="C13" s="212">
        <f>SUM('C.R Sem. 2026'!C56,'C.R Sem. 2026'!C67,'C.R Sem. 2026'!C78,'C.R Sem. 2026'!C89)</f>
        <v>142</v>
      </c>
      <c r="D13" s="212">
        <f>SUM('C.R Sem. 2026'!D56,'C.R Sem. 2026'!D67,'C.R Sem. 2026'!D78,'C.R Sem. 2026'!D89)</f>
        <v>256</v>
      </c>
      <c r="E13" s="212">
        <f>SUM('C.R Sem. 2026'!E56,'C.R Sem. 2026'!E67,'C.R Sem. 2026'!E78,'C.R Sem. 2026'!E89)</f>
        <v>248</v>
      </c>
      <c r="F13" s="213">
        <f>SUM('C.R Sem. 2026'!F56,'C.R Sem. 2026'!F67,'C.R Sem. 2026'!F78,'C.R Sem. 2026'!F89)</f>
        <v>0</v>
      </c>
      <c r="G13" s="7"/>
      <c r="H13" s="6"/>
      <c r="I13" s="7"/>
      <c r="J13" s="202"/>
    </row>
    <row r="14" spans="1:25">
      <c r="A14" s="315" t="s">
        <v>113</v>
      </c>
      <c r="B14" s="199" t="s">
        <v>12</v>
      </c>
      <c r="C14" s="214">
        <f>SUM('C.R Sem. 2026'!C92,'C.R Sem. 2026'!C103,'C.R Sem. 2026'!C114,'C.R Sem. 2026'!C125,'C.R Sem. 2026'!C136)</f>
        <v>37</v>
      </c>
      <c r="D14" s="214">
        <f>SUM('C.R Sem. 2026'!D92,'C.R Sem. 2026'!D103,'C.R Sem. 2026'!D114,'C.R Sem. 2026'!D125,'C.R Sem. 2026'!D136)</f>
        <v>25</v>
      </c>
      <c r="E14" s="214">
        <f>SUM('C.R Sem. 2026'!E92,'C.R Sem. 2026'!E103,'C.R Sem. 2026'!E114,'C.R Sem. 2026'!E125,'C.R Sem. 2026'!E136)</f>
        <v>25</v>
      </c>
      <c r="F14" s="214">
        <f>SUM('C.R Sem. 2026'!F92,'C.R Sem. 2026'!F103,'C.R Sem. 2026'!F114,'C.R Sem. 2026'!F125,'C.R Sem. 2026'!F136)</f>
        <v>0</v>
      </c>
      <c r="G14" s="215">
        <f t="shared" ref="G14:G15" si="2">SUM(C14:F14)</f>
        <v>87</v>
      </c>
      <c r="H14" s="6" t="str">
        <f>IF(G14&gt;'C.R Mois 2025'!K12,"↑",IF(G14&lt;'C.R Mois 2025'!K12,"↓","→"))</f>
        <v>↑</v>
      </c>
      <c r="I14" s="7">
        <f>G14-'C.R Mois 2025'!K12</f>
        <v>12</v>
      </c>
      <c r="J14" s="198">
        <f>(G14-'C.R Mois 2025'!K12)/'C.R Mois 2025'!K12</f>
        <v>0.16</v>
      </c>
    </row>
    <row r="15" spans="1:25">
      <c r="A15" s="327"/>
      <c r="B15" s="199" t="s">
        <v>82</v>
      </c>
      <c r="C15" s="200">
        <f>SUM('C.R Sem. 2026'!C91,'C.R Sem. 2026'!C102,'C.R Sem. 2026'!C113,'C.R Sem. 2026'!C124)</f>
        <v>1</v>
      </c>
      <c r="D15" s="200">
        <f>SUM('C.R Sem. 2026'!D91,'C.R Sem. 2026'!D102,'C.R Sem. 2026'!D113,'C.R Sem. 2026'!D124)</f>
        <v>1</v>
      </c>
      <c r="E15" s="200">
        <f>SUM('C.R Sem. 2026'!E91,'C.R Sem. 2026'!E102,'C.R Sem. 2026'!E113,'C.R Sem. 2026'!E124)</f>
        <v>3</v>
      </c>
      <c r="F15" s="200">
        <f>SUM('C.R Sem. 2026'!F91,'C.R Sem. 2026'!F102,'C.R Sem. 2026'!F113,'C.R Sem. 2026'!F124)</f>
        <v>0</v>
      </c>
      <c r="G15" s="93">
        <f t="shared" si="2"/>
        <v>5</v>
      </c>
      <c r="H15" s="6"/>
      <c r="I15" s="7"/>
      <c r="J15" s="198"/>
    </row>
    <row r="16" spans="1:25">
      <c r="A16" s="327"/>
      <c r="B16" s="216" t="s">
        <v>16</v>
      </c>
      <c r="C16" s="205">
        <f>SUM('C.R Sem. 2026'!C139,'C.R Sem. 2026'!C128,'C.R Sem. 2026'!C117,'C.R Sem. 2026'!C106,'C.R Sem. 2026'!C95)</f>
        <v>43</v>
      </c>
      <c r="D16" s="205">
        <f>SUM('C.R Sem. 2026'!D139,'C.R Sem. 2026'!D128,'C.R Sem. 2026'!D117,'C.R Sem. 2026'!D106,'C.R Sem. 2026'!D95)</f>
        <v>38</v>
      </c>
      <c r="E16" s="205">
        <f>SUM('C.R Sem. 2026'!E139,'C.R Sem. 2026'!E128,'C.R Sem. 2026'!E117,'C.R Sem. 2026'!E106,'C.R Sem. 2026'!E95)</f>
        <v>39</v>
      </c>
      <c r="F16" s="205">
        <f>SUM('C.R Sem. 2026'!F139,'C.R Sem. 2026'!F128,'C.R Sem. 2026'!F117,'C.R Sem. 2026'!F106,'C.R Sem. 2026'!F95)</f>
        <v>0</v>
      </c>
      <c r="G16" s="7"/>
      <c r="H16" s="6"/>
      <c r="I16" s="7"/>
      <c r="J16" s="202"/>
    </row>
    <row r="17" spans="1:10">
      <c r="A17" s="327"/>
      <c r="B17" s="216" t="s">
        <v>18</v>
      </c>
      <c r="C17" s="205">
        <f>SUM('C.R Sem. 2026'!C97,'C.R Sem. 2026'!C108,'C.R Sem. 2026'!C119,'C.R Sem. 2026'!C130,'C.R Sem. 2026'!C141)</f>
        <v>248</v>
      </c>
      <c r="D17" s="205">
        <f>SUM('C.R Sem. 2026'!D97,'C.R Sem. 2026'!D108,'C.R Sem. 2026'!D119,'C.R Sem. 2026'!D130,'C.R Sem. 2026'!D141)</f>
        <v>337</v>
      </c>
      <c r="E17" s="205">
        <f>SUM('C.R Sem. 2026'!E97,'C.R Sem. 2026'!E108,'C.R Sem. 2026'!E119,'C.R Sem. 2026'!E130,'C.R Sem. 2026'!E141)</f>
        <v>266</v>
      </c>
      <c r="F17" s="205">
        <f>SUM('C.R Sem. 2026'!F97,'C.R Sem. 2026'!F108,'C.R Sem. 2026'!F119,'C.R Sem. 2026'!F130,'C.R Sem. 2026'!F141)</f>
        <v>0</v>
      </c>
      <c r="G17" s="7"/>
      <c r="H17" s="6"/>
      <c r="I17" s="7"/>
      <c r="J17" s="202"/>
    </row>
    <row r="18" spans="1:10">
      <c r="A18" s="327"/>
      <c r="B18" s="216" t="s">
        <v>19</v>
      </c>
      <c r="C18" s="205">
        <f>SUM('C.R Sem. 2026'!C142,'C.R Sem. 2026'!C131,'C.R Sem. 2026'!C120,'C.R Sem. 2026'!C109,'C.R Sem. 2026'!C98)</f>
        <v>0</v>
      </c>
      <c r="D18" s="205">
        <f>SUM('C.R Sem. 2026'!D142,'C.R Sem. 2026'!D131,'C.R Sem. 2026'!D120,'C.R Sem. 2026'!D109,'C.R Sem. 2026'!D98)</f>
        <v>0</v>
      </c>
      <c r="E18" s="205">
        <f>SUM('C.R Sem. 2026'!E142,'C.R Sem. 2026'!E131,'C.R Sem. 2026'!E120,'C.R Sem. 2026'!E109,'C.R Sem. 2026'!E98)</f>
        <v>45</v>
      </c>
      <c r="F18" s="205">
        <f>SUM('C.R Sem. 2026'!F142,'C.R Sem. 2026'!F131,'C.R Sem. 2026'!F120,'C.R Sem. 2026'!F109,'C.R Sem. 2026'!F98)</f>
        <v>0</v>
      </c>
      <c r="G18" s="7"/>
      <c r="H18" s="6"/>
      <c r="I18" s="7"/>
      <c r="J18" s="202"/>
    </row>
    <row r="19" spans="1:10">
      <c r="A19" s="328"/>
      <c r="B19" s="217" t="s">
        <v>21</v>
      </c>
      <c r="C19" s="212">
        <f>SUM('C.R Sem. 2026'!C100,'C.R Sem. 2026'!C111,'C.R Sem. 2026'!C122,'C.R Sem. 2026'!C133,'C.R Sem. 2026'!C144)</f>
        <v>243</v>
      </c>
      <c r="D19" s="212">
        <f>SUM('C.R Sem. 2026'!D100,'C.R Sem. 2026'!D111,'C.R Sem. 2026'!D122,'C.R Sem. 2026'!D133,'C.R Sem. 2026'!D144)</f>
        <v>337</v>
      </c>
      <c r="E19" s="212">
        <f>SUM('C.R Sem. 2026'!E100,'C.R Sem. 2026'!E111,'C.R Sem. 2026'!E122,'C.R Sem. 2026'!E133,'C.R Sem. 2026'!E144)</f>
        <v>255</v>
      </c>
      <c r="F19" s="212">
        <f>SUM('C.R Sem. 2026'!F100,'C.R Sem. 2026'!F111,'C.R Sem. 2026'!F122,'C.R Sem. 2026'!F133,'C.R Sem. 2026'!F144)</f>
        <v>0</v>
      </c>
      <c r="G19" s="7"/>
      <c r="H19" s="6"/>
      <c r="I19" s="7"/>
      <c r="J19" s="202"/>
    </row>
    <row r="20" spans="1:10">
      <c r="A20" s="315" t="s">
        <v>114</v>
      </c>
      <c r="B20" s="199" t="s">
        <v>12</v>
      </c>
      <c r="C20" s="218">
        <f>SUM('C.R Sem. 2026'!C147,'C.R Sem. 2026'!C158,'C.R Sem. 2026'!C169,'C.R Sem. 2026'!C180)</f>
        <v>22</v>
      </c>
      <c r="D20" s="218">
        <f>SUM('C.R Sem. 2026'!D147,'C.R Sem. 2026'!D158,'C.R Sem. 2026'!D169,'C.R Sem. 2026'!D180)</f>
        <v>19</v>
      </c>
      <c r="E20" s="218">
        <f>SUM('C.R Sem. 2026'!E147,'C.R Sem. 2026'!E158,'C.R Sem. 2026'!E169,'C.R Sem. 2026'!E180)</f>
        <v>18</v>
      </c>
      <c r="F20" s="218">
        <f>SUM('C.R Sem. 2026'!F147,'C.R Sem. 2026'!F158,'C.R Sem. 2026'!F169,'C.R Sem. 2026'!F180)</f>
        <v>0</v>
      </c>
      <c r="G20" s="197">
        <f t="shared" ref="G20:G21" si="3">SUM(C20:F20)</f>
        <v>59</v>
      </c>
      <c r="H20" s="6" t="str">
        <f>IF(G20&gt;'C.R Mois 2025'!K17,"↑",IF(G20&lt;'C.R Mois 2025'!K17,"↓","→"))</f>
        <v>↑</v>
      </c>
      <c r="I20" s="7">
        <f>G20-'C.R Mois 2025'!K17</f>
        <v>24</v>
      </c>
      <c r="J20" s="198">
        <f>(G20-'C.R Mois 2025'!K17)/'C.R Mois 2025'!K17</f>
        <v>0.68571428571428572</v>
      </c>
    </row>
    <row r="21" spans="1:10">
      <c r="A21" s="327"/>
      <c r="B21" s="199" t="s">
        <v>82</v>
      </c>
      <c r="C21" s="200">
        <f>SUM('C.R Sem. 2026'!C179,'C.R Sem. 2026'!C168,'C.R Sem. 2026'!C157,'C.R Sem. 2026'!C146)</f>
        <v>0</v>
      </c>
      <c r="D21" s="200">
        <f>SUM('C.R Sem. 2026'!D179,'C.R Sem. 2026'!D168,'C.R Sem. 2026'!D157,'C.R Sem. 2026'!D146)</f>
        <v>0</v>
      </c>
      <c r="E21" s="200">
        <f>SUM('C.R Sem. 2026'!E179,'C.R Sem. 2026'!E168,'C.R Sem. 2026'!E157,'C.R Sem. 2026'!E146)</f>
        <v>1</v>
      </c>
      <c r="F21" s="200">
        <f>SUM('C.R Sem. 2026'!F179,'C.R Sem. 2026'!F168,'C.R Sem. 2026'!F157,'C.R Sem. 2026'!F146)</f>
        <v>0</v>
      </c>
      <c r="G21" s="93">
        <f t="shared" si="3"/>
        <v>1</v>
      </c>
      <c r="H21" s="6"/>
      <c r="I21" s="7"/>
      <c r="J21" s="219"/>
    </row>
    <row r="22" spans="1:10">
      <c r="A22" s="327"/>
      <c r="B22" s="216" t="s">
        <v>16</v>
      </c>
      <c r="C22" s="205">
        <f>SUM('C.R Sem. 2026'!C150,'C.R Sem. 2026'!C161,'C.R Sem. 2026'!C172,'C.R Sem. 2026'!C183)</f>
        <v>29</v>
      </c>
      <c r="D22" s="205">
        <f>SUM('C.R Sem. 2026'!D150,'C.R Sem. 2026'!D161,'C.R Sem. 2026'!D172,'C.R Sem. 2026'!D183)</f>
        <v>44</v>
      </c>
      <c r="E22" s="205">
        <f>SUM('C.R Sem. 2026'!E150,'C.R Sem. 2026'!E161,'C.R Sem. 2026'!E172,'C.R Sem. 2026'!E183)</f>
        <v>47</v>
      </c>
      <c r="F22" s="205">
        <f>SUM('C.R Sem. 2026'!F150,'C.R Sem. 2026'!F161,'C.R Sem. 2026'!F172,'C.R Sem. 2026'!F183)</f>
        <v>0</v>
      </c>
      <c r="G22" s="7"/>
      <c r="H22" s="6"/>
      <c r="I22" s="7"/>
      <c r="J22" s="202"/>
    </row>
    <row r="23" spans="1:10">
      <c r="A23" s="327"/>
      <c r="B23" s="216" t="s">
        <v>18</v>
      </c>
      <c r="C23" s="205">
        <f>SUM('C.R Sem. 2026'!C185,'C.R Sem. 2026'!C174,'C.R Sem. 2026'!C163,'C.R Sem. 2026'!C152)</f>
        <v>203</v>
      </c>
      <c r="D23" s="205">
        <f>SUM('C.R Sem. 2026'!D185,'C.R Sem. 2026'!D174,'C.R Sem. 2026'!D163,'C.R Sem. 2026'!D152)</f>
        <v>216</v>
      </c>
      <c r="E23" s="205">
        <f>SUM('C.R Sem. 2026'!E185,'C.R Sem. 2026'!E174,'C.R Sem. 2026'!E163,'C.R Sem. 2026'!E152)</f>
        <v>216</v>
      </c>
      <c r="F23" s="205">
        <f>SUM('C.R Sem. 2026'!F185,'C.R Sem. 2026'!F174,'C.R Sem. 2026'!F163,'C.R Sem. 2026'!F152)</f>
        <v>0</v>
      </c>
      <c r="G23" s="7"/>
      <c r="H23" s="6"/>
      <c r="I23" s="7"/>
      <c r="J23" s="202"/>
    </row>
    <row r="24" spans="1:10">
      <c r="A24" s="327"/>
      <c r="B24" s="216" t="s">
        <v>19</v>
      </c>
      <c r="C24" s="205">
        <f>SUM('C.R Sem. 2026'!C153,'C.R Sem. 2026'!C164,'C.R Sem. 2026'!C175,'C.R Sem. 2026'!C186)</f>
        <v>0</v>
      </c>
      <c r="D24" s="205">
        <f>SUM('C.R Sem. 2026'!D153,'C.R Sem. 2026'!D164,'C.R Sem. 2026'!D175,'C.R Sem. 2026'!D186)</f>
        <v>0</v>
      </c>
      <c r="E24" s="205">
        <f>SUM('C.R Sem. 2026'!E153,'C.R Sem. 2026'!E164,'C.R Sem. 2026'!E175,'C.R Sem. 2026'!E186)</f>
        <v>0</v>
      </c>
      <c r="F24" s="205">
        <f>SUM('C.R Sem. 2026'!F153,'C.R Sem. 2026'!F164,'C.R Sem. 2026'!F175,'C.R Sem. 2026'!F186)</f>
        <v>0</v>
      </c>
      <c r="G24" s="7"/>
      <c r="H24" s="6"/>
      <c r="I24" s="7"/>
      <c r="J24" s="202"/>
    </row>
    <row r="25" spans="1:10">
      <c r="A25" s="328"/>
      <c r="B25" s="217" t="s">
        <v>21</v>
      </c>
      <c r="C25" s="212">
        <f>SUM('C.R Sem. 2026'!C155,'C.R Sem. 2026'!C166,'C.R Sem. 2026'!C177,'C.R Sem. 2026'!C188)</f>
        <v>201</v>
      </c>
      <c r="D25" s="212">
        <f>SUM('C.R Sem. 2026'!D155,'C.R Sem. 2026'!D166,'C.R Sem. 2026'!D177,'C.R Sem. 2026'!D188)</f>
        <v>216</v>
      </c>
      <c r="E25" s="212">
        <f>SUM('C.R Sem. 2026'!E155,'C.R Sem. 2026'!E166,'C.R Sem. 2026'!E177,'C.R Sem. 2026'!E188)</f>
        <v>215</v>
      </c>
      <c r="F25" s="212">
        <f>SUM('C.R Sem. 2026'!F155,'C.R Sem. 2026'!F166,'C.R Sem. 2026'!F177,'C.R Sem. 2026'!F188)</f>
        <v>0</v>
      </c>
      <c r="G25" s="7"/>
      <c r="H25" s="6"/>
      <c r="I25" s="7"/>
      <c r="J25" s="202"/>
    </row>
    <row r="26" spans="1:10">
      <c r="A26" s="315" t="s">
        <v>115</v>
      </c>
      <c r="B26" s="199" t="s">
        <v>12</v>
      </c>
      <c r="C26" s="218">
        <f>SUM('C.R Sem. 2026'!C213,'C.R Sem. 2026'!C202,'C.R Sem. 2026'!C191,'C.R Sem. 2026'!C224)</f>
        <v>13</v>
      </c>
      <c r="D26" s="218">
        <f>SUM('C.R Sem. 2026'!D213,'C.R Sem. 2026'!D202,'C.R Sem. 2026'!D191,'C.R Sem. 2026'!D224)</f>
        <v>24</v>
      </c>
      <c r="E26" s="218">
        <f>SUM('C.R Sem. 2026'!E213,'C.R Sem. 2026'!E202,'C.R Sem. 2026'!E191,'C.R Sem. 2026'!E224)</f>
        <v>21</v>
      </c>
      <c r="F26" s="218">
        <f>SUM('C.R Sem. 2026'!F213,'C.R Sem. 2026'!F202,'C.R Sem. 2026'!F191,'C.R Sem. 2026'!F224)</f>
        <v>0</v>
      </c>
      <c r="G26" s="197">
        <f t="shared" ref="G26:G27" si="4">SUM(C26:F26)</f>
        <v>58</v>
      </c>
      <c r="H26" s="6" t="str">
        <f>IF(G26&gt;'C.R Mois 2025'!K22,"↑",IF(G26&lt;'C.R Mois 2025'!K22,"↓","→"))</f>
        <v>↑</v>
      </c>
      <c r="I26" s="7">
        <f>G26-'C.R Mois 2025'!K22</f>
        <v>5</v>
      </c>
      <c r="J26" s="198">
        <f>(G26-'C.R Mois 2025'!K22)/'C.R Mois 2025'!K22</f>
        <v>9.4339622641509441E-2</v>
      </c>
    </row>
    <row r="27" spans="1:10">
      <c r="A27" s="327"/>
      <c r="B27" s="199" t="s">
        <v>82</v>
      </c>
      <c r="C27" s="220">
        <f>SUM('C.R Sem. 2026'!C212,'C.R Sem. 2026'!C201,'C.R Sem. 2026'!C190,'C.R Sem. 2026'!C223)</f>
        <v>1</v>
      </c>
      <c r="D27" s="220">
        <f>SUM('C.R Sem. 2026'!D212,'C.R Sem. 2026'!D201,'C.R Sem. 2026'!D190,'C.R Sem. 2026'!D223)</f>
        <v>0</v>
      </c>
      <c r="E27" s="220">
        <f>SUM('C.R Sem. 2026'!E212,'C.R Sem. 2026'!E201,'C.R Sem. 2026'!E190,'C.R Sem. 2026'!E223)</f>
        <v>1</v>
      </c>
      <c r="F27" s="200">
        <f>SUM('C.R Sem. 2026'!F212,'C.R Sem. 2026'!F201,'C.R Sem. 2026'!F190,'C.R Sem. 2026'!F223)</f>
        <v>0</v>
      </c>
      <c r="G27" s="93">
        <f t="shared" si="4"/>
        <v>2</v>
      </c>
      <c r="H27" s="6"/>
      <c r="I27" s="7"/>
      <c r="J27" s="202"/>
    </row>
    <row r="28" spans="1:10">
      <c r="A28" s="327"/>
      <c r="B28" s="216" t="s">
        <v>16</v>
      </c>
      <c r="C28" s="221">
        <f>SUM('C.R Sem. 2026'!C194,'C.R Sem. 2026'!C205,'C.R Sem. 2026'!C216,'C.R Sem. 2026'!C227)</f>
        <v>14</v>
      </c>
      <c r="D28" s="221">
        <f>SUM('C.R Sem. 2026'!D227,'C.R Sem. 2026'!D216,'C.R Sem. 2026'!D205,'C.R Sem. 2026'!D194)</f>
        <v>39</v>
      </c>
      <c r="E28" s="221">
        <f>SUM('C.R Sem. 2026'!E194,'C.R Sem. 2026'!E205,'C.R Sem. 2026'!E216,'C.R Sem. 2026'!E227)</f>
        <v>33</v>
      </c>
      <c r="F28" s="221">
        <f>SUM('C.R Sem. 2026'!F194,'C.R Sem. 2026'!F205,'C.R Sem. 2026'!F216,'C.R Sem. 2026'!F227)</f>
        <v>0</v>
      </c>
      <c r="G28" s="7"/>
      <c r="H28" s="6"/>
      <c r="I28" s="7"/>
      <c r="J28" s="202"/>
    </row>
    <row r="29" spans="1:10">
      <c r="A29" s="327"/>
      <c r="B29" s="216" t="s">
        <v>18</v>
      </c>
      <c r="C29" s="205">
        <f>SUM('C.R Sem. 2026'!C229,'C.R Sem. 2026'!C218,'C.R Sem. 2026'!C207,'C.R Sem. 2026'!C196)</f>
        <v>106</v>
      </c>
      <c r="D29" s="205">
        <f>SUM('C.R Sem. 2026'!D229,'C.R Sem. 2026'!D218,'C.R Sem. 2026'!D207,'C.R Sem. 2026'!D196)</f>
        <v>263</v>
      </c>
      <c r="E29" s="205">
        <f>SUM('C.R Sem. 2026'!E229,'C.R Sem. 2026'!E218,'C.R Sem. 2026'!E207,'C.R Sem. 2026'!E196)</f>
        <v>204</v>
      </c>
      <c r="F29" s="205">
        <f>SUM('C.R Sem. 2026'!F229,'C.R Sem. 2026'!F218,'C.R Sem. 2026'!F207,'C.R Sem. 2026'!F196)</f>
        <v>0</v>
      </c>
      <c r="G29" s="7"/>
      <c r="H29" s="6"/>
      <c r="I29" s="7"/>
      <c r="J29" s="202"/>
    </row>
    <row r="30" spans="1:10">
      <c r="A30" s="327"/>
      <c r="B30" s="216" t="s">
        <v>19</v>
      </c>
      <c r="C30" s="205">
        <f>SUM('C.R Sem. 2026'!C208,'C.R Sem. 2026'!C197,'C.R Sem. 2026'!C219,'C.R Sem. 2026'!C230)</f>
        <v>0</v>
      </c>
      <c r="D30" s="205">
        <f>SUM('C.R Sem. 2026'!D208,'C.R Sem. 2026'!D197,'C.R Sem. 2026'!D219,'C.R Sem. 2026'!D230)</f>
        <v>0</v>
      </c>
      <c r="E30" s="205">
        <f>SUM('C.R Sem. 2026'!E208,'C.R Sem. 2026'!E197,'C.R Sem. 2026'!E219,'C.R Sem. 2026'!E230)</f>
        <v>0</v>
      </c>
      <c r="F30" s="205">
        <f>SUM('C.R Sem. 2026'!F208,'C.R Sem. 2026'!F197,'C.R Sem. 2026'!F219,'C.R Sem. 2026'!F230)</f>
        <v>0</v>
      </c>
      <c r="G30" s="7"/>
      <c r="H30" s="6"/>
      <c r="I30" s="7"/>
      <c r="J30" s="202"/>
    </row>
    <row r="31" spans="1:10">
      <c r="A31" s="328"/>
      <c r="B31" s="217" t="s">
        <v>21</v>
      </c>
      <c r="C31" s="212">
        <f>SUM('C.R Sem. 2026'!C232,'C.R Sem. 2026'!C221,'C.R Sem. 2026'!C210,'C.R Sem. 2026'!C199)</f>
        <v>106</v>
      </c>
      <c r="D31" s="212">
        <f>SUM('C.R Sem. 2026'!D232,'C.R Sem. 2026'!D221,'C.R Sem. 2026'!D210,'C.R Sem. 2026'!D199)</f>
        <v>263</v>
      </c>
      <c r="E31" s="212">
        <f>SUM('C.R Sem. 2026'!E232,'C.R Sem. 2026'!E221,'C.R Sem. 2026'!E210,'C.R Sem. 2026'!E199)</f>
        <v>197</v>
      </c>
      <c r="F31" s="212">
        <f>SUM('C.R Sem. 2026'!F232,'C.R Sem. 2026'!F221,'C.R Sem. 2026'!F210,'C.R Sem. 2026'!F199)</f>
        <v>0</v>
      </c>
      <c r="G31" s="7"/>
      <c r="H31" s="6"/>
      <c r="I31" s="7"/>
      <c r="J31" s="202"/>
    </row>
    <row r="32" spans="1:10">
      <c r="A32" s="315" t="s">
        <v>116</v>
      </c>
      <c r="B32" s="199" t="s">
        <v>12</v>
      </c>
      <c r="C32" s="218">
        <f>SUM('C.R Sem. 2026'!C235,'C.R Sem. 2026'!C246,'C.R Sem. 2026'!C257,'C.R Sem. 2026'!C268,'C.R Sem. 2026'!C279)</f>
        <v>6</v>
      </c>
      <c r="D32" s="218">
        <f>SUM('C.R Sem. 2026'!D235,'C.R Sem. 2026'!D246,'C.R Sem. 2026'!D257,'C.R Sem. 2026'!D268,'C.R Sem. 2026'!D279)</f>
        <v>14</v>
      </c>
      <c r="E32" s="218">
        <f>SUM('C.R Sem. 2026'!E235,'C.R Sem. 2026'!E246,'C.R Sem. 2026'!E257,'C.R Sem. 2026'!E268,'C.R Sem. 2026'!E279)</f>
        <v>5</v>
      </c>
      <c r="F32" s="218">
        <f>SUM('C.R Sem. 2026'!F235,'C.R Sem. 2026'!F246,'C.R Sem. 2026'!F257,'C.R Sem. 2026'!F268,'C.R Sem. 2026'!F279)</f>
        <v>0</v>
      </c>
      <c r="G32" s="197">
        <f t="shared" ref="G32:G33" si="5">SUM(C32:F32)</f>
        <v>25</v>
      </c>
      <c r="H32" s="6" t="str">
        <f>IF(G32&gt;'C.R Mois 2025'!K27,"↑",IF(G32&lt;'C.R Mois 2025'!K27,"↓","→"))</f>
        <v>↓</v>
      </c>
      <c r="I32" s="7">
        <f>G32-'C.R Mois 2025'!K27</f>
        <v>-15</v>
      </c>
      <c r="J32" s="198">
        <f>(G32-'C.R Mois 2025'!K27)/'C.R Mois 2025'!K27</f>
        <v>-0.375</v>
      </c>
    </row>
    <row r="33" spans="1:10">
      <c r="A33" s="327"/>
      <c r="B33" s="199" t="s">
        <v>82</v>
      </c>
      <c r="C33" s="221">
        <f>SUM('C.R Sem. 2026'!C278,'C.R Sem. 2026'!C267,'C.R Sem. 2026'!C256,'C.R Sem. 2026'!C245,'C.R Sem. 2026'!C234)</f>
        <v>0</v>
      </c>
      <c r="D33" s="221">
        <f>SUM('C.R Sem. 2026'!D278,'C.R Sem. 2026'!D267,'C.R Sem. 2026'!D256,'C.R Sem. 2026'!D245,'C.R Sem. 2026'!D234)</f>
        <v>0</v>
      </c>
      <c r="E33" s="221">
        <f>SUM('C.R Sem. 2026'!E278,'C.R Sem. 2026'!E267,'C.R Sem. 2026'!E256,'C.R Sem. 2026'!E245,'C.R Sem. 2026'!E234)</f>
        <v>0</v>
      </c>
      <c r="F33" s="221">
        <f>SUM('C.R Sem. 2026'!F278,'C.R Sem. 2026'!F267,'C.R Sem. 2026'!F256,'C.R Sem. 2026'!F245,'C.R Sem. 2026'!F234)</f>
        <v>0</v>
      </c>
      <c r="G33" s="7">
        <f t="shared" si="5"/>
        <v>0</v>
      </c>
      <c r="H33" s="6"/>
      <c r="I33" s="7"/>
      <c r="J33" s="202"/>
    </row>
    <row r="34" spans="1:10">
      <c r="A34" s="327"/>
      <c r="B34" s="216" t="s">
        <v>16</v>
      </c>
      <c r="C34" s="205">
        <f>SUM('C.R Sem. 2026'!C238,'C.R Sem. 2026'!C249,'C.R Sem. 2026'!C260,'C.R Sem. 2026'!C271,'C.R Sem. 2026'!C282)</f>
        <v>6</v>
      </c>
      <c r="D34" s="205">
        <f>SUM('C.R Sem. 2026'!D238,'C.R Sem. 2026'!D249,'C.R Sem. 2026'!D260,'C.R Sem. 2026'!D271,'C.R Sem. 2026'!D282)</f>
        <v>22</v>
      </c>
      <c r="E34" s="205">
        <f>SUM('C.R Sem. 2026'!E238,'C.R Sem. 2026'!E249,'C.R Sem. 2026'!E260,'C.R Sem. 2026'!E271,'C.R Sem. 2026'!E282)</f>
        <v>12</v>
      </c>
      <c r="F34" s="205">
        <f>SUM('C.R Sem. 2026'!F238,'C.R Sem. 2026'!F249,'C.R Sem. 2026'!F260,'C.R Sem. 2026'!F271,'C.R Sem. 2026'!F282)</f>
        <v>0</v>
      </c>
      <c r="G34" s="7"/>
      <c r="H34" s="6"/>
      <c r="I34" s="7"/>
      <c r="J34" s="202"/>
    </row>
    <row r="35" spans="1:10">
      <c r="A35" s="327"/>
      <c r="B35" s="216" t="s">
        <v>18</v>
      </c>
      <c r="C35" s="205">
        <f>SUM('C.R Sem. 2026'!C284,'C.R Sem. 2026'!C273,'C.R Sem. 2026'!C262,'C.R Sem. 2026'!C251,'C.R Sem. 2026'!C240)</f>
        <v>34</v>
      </c>
      <c r="D35" s="205">
        <f>SUM('C.R Sem. 2026'!D284,'C.R Sem. 2026'!D273,'C.R Sem. 2026'!D262,'C.R Sem. 2026'!D251,'C.R Sem. 2026'!D240)</f>
        <v>112</v>
      </c>
      <c r="E35" s="205">
        <f>SUM('C.R Sem. 2026'!E284,'C.R Sem. 2026'!E273,'C.R Sem. 2026'!E262,'C.R Sem. 2026'!E251,'C.R Sem. 2026'!E240)</f>
        <v>56</v>
      </c>
      <c r="F35" s="205">
        <f>SUM('C.R Sem. 2026'!F284,'C.R Sem. 2026'!F273,'C.R Sem. 2026'!F262,'C.R Sem. 2026'!F251,'C.R Sem. 2026'!F240)</f>
        <v>0</v>
      </c>
      <c r="G35" s="7"/>
      <c r="H35" s="6"/>
      <c r="I35" s="7"/>
      <c r="J35" s="202"/>
    </row>
    <row r="36" spans="1:10">
      <c r="A36" s="327"/>
      <c r="B36" s="216" t="s">
        <v>19</v>
      </c>
      <c r="C36" s="205">
        <f>SUM('C.R Sem. 2026'!C241,'C.R Sem. 2026'!C252,'C.R Sem. 2026'!C263,'C.R Sem. 2026'!C274,'C.R Sem. 2026'!C285)</f>
        <v>0</v>
      </c>
      <c r="D36" s="205">
        <f>SUM('C.R Sem. 2026'!D241,'C.R Sem. 2026'!D252,'C.R Sem. 2026'!D263,'C.R Sem. 2026'!D274,'C.R Sem. 2026'!D285)</f>
        <v>0</v>
      </c>
      <c r="E36" s="205">
        <f>SUM('C.R Sem. 2026'!E241,'C.R Sem. 2026'!E252,'C.R Sem. 2026'!E263,'C.R Sem. 2026'!E274,'C.R Sem. 2026'!E285)</f>
        <v>0</v>
      </c>
      <c r="F36" s="205">
        <f>SUM('C.R Sem. 2026'!F241,'C.R Sem. 2026'!F252,'C.R Sem. 2026'!F263,'C.R Sem. 2026'!F274,'C.R Sem. 2026'!F285)</f>
        <v>0</v>
      </c>
      <c r="G36" s="7"/>
      <c r="H36" s="6"/>
      <c r="I36" s="7"/>
      <c r="J36" s="202"/>
    </row>
    <row r="37" spans="1:10">
      <c r="A37" s="328"/>
      <c r="B37" s="217" t="s">
        <v>21</v>
      </c>
      <c r="C37" s="212">
        <f>SUM('C.R Sem. 2026'!C287,'C.R Sem. 2026'!C276,'C.R Sem. 2026'!C265,'C.R Sem. 2026'!C254,'C.R Sem. 2026'!C243)</f>
        <v>32</v>
      </c>
      <c r="D37" s="212">
        <f>SUM('C.R Sem. 2026'!D287,'C.R Sem. 2026'!D276,'C.R Sem. 2026'!D265,'C.R Sem. 2026'!D254,'C.R Sem. 2026'!D243)</f>
        <v>62</v>
      </c>
      <c r="E37" s="212">
        <f>SUM('C.R Sem. 2026'!E287,'C.R Sem. 2026'!E276,'C.R Sem. 2026'!E265,'C.R Sem. 2026'!E254,'C.R Sem. 2026'!E243)</f>
        <v>56</v>
      </c>
      <c r="F37" s="212">
        <f>SUM('C.R Sem. 2026'!F287,'C.R Sem. 2026'!F276,'C.R Sem. 2026'!F265,'C.R Sem. 2026'!F254,'C.R Sem. 2026'!F243)</f>
        <v>0</v>
      </c>
      <c r="G37" s="7"/>
      <c r="H37" s="6"/>
      <c r="I37" s="7"/>
      <c r="J37" s="202"/>
    </row>
    <row r="38" spans="1:10">
      <c r="A38" s="315" t="s">
        <v>117</v>
      </c>
      <c r="B38" s="199" t="s">
        <v>12</v>
      </c>
      <c r="C38" s="218"/>
      <c r="D38" s="218"/>
      <c r="E38" s="218"/>
      <c r="F38" s="218"/>
      <c r="G38" s="7"/>
      <c r="H38" s="6" t="str">
        <f>IF(G38&gt;'C.R Mois 2025'!K32,"↑",IF(G38&lt;'C.R Mois 2025'!K32,"↓","→"))</f>
        <v>↓</v>
      </c>
      <c r="I38" s="7">
        <f>G38-'C.R Mois 2025'!K32</f>
        <v>-61</v>
      </c>
      <c r="J38" s="198">
        <f>(G38-'C.R Mois 2025'!K32)/'C.R Mois 2025'!K32</f>
        <v>-1</v>
      </c>
    </row>
    <row r="39" spans="1:10">
      <c r="A39" s="327"/>
      <c r="B39" s="199" t="s">
        <v>82</v>
      </c>
      <c r="C39" s="221"/>
      <c r="D39" s="221"/>
      <c r="E39" s="221"/>
      <c r="F39" s="221"/>
      <c r="G39" s="7"/>
      <c r="H39" s="6"/>
      <c r="I39" s="7"/>
      <c r="J39" s="202"/>
    </row>
    <row r="40" spans="1:10">
      <c r="A40" s="327"/>
      <c r="B40" s="216" t="s">
        <v>16</v>
      </c>
      <c r="C40" s="205"/>
      <c r="D40" s="205"/>
      <c r="E40" s="205"/>
      <c r="F40" s="205"/>
      <c r="G40" s="7"/>
      <c r="H40" s="6"/>
      <c r="I40" s="7"/>
      <c r="J40" s="202"/>
    </row>
    <row r="41" spans="1:10">
      <c r="A41" s="327"/>
      <c r="B41" s="216" t="s">
        <v>18</v>
      </c>
      <c r="C41" s="205"/>
      <c r="D41" s="205"/>
      <c r="E41" s="205"/>
      <c r="F41" s="205"/>
      <c r="G41" s="7"/>
      <c r="H41" s="6"/>
      <c r="I41" s="7"/>
      <c r="J41" s="202"/>
    </row>
    <row r="42" spans="1:10">
      <c r="A42" s="327"/>
      <c r="B42" s="216" t="s">
        <v>19</v>
      </c>
      <c r="C42" s="205"/>
      <c r="D42" s="205"/>
      <c r="E42" s="205"/>
      <c r="F42" s="205"/>
      <c r="G42" s="7"/>
      <c r="H42" s="6"/>
      <c r="I42" s="7"/>
      <c r="J42" s="202"/>
    </row>
    <row r="43" spans="1:10">
      <c r="A43" s="328"/>
      <c r="B43" s="217" t="s">
        <v>21</v>
      </c>
      <c r="C43" s="212"/>
      <c r="D43" s="212"/>
      <c r="E43" s="212"/>
      <c r="F43" s="212"/>
      <c r="G43" s="7"/>
      <c r="H43" s="6"/>
      <c r="I43" s="7"/>
      <c r="J43" s="202"/>
    </row>
    <row r="44" spans="1:10">
      <c r="A44" s="315" t="s">
        <v>118</v>
      </c>
      <c r="B44" s="199" t="s">
        <v>12</v>
      </c>
      <c r="C44" s="218"/>
      <c r="D44" s="218"/>
      <c r="E44" s="218"/>
      <c r="F44" s="218"/>
      <c r="G44" s="7"/>
      <c r="H44" s="6" t="str">
        <f>IF(G44&gt;'C.R Mois 2025'!K37,"↑",IF(G44&lt;'C.R Mois 2025'!K37,"↓","→"))</f>
        <v>↓</v>
      </c>
      <c r="I44" s="7">
        <f>G44-'C.R Mois 2025'!K37</f>
        <v>-83</v>
      </c>
      <c r="J44" s="198">
        <f>(G44-'C.R Mois 2025'!K37)/'C.R Mois 2025'!K37</f>
        <v>-1</v>
      </c>
    </row>
    <row r="45" spans="1:10">
      <c r="A45" s="327"/>
      <c r="B45" s="199" t="s">
        <v>82</v>
      </c>
      <c r="C45" s="221"/>
      <c r="D45" s="221"/>
      <c r="E45" s="221"/>
      <c r="F45" s="221"/>
      <c r="G45" s="7"/>
      <c r="H45" s="6"/>
      <c r="I45" s="7"/>
      <c r="J45" s="202"/>
    </row>
    <row r="46" spans="1:10">
      <c r="A46" s="327"/>
      <c r="B46" s="216" t="s">
        <v>16</v>
      </c>
      <c r="C46" s="205"/>
      <c r="D46" s="205"/>
      <c r="E46" s="205"/>
      <c r="F46" s="205"/>
      <c r="G46" s="7"/>
      <c r="H46" s="6"/>
      <c r="I46" s="7"/>
      <c r="J46" s="202"/>
    </row>
    <row r="47" spans="1:10">
      <c r="A47" s="327"/>
      <c r="B47" s="216" t="s">
        <v>18</v>
      </c>
      <c r="C47" s="205"/>
      <c r="D47" s="205"/>
      <c r="E47" s="205"/>
      <c r="F47" s="205"/>
      <c r="G47" s="7"/>
      <c r="H47" s="6"/>
      <c r="I47" s="7"/>
      <c r="J47" s="202"/>
    </row>
    <row r="48" spans="1:10">
      <c r="A48" s="327"/>
      <c r="B48" s="216" t="s">
        <v>19</v>
      </c>
      <c r="C48" s="205"/>
      <c r="D48" s="205"/>
      <c r="E48" s="205"/>
      <c r="F48" s="205"/>
      <c r="G48" s="7"/>
      <c r="H48" s="6"/>
      <c r="I48" s="7"/>
      <c r="J48" s="202"/>
    </row>
    <row r="49" spans="1:10">
      <c r="A49" s="328"/>
      <c r="B49" s="217" t="s">
        <v>21</v>
      </c>
      <c r="C49" s="212"/>
      <c r="D49" s="212"/>
      <c r="E49" s="212"/>
      <c r="F49" s="212"/>
      <c r="G49" s="7"/>
      <c r="H49" s="6"/>
      <c r="I49" s="7"/>
      <c r="J49" s="202"/>
    </row>
    <row r="50" spans="1:10">
      <c r="A50" s="315" t="s">
        <v>119</v>
      </c>
      <c r="B50" s="199" t="s">
        <v>12</v>
      </c>
      <c r="C50" s="218"/>
      <c r="D50" s="218"/>
      <c r="E50" s="218"/>
      <c r="F50" s="218"/>
      <c r="G50" s="7"/>
      <c r="H50" s="6" t="str">
        <f>IF(G50&gt;'C.R Mois 2025'!K42,"↑",IF(G50&lt;'C.R Mois 2025'!K42,"↓","→"))</f>
        <v>↓</v>
      </c>
      <c r="I50" s="7">
        <f>G50-'C.R Mois 2025'!K42</f>
        <v>-91</v>
      </c>
      <c r="J50" s="198">
        <f>(G50-'C.R Mois 2025'!K42)/'C.R Mois 2025'!K42</f>
        <v>-1</v>
      </c>
    </row>
    <row r="51" spans="1:10">
      <c r="A51" s="327"/>
      <c r="B51" s="199" t="s">
        <v>82</v>
      </c>
      <c r="C51" s="221"/>
      <c r="D51" s="221"/>
      <c r="E51" s="221"/>
      <c r="F51" s="221"/>
      <c r="G51" s="7"/>
      <c r="H51" s="6"/>
      <c r="I51" s="7"/>
      <c r="J51" s="202"/>
    </row>
    <row r="52" spans="1:10">
      <c r="A52" s="327"/>
      <c r="B52" s="216" t="s">
        <v>16</v>
      </c>
      <c r="C52" s="205"/>
      <c r="D52" s="205"/>
      <c r="E52" s="205"/>
      <c r="F52" s="205"/>
      <c r="G52" s="7"/>
      <c r="H52" s="6"/>
      <c r="I52" s="7"/>
      <c r="J52" s="202"/>
    </row>
    <row r="53" spans="1:10">
      <c r="A53" s="327"/>
      <c r="B53" s="216" t="s">
        <v>18</v>
      </c>
      <c r="C53" s="205"/>
      <c r="D53" s="205"/>
      <c r="E53" s="205"/>
      <c r="F53" s="205"/>
      <c r="G53" s="7"/>
      <c r="H53" s="6"/>
      <c r="I53" s="7"/>
      <c r="J53" s="202"/>
    </row>
    <row r="54" spans="1:10">
      <c r="A54" s="327"/>
      <c r="B54" s="216" t="s">
        <v>19</v>
      </c>
      <c r="C54" s="205"/>
      <c r="D54" s="205"/>
      <c r="E54" s="205"/>
      <c r="F54" s="205"/>
      <c r="G54" s="7"/>
      <c r="H54" s="6"/>
      <c r="I54" s="7"/>
      <c r="J54" s="202"/>
    </row>
    <row r="55" spans="1:10">
      <c r="A55" s="328"/>
      <c r="B55" s="217" t="s">
        <v>21</v>
      </c>
      <c r="C55" s="212"/>
      <c r="D55" s="212"/>
      <c r="E55" s="212"/>
      <c r="F55" s="212"/>
      <c r="G55" s="7"/>
      <c r="H55" s="6"/>
      <c r="I55" s="7"/>
      <c r="J55" s="202"/>
    </row>
    <row r="56" spans="1:10">
      <c r="A56" s="315" t="s">
        <v>120</v>
      </c>
      <c r="B56" s="199" t="s">
        <v>12</v>
      </c>
      <c r="C56" s="218"/>
      <c r="D56" s="218"/>
      <c r="E56" s="218"/>
      <c r="F56" s="218"/>
      <c r="G56" s="7"/>
      <c r="H56" s="6" t="str">
        <f>IF(G56&gt;'C.R Mois 2025'!K47,"↑",IF(G56&lt;'C.R Mois 2025'!K47,"↓","→"))</f>
        <v>↓</v>
      </c>
      <c r="I56" s="7">
        <f>G56-'C.R Mois 2025'!K47</f>
        <v>-85</v>
      </c>
      <c r="J56" s="198">
        <f>(G56-'C.R Mois 2025'!K47)/'C.R Mois 2025'!K47</f>
        <v>-1</v>
      </c>
    </row>
    <row r="57" spans="1:10">
      <c r="A57" s="327"/>
      <c r="B57" s="199" t="s">
        <v>82</v>
      </c>
      <c r="C57" s="221"/>
      <c r="D57" s="221"/>
      <c r="E57" s="221"/>
      <c r="F57" s="221"/>
      <c r="G57" s="7"/>
      <c r="H57" s="6"/>
      <c r="I57" s="7"/>
      <c r="J57" s="202"/>
    </row>
    <row r="58" spans="1:10">
      <c r="A58" s="327"/>
      <c r="B58" s="216" t="s">
        <v>16</v>
      </c>
      <c r="C58" s="205"/>
      <c r="D58" s="205"/>
      <c r="E58" s="205"/>
      <c r="F58" s="205"/>
      <c r="G58" s="7"/>
      <c r="H58" s="6"/>
      <c r="I58" s="7"/>
      <c r="J58" s="202"/>
    </row>
    <row r="59" spans="1:10">
      <c r="A59" s="327"/>
      <c r="B59" s="216" t="s">
        <v>18</v>
      </c>
      <c r="C59" s="205"/>
      <c r="D59" s="205"/>
      <c r="E59" s="205"/>
      <c r="F59" s="205"/>
      <c r="G59" s="7"/>
      <c r="H59" s="6"/>
      <c r="I59" s="7"/>
      <c r="J59" s="202"/>
    </row>
    <row r="60" spans="1:10">
      <c r="A60" s="327"/>
      <c r="B60" s="216" t="s">
        <v>19</v>
      </c>
      <c r="C60" s="205"/>
      <c r="D60" s="205"/>
      <c r="E60" s="205"/>
      <c r="F60" s="205"/>
      <c r="G60" s="7"/>
      <c r="H60" s="6"/>
      <c r="I60" s="7"/>
      <c r="J60" s="202"/>
    </row>
    <row r="61" spans="1:10">
      <c r="A61" s="328"/>
      <c r="B61" s="217" t="s">
        <v>21</v>
      </c>
      <c r="C61" s="212"/>
      <c r="D61" s="212"/>
      <c r="E61" s="212"/>
      <c r="F61" s="212"/>
      <c r="G61" s="7"/>
      <c r="H61" s="6"/>
      <c r="I61" s="7"/>
      <c r="J61" s="202"/>
    </row>
    <row r="62" spans="1:10">
      <c r="A62" s="315" t="s">
        <v>121</v>
      </c>
      <c r="B62" s="199" t="s">
        <v>12</v>
      </c>
      <c r="C62" s="218"/>
      <c r="D62" s="218"/>
      <c r="E62" s="218"/>
      <c r="F62" s="218"/>
      <c r="G62" s="7"/>
      <c r="H62" s="6" t="str">
        <f>IF(G62&gt;'C.R Mois 2025'!K52,"↑",IF(G62&lt;'C.R Mois 2025'!K52,"↓","→"))</f>
        <v>↓</v>
      </c>
      <c r="I62" s="7">
        <f>G62-'C.R Mois 2025'!K52</f>
        <v>-34</v>
      </c>
      <c r="J62" s="198">
        <f>(G62-'C.R Mois 2025'!K52)/'C.R Mois 2025'!K52</f>
        <v>-1</v>
      </c>
    </row>
    <row r="63" spans="1:10">
      <c r="A63" s="327"/>
      <c r="B63" s="199" t="s">
        <v>82</v>
      </c>
      <c r="C63" s="221"/>
      <c r="D63" s="221"/>
      <c r="E63" s="221"/>
      <c r="F63" s="221"/>
      <c r="G63" s="7"/>
      <c r="H63" s="6"/>
      <c r="I63" s="7"/>
      <c r="J63" s="202"/>
    </row>
    <row r="64" spans="1:10">
      <c r="A64" s="327"/>
      <c r="B64" s="216" t="s">
        <v>16</v>
      </c>
      <c r="C64" s="205"/>
      <c r="D64" s="205"/>
      <c r="E64" s="205"/>
      <c r="F64" s="205"/>
      <c r="G64" s="7"/>
      <c r="H64" s="6"/>
      <c r="I64" s="7"/>
      <c r="J64" s="202"/>
    </row>
    <row r="65" spans="1:10">
      <c r="A65" s="327"/>
      <c r="B65" s="216" t="s">
        <v>18</v>
      </c>
      <c r="C65" s="205"/>
      <c r="D65" s="205"/>
      <c r="E65" s="205"/>
      <c r="F65" s="205"/>
      <c r="G65" s="7"/>
      <c r="H65" s="6"/>
      <c r="I65" s="7"/>
      <c r="J65" s="202"/>
    </row>
    <row r="66" spans="1:10">
      <c r="A66" s="327"/>
      <c r="B66" s="216" t="s">
        <v>19</v>
      </c>
      <c r="C66" s="205"/>
      <c r="D66" s="205"/>
      <c r="E66" s="205"/>
      <c r="F66" s="205"/>
      <c r="G66" s="7"/>
      <c r="H66" s="6"/>
      <c r="I66" s="7"/>
      <c r="J66" s="202"/>
    </row>
    <row r="67" spans="1:10">
      <c r="A67" s="328"/>
      <c r="B67" s="217" t="s">
        <v>21</v>
      </c>
      <c r="C67" s="212"/>
      <c r="D67" s="212"/>
      <c r="E67" s="212"/>
      <c r="F67" s="212"/>
      <c r="G67" s="7"/>
      <c r="H67" s="6"/>
      <c r="I67" s="7"/>
      <c r="J67" s="202"/>
    </row>
    <row r="68" spans="1:10">
      <c r="A68" s="315" t="s">
        <v>122</v>
      </c>
      <c r="B68" s="199" t="s">
        <v>12</v>
      </c>
      <c r="C68" s="218"/>
      <c r="D68" s="218"/>
      <c r="E68" s="218"/>
      <c r="F68" s="218"/>
      <c r="G68" s="7"/>
      <c r="H68" s="6" t="str">
        <f>IF(G68&gt;'C.R Mois 2025'!K57,"↑",IF(G68&lt;'C.R Mois 2025'!K57,"↓","→"))</f>
        <v>↓</v>
      </c>
      <c r="I68" s="7">
        <f>G68-'C.R Mois 2025'!K57</f>
        <v>-17</v>
      </c>
      <c r="J68" s="198">
        <f>(G68-'C.R Mois 2025'!K57)/'C.R Mois 2025'!K57</f>
        <v>-1</v>
      </c>
    </row>
    <row r="69" spans="1:10">
      <c r="A69" s="327"/>
      <c r="B69" s="199" t="s">
        <v>82</v>
      </c>
      <c r="C69" s="221"/>
      <c r="D69" s="221"/>
      <c r="E69" s="221"/>
      <c r="F69" s="221"/>
      <c r="G69" s="7"/>
      <c r="H69" s="6"/>
      <c r="I69" s="7"/>
      <c r="J69" s="202"/>
    </row>
    <row r="70" spans="1:10">
      <c r="A70" s="327"/>
      <c r="B70" s="216" t="s">
        <v>16</v>
      </c>
      <c r="C70" s="205"/>
      <c r="D70" s="205"/>
      <c r="E70" s="205"/>
      <c r="F70" s="205"/>
      <c r="G70" s="7"/>
      <c r="H70" s="6"/>
      <c r="I70" s="7"/>
      <c r="J70" s="202"/>
    </row>
    <row r="71" spans="1:10">
      <c r="A71" s="327"/>
      <c r="B71" s="216" t="s">
        <v>18</v>
      </c>
      <c r="C71" s="205"/>
      <c r="D71" s="205"/>
      <c r="E71" s="205"/>
      <c r="F71" s="205"/>
      <c r="G71" s="7"/>
      <c r="H71" s="6"/>
      <c r="I71" s="7"/>
      <c r="J71" s="202"/>
    </row>
    <row r="72" spans="1:10">
      <c r="A72" s="327"/>
      <c r="B72" s="216" t="s">
        <v>19</v>
      </c>
      <c r="C72" s="205"/>
      <c r="D72" s="205"/>
      <c r="E72" s="205"/>
      <c r="F72" s="205"/>
      <c r="G72" s="7"/>
      <c r="H72" s="6"/>
      <c r="I72" s="7"/>
      <c r="J72" s="202"/>
    </row>
    <row r="73" spans="1:10">
      <c r="A73" s="328"/>
      <c r="B73" s="217" t="s">
        <v>21</v>
      </c>
      <c r="C73" s="212"/>
      <c r="D73" s="212"/>
      <c r="E73" s="212"/>
      <c r="F73" s="212"/>
      <c r="G73" s="7"/>
      <c r="H73" s="6"/>
      <c r="I73" s="7"/>
      <c r="J73" s="202"/>
    </row>
    <row r="74" spans="1:10">
      <c r="A74" s="315">
        <v>2026</v>
      </c>
      <c r="B74" s="222" t="s">
        <v>123</v>
      </c>
      <c r="C74" s="223">
        <f t="shared" ref="C74:G74" si="6">SUM(C68,C62,C56,C50,C44,C38,C32,C26,C20,C14,C8,C2)</f>
        <v>119</v>
      </c>
      <c r="D74" s="223">
        <f t="shared" si="6"/>
        <v>120</v>
      </c>
      <c r="E74" s="223">
        <f t="shared" si="6"/>
        <v>110</v>
      </c>
      <c r="F74" s="223">
        <f t="shared" si="6"/>
        <v>0</v>
      </c>
      <c r="G74" s="223">
        <f t="shared" si="6"/>
        <v>349</v>
      </c>
      <c r="H74" s="6" t="str">
        <f>IF(G74&gt;'C.R Mois 2025'!K62,"↑",IF(G74&lt;'C.R Mois 2025'!K62,"↓","→"))</f>
        <v>↓</v>
      </c>
      <c r="I74" s="7">
        <f>G74-'C.R Mois 2025'!K62</f>
        <v>-280</v>
      </c>
      <c r="J74" s="198">
        <f>(G74-'C.R Mois 2025'!K62)/'C.R Mois 2025'!K62</f>
        <v>-0.4451510333863275</v>
      </c>
    </row>
    <row r="75" spans="1:10">
      <c r="A75" s="327"/>
      <c r="B75" s="222" t="s">
        <v>124</v>
      </c>
      <c r="C75" s="223">
        <f>SUM(C69,C63,C57,C51,C45,C39,C33,C28,C21,C15,C9,C3)</f>
        <v>21</v>
      </c>
      <c r="D75" s="223">
        <f t="shared" ref="D75:G75" si="7">SUM(D69,D63,D57,D51,D45,D39,D33,D27,D21,D15,D9,D3)</f>
        <v>1</v>
      </c>
      <c r="E75" s="223">
        <f t="shared" si="7"/>
        <v>10</v>
      </c>
      <c r="F75" s="223">
        <f t="shared" si="7"/>
        <v>0</v>
      </c>
      <c r="G75" s="223">
        <f t="shared" si="7"/>
        <v>19</v>
      </c>
      <c r="H75" s="7"/>
      <c r="I75" s="7"/>
      <c r="J75" s="202"/>
    </row>
    <row r="76" spans="1:10">
      <c r="A76" s="327"/>
      <c r="B76" s="190" t="s">
        <v>91</v>
      </c>
      <c r="C76" s="224" t="str">
        <f>IF(C74&gt;'C.R Mois 2025'!C62,"↑",IF(C74&lt;'C.R Mois 2025'!C62,"↓","→"))</f>
        <v>↓</v>
      </c>
      <c r="D76" s="224" t="str">
        <f>IF(D74&gt;'C.R Mois 2025'!D62,"↑",IF(D74&lt;'C.R Mois 2025'!D62,"↓","→"))</f>
        <v>↑</v>
      </c>
      <c r="E76" s="224" t="str">
        <f>IF(E74&gt;'C.R Mois 2025'!E62,"↑",IF(E74&lt;'C.R Mois 2025'!E62,"↓","→"))</f>
        <v>↑</v>
      </c>
      <c r="F76" s="224" t="str">
        <f>IF(F74&gt;'C.R Mois 2025'!F62,"↑",IF(F74&lt;'C.R Mois 2025'!F62,"↓","→"))</f>
        <v>↓</v>
      </c>
      <c r="G76" s="224" t="str">
        <f>IF(G74&gt;'C.R Mois 2025'!G62,"↑",IF(G74&lt;'C.R Mois 2025'!G62,"↓","→"))</f>
        <v>↑</v>
      </c>
      <c r="H76" s="7"/>
      <c r="I76" s="7"/>
      <c r="J76" s="202"/>
    </row>
    <row r="77" spans="1:10">
      <c r="A77" s="328"/>
      <c r="B77" s="190" t="s">
        <v>93</v>
      </c>
      <c r="C77" s="223">
        <f>(C74-'C.R Mois 2025'!C62)/'C.R Mois 2025'!C62*100</f>
        <v>-54.924242424242422</v>
      </c>
      <c r="D77" s="223">
        <f>(D74-'C.R Mois 2025'!D62)/'C.R Mois 2025'!D62*100</f>
        <v>84.615384615384613</v>
      </c>
      <c r="E77" s="223">
        <f>(E74-'C.R Mois 2025'!E62)/'C.R Mois 2025'!E62*100</f>
        <v>89.65517241379311</v>
      </c>
      <c r="F77" s="223">
        <f>(F74-'C.R Mois 2025'!F62)/'C.R Mois 2025'!F62*100</f>
        <v>-100</v>
      </c>
      <c r="G77" s="223">
        <f>(G74-'C.R Mois 2025'!G62)/'C.R Mois 2025'!G62*100</f>
        <v>571.15384615384619</v>
      </c>
      <c r="J77" s="225"/>
    </row>
    <row r="78" spans="1:10">
      <c r="J78" s="225"/>
    </row>
    <row r="79" spans="1:10">
      <c r="J79" s="225"/>
    </row>
    <row r="80" spans="1:10">
      <c r="J80" s="225"/>
    </row>
    <row r="81" spans="10:10">
      <c r="J81" s="225"/>
    </row>
    <row r="82" spans="10:10">
      <c r="J82" s="225"/>
    </row>
    <row r="83" spans="10:10">
      <c r="J83" s="225"/>
    </row>
    <row r="84" spans="10:10">
      <c r="J84" s="225"/>
    </row>
    <row r="85" spans="10:10">
      <c r="J85" s="225"/>
    </row>
    <row r="86" spans="10:10">
      <c r="J86" s="225"/>
    </row>
    <row r="87" spans="10:10">
      <c r="J87" s="225"/>
    </row>
    <row r="88" spans="10:10">
      <c r="J88" s="225"/>
    </row>
    <row r="89" spans="10:10">
      <c r="J89" s="225"/>
    </row>
    <row r="90" spans="10:10">
      <c r="J90" s="225"/>
    </row>
    <row r="91" spans="10:10">
      <c r="J91" s="225"/>
    </row>
    <row r="92" spans="10:10">
      <c r="J92" s="225"/>
    </row>
    <row r="93" spans="10:10">
      <c r="J93" s="225"/>
    </row>
    <row r="94" spans="10:10">
      <c r="J94" s="225"/>
    </row>
    <row r="95" spans="10:10">
      <c r="J95" s="225"/>
    </row>
    <row r="96" spans="10:10">
      <c r="J96" s="225"/>
    </row>
    <row r="97" spans="10:10">
      <c r="J97" s="225"/>
    </row>
    <row r="98" spans="10:10">
      <c r="J98" s="225"/>
    </row>
    <row r="99" spans="10:10">
      <c r="J99" s="225"/>
    </row>
    <row r="100" spans="10:10">
      <c r="J100" s="225"/>
    </row>
    <row r="101" spans="10:10">
      <c r="J101" s="225"/>
    </row>
    <row r="102" spans="10:10">
      <c r="J102" s="225"/>
    </row>
    <row r="103" spans="10:10">
      <c r="J103" s="225"/>
    </row>
    <row r="104" spans="10:10">
      <c r="J104" s="225"/>
    </row>
    <row r="105" spans="10:10">
      <c r="J105" s="225"/>
    </row>
    <row r="106" spans="10:10">
      <c r="J106" s="225"/>
    </row>
    <row r="107" spans="10:10">
      <c r="J107" s="225"/>
    </row>
    <row r="108" spans="10:10">
      <c r="J108" s="225"/>
    </row>
    <row r="109" spans="10:10">
      <c r="J109" s="225"/>
    </row>
    <row r="110" spans="10:10">
      <c r="J110" s="225"/>
    </row>
    <row r="111" spans="10:10">
      <c r="J111" s="225"/>
    </row>
    <row r="112" spans="10:10">
      <c r="J112" s="225"/>
    </row>
    <row r="113" spans="10:10">
      <c r="J113" s="225"/>
    </row>
    <row r="114" spans="10:10">
      <c r="J114" s="225"/>
    </row>
    <row r="115" spans="10:10">
      <c r="J115" s="225"/>
    </row>
    <row r="116" spans="10:10">
      <c r="J116" s="225"/>
    </row>
    <row r="117" spans="10:10">
      <c r="J117" s="225"/>
    </row>
    <row r="118" spans="10:10">
      <c r="J118" s="225"/>
    </row>
    <row r="119" spans="10:10">
      <c r="J119" s="225"/>
    </row>
    <row r="120" spans="10:10">
      <c r="J120" s="225"/>
    </row>
    <row r="121" spans="10:10">
      <c r="J121" s="225"/>
    </row>
    <row r="122" spans="10:10">
      <c r="J122" s="225"/>
    </row>
    <row r="123" spans="10:10">
      <c r="J123" s="225"/>
    </row>
    <row r="124" spans="10:10">
      <c r="J124" s="225"/>
    </row>
    <row r="125" spans="10:10">
      <c r="J125" s="225"/>
    </row>
    <row r="126" spans="10:10">
      <c r="J126" s="225"/>
    </row>
    <row r="127" spans="10:10">
      <c r="J127" s="225"/>
    </row>
    <row r="128" spans="10:10">
      <c r="J128" s="225"/>
    </row>
    <row r="129" spans="10:10">
      <c r="J129" s="225"/>
    </row>
    <row r="130" spans="10:10">
      <c r="J130" s="225"/>
    </row>
    <row r="131" spans="10:10">
      <c r="J131" s="225"/>
    </row>
    <row r="132" spans="10:10">
      <c r="J132" s="225"/>
    </row>
    <row r="133" spans="10:10">
      <c r="J133" s="225"/>
    </row>
    <row r="134" spans="10:10">
      <c r="J134" s="225"/>
    </row>
    <row r="135" spans="10:10">
      <c r="J135" s="225"/>
    </row>
    <row r="136" spans="10:10">
      <c r="J136" s="225"/>
    </row>
    <row r="137" spans="10:10">
      <c r="J137" s="225"/>
    </row>
    <row r="138" spans="10:10">
      <c r="J138" s="225"/>
    </row>
    <row r="139" spans="10:10">
      <c r="J139" s="225"/>
    </row>
    <row r="140" spans="10:10">
      <c r="J140" s="225"/>
    </row>
    <row r="141" spans="10:10">
      <c r="J141" s="225"/>
    </row>
    <row r="142" spans="10:10">
      <c r="J142" s="225"/>
    </row>
    <row r="143" spans="10:10">
      <c r="J143" s="225"/>
    </row>
    <row r="144" spans="10:10">
      <c r="J144" s="225"/>
    </row>
    <row r="145" spans="10:10">
      <c r="J145" s="225"/>
    </row>
    <row r="146" spans="10:10">
      <c r="J146" s="225"/>
    </row>
    <row r="147" spans="10:10">
      <c r="J147" s="225"/>
    </row>
    <row r="148" spans="10:10">
      <c r="J148" s="225"/>
    </row>
    <row r="149" spans="10:10">
      <c r="J149" s="225"/>
    </row>
    <row r="150" spans="10:10">
      <c r="J150" s="225"/>
    </row>
    <row r="151" spans="10:10">
      <c r="J151" s="225"/>
    </row>
    <row r="152" spans="10:10">
      <c r="J152" s="225"/>
    </row>
    <row r="153" spans="10:10">
      <c r="J153" s="225"/>
    </row>
    <row r="154" spans="10:10">
      <c r="J154" s="225"/>
    </row>
    <row r="155" spans="10:10">
      <c r="J155" s="225"/>
    </row>
    <row r="156" spans="10:10">
      <c r="J156" s="225"/>
    </row>
    <row r="157" spans="10:10">
      <c r="J157" s="225"/>
    </row>
    <row r="158" spans="10:10">
      <c r="J158" s="225"/>
    </row>
    <row r="159" spans="10:10">
      <c r="J159" s="225"/>
    </row>
    <row r="160" spans="10:10">
      <c r="J160" s="225"/>
    </row>
    <row r="161" spans="10:10">
      <c r="J161" s="225"/>
    </row>
    <row r="162" spans="10:10">
      <c r="J162" s="225"/>
    </row>
    <row r="163" spans="10:10">
      <c r="J163" s="225"/>
    </row>
    <row r="164" spans="10:10">
      <c r="J164" s="225"/>
    </row>
    <row r="165" spans="10:10">
      <c r="J165" s="225"/>
    </row>
    <row r="166" spans="10:10">
      <c r="J166" s="225"/>
    </row>
    <row r="167" spans="10:10">
      <c r="J167" s="225"/>
    </row>
    <row r="168" spans="10:10">
      <c r="J168" s="225"/>
    </row>
    <row r="169" spans="10:10">
      <c r="J169" s="225"/>
    </row>
    <row r="170" spans="10:10">
      <c r="J170" s="225"/>
    </row>
    <row r="171" spans="10:10">
      <c r="J171" s="225"/>
    </row>
    <row r="172" spans="10:10">
      <c r="J172" s="225"/>
    </row>
    <row r="173" spans="10:10">
      <c r="J173" s="225"/>
    </row>
    <row r="174" spans="10:10">
      <c r="J174" s="225"/>
    </row>
    <row r="175" spans="10:10">
      <c r="J175" s="225"/>
    </row>
    <row r="176" spans="10:10">
      <c r="J176" s="225"/>
    </row>
    <row r="177" spans="10:10">
      <c r="J177" s="225"/>
    </row>
    <row r="178" spans="10:10">
      <c r="J178" s="225"/>
    </row>
    <row r="179" spans="10:10">
      <c r="J179" s="225"/>
    </row>
    <row r="180" spans="10:10">
      <c r="J180" s="225"/>
    </row>
    <row r="181" spans="10:10">
      <c r="J181" s="225"/>
    </row>
    <row r="182" spans="10:10">
      <c r="J182" s="225"/>
    </row>
    <row r="183" spans="10:10">
      <c r="J183" s="225"/>
    </row>
    <row r="184" spans="10:10">
      <c r="J184" s="225"/>
    </row>
    <row r="185" spans="10:10">
      <c r="J185" s="225"/>
    </row>
    <row r="186" spans="10:10">
      <c r="J186" s="225"/>
    </row>
    <row r="187" spans="10:10">
      <c r="J187" s="225"/>
    </row>
    <row r="188" spans="10:10">
      <c r="J188" s="225"/>
    </row>
    <row r="189" spans="10:10">
      <c r="J189" s="225"/>
    </row>
    <row r="190" spans="10:10">
      <c r="J190" s="225"/>
    </row>
    <row r="191" spans="10:10">
      <c r="J191" s="225"/>
    </row>
    <row r="192" spans="10:10">
      <c r="J192" s="225"/>
    </row>
    <row r="193" spans="10:10">
      <c r="J193" s="225"/>
    </row>
    <row r="194" spans="10:10">
      <c r="J194" s="225"/>
    </row>
    <row r="195" spans="10:10">
      <c r="J195" s="225"/>
    </row>
    <row r="196" spans="10:10">
      <c r="J196" s="225"/>
    </row>
    <row r="197" spans="10:10">
      <c r="J197" s="225"/>
    </row>
    <row r="198" spans="10:10">
      <c r="J198" s="225"/>
    </row>
    <row r="199" spans="10:10">
      <c r="J199" s="225"/>
    </row>
    <row r="200" spans="10:10">
      <c r="J200" s="225"/>
    </row>
    <row r="201" spans="10:10">
      <c r="J201" s="225"/>
    </row>
    <row r="202" spans="10:10">
      <c r="J202" s="225"/>
    </row>
    <row r="203" spans="10:10">
      <c r="J203" s="225"/>
    </row>
    <row r="204" spans="10:10">
      <c r="J204" s="225"/>
    </row>
    <row r="205" spans="10:10">
      <c r="J205" s="225"/>
    </row>
    <row r="206" spans="10:10">
      <c r="J206" s="225"/>
    </row>
    <row r="207" spans="10:10">
      <c r="J207" s="225"/>
    </row>
    <row r="208" spans="10:10">
      <c r="J208" s="225"/>
    </row>
    <row r="209" spans="10:10">
      <c r="J209" s="225"/>
    </row>
    <row r="210" spans="10:10">
      <c r="J210" s="225"/>
    </row>
    <row r="211" spans="10:10">
      <c r="J211" s="225"/>
    </row>
    <row r="212" spans="10:10">
      <c r="J212" s="225"/>
    </row>
    <row r="213" spans="10:10">
      <c r="J213" s="225"/>
    </row>
    <row r="214" spans="10:10">
      <c r="J214" s="225"/>
    </row>
    <row r="215" spans="10:10">
      <c r="J215" s="225"/>
    </row>
    <row r="216" spans="10:10">
      <c r="J216" s="225"/>
    </row>
    <row r="217" spans="10:10">
      <c r="J217" s="225"/>
    </row>
    <row r="218" spans="10:10">
      <c r="J218" s="225"/>
    </row>
    <row r="219" spans="10:10">
      <c r="J219" s="225"/>
    </row>
    <row r="220" spans="10:10">
      <c r="J220" s="225"/>
    </row>
    <row r="221" spans="10:10">
      <c r="J221" s="225"/>
    </row>
    <row r="222" spans="10:10">
      <c r="J222" s="225"/>
    </row>
    <row r="223" spans="10:10">
      <c r="J223" s="225"/>
    </row>
    <row r="224" spans="10:10">
      <c r="J224" s="225"/>
    </row>
    <row r="225" spans="10:10">
      <c r="J225" s="225"/>
    </row>
    <row r="226" spans="10:10">
      <c r="J226" s="225"/>
    </row>
    <row r="227" spans="10:10">
      <c r="J227" s="225"/>
    </row>
    <row r="228" spans="10:10">
      <c r="J228" s="225"/>
    </row>
    <row r="229" spans="10:10">
      <c r="J229" s="225"/>
    </row>
    <row r="230" spans="10:10">
      <c r="J230" s="225"/>
    </row>
    <row r="231" spans="10:10">
      <c r="J231" s="225"/>
    </row>
    <row r="232" spans="10:10">
      <c r="J232" s="225"/>
    </row>
    <row r="233" spans="10:10">
      <c r="J233" s="225"/>
    </row>
    <row r="234" spans="10:10">
      <c r="J234" s="225"/>
    </row>
    <row r="235" spans="10:10">
      <c r="J235" s="225"/>
    </row>
    <row r="236" spans="10:10">
      <c r="J236" s="225"/>
    </row>
    <row r="237" spans="10:10">
      <c r="J237" s="225"/>
    </row>
    <row r="238" spans="10:10">
      <c r="J238" s="225"/>
    </row>
    <row r="239" spans="10:10">
      <c r="J239" s="225"/>
    </row>
    <row r="240" spans="10:10">
      <c r="J240" s="225"/>
    </row>
    <row r="241" spans="10:10">
      <c r="J241" s="225"/>
    </row>
    <row r="242" spans="10:10">
      <c r="J242" s="225"/>
    </row>
    <row r="243" spans="10:10">
      <c r="J243" s="225"/>
    </row>
    <row r="244" spans="10:10">
      <c r="J244" s="225"/>
    </row>
    <row r="245" spans="10:10">
      <c r="J245" s="225"/>
    </row>
    <row r="246" spans="10:10">
      <c r="J246" s="225"/>
    </row>
    <row r="247" spans="10:10">
      <c r="J247" s="225"/>
    </row>
    <row r="248" spans="10:10">
      <c r="J248" s="225"/>
    </row>
    <row r="249" spans="10:10">
      <c r="J249" s="225"/>
    </row>
    <row r="250" spans="10:10">
      <c r="J250" s="225"/>
    </row>
    <row r="251" spans="10:10">
      <c r="J251" s="225"/>
    </row>
    <row r="252" spans="10:10">
      <c r="J252" s="225"/>
    </row>
    <row r="253" spans="10:10">
      <c r="J253" s="225"/>
    </row>
    <row r="254" spans="10:10">
      <c r="J254" s="225"/>
    </row>
    <row r="255" spans="10:10">
      <c r="J255" s="225"/>
    </row>
    <row r="256" spans="10:10">
      <c r="J256" s="225"/>
    </row>
    <row r="257" spans="10:10">
      <c r="J257" s="225"/>
    </row>
    <row r="258" spans="10:10">
      <c r="J258" s="225"/>
    </row>
    <row r="259" spans="10:10">
      <c r="J259" s="225"/>
    </row>
    <row r="260" spans="10:10">
      <c r="J260" s="225"/>
    </row>
    <row r="261" spans="10:10">
      <c r="J261" s="225"/>
    </row>
    <row r="262" spans="10:10">
      <c r="J262" s="225"/>
    </row>
    <row r="263" spans="10:10">
      <c r="J263" s="225"/>
    </row>
    <row r="264" spans="10:10">
      <c r="J264" s="225"/>
    </row>
    <row r="265" spans="10:10">
      <c r="J265" s="225"/>
    </row>
    <row r="266" spans="10:10">
      <c r="J266" s="225"/>
    </row>
    <row r="267" spans="10:10">
      <c r="J267" s="225"/>
    </row>
    <row r="268" spans="10:10">
      <c r="J268" s="225"/>
    </row>
    <row r="269" spans="10:10">
      <c r="J269" s="225"/>
    </row>
    <row r="270" spans="10:10">
      <c r="J270" s="225"/>
    </row>
    <row r="271" spans="10:10">
      <c r="J271" s="225"/>
    </row>
    <row r="272" spans="10:10">
      <c r="J272" s="225"/>
    </row>
    <row r="273" spans="10:10">
      <c r="J273" s="225"/>
    </row>
    <row r="274" spans="10:10">
      <c r="J274" s="225"/>
    </row>
    <row r="275" spans="10:10">
      <c r="J275" s="225"/>
    </row>
    <row r="276" spans="10:10">
      <c r="J276" s="225"/>
    </row>
    <row r="277" spans="10:10">
      <c r="J277" s="225"/>
    </row>
    <row r="278" spans="10:10">
      <c r="J278" s="225"/>
    </row>
    <row r="279" spans="10:10">
      <c r="J279" s="225"/>
    </row>
    <row r="280" spans="10:10">
      <c r="J280" s="225"/>
    </row>
    <row r="281" spans="10:10">
      <c r="J281" s="225"/>
    </row>
    <row r="282" spans="10:10">
      <c r="J282" s="225"/>
    </row>
    <row r="283" spans="10:10">
      <c r="J283" s="225"/>
    </row>
    <row r="284" spans="10:10">
      <c r="J284" s="225"/>
    </row>
    <row r="285" spans="10:10">
      <c r="J285" s="225"/>
    </row>
    <row r="286" spans="10:10">
      <c r="J286" s="225"/>
    </row>
    <row r="287" spans="10:10">
      <c r="J287" s="225"/>
    </row>
    <row r="288" spans="10:10">
      <c r="J288" s="225"/>
    </row>
    <row r="289" spans="10:10">
      <c r="J289" s="225"/>
    </row>
    <row r="290" spans="10:10">
      <c r="J290" s="225"/>
    </row>
    <row r="291" spans="10:10">
      <c r="J291" s="225"/>
    </row>
    <row r="292" spans="10:10">
      <c r="J292" s="225"/>
    </row>
    <row r="293" spans="10:10">
      <c r="J293" s="225"/>
    </row>
    <row r="294" spans="10:10">
      <c r="J294" s="225"/>
    </row>
    <row r="295" spans="10:10">
      <c r="J295" s="225"/>
    </row>
    <row r="296" spans="10:10">
      <c r="J296" s="225"/>
    </row>
    <row r="297" spans="10:10">
      <c r="J297" s="225"/>
    </row>
    <row r="298" spans="10:10">
      <c r="J298" s="225"/>
    </row>
    <row r="299" spans="10:10">
      <c r="J299" s="225"/>
    </row>
    <row r="300" spans="10:10">
      <c r="J300" s="225"/>
    </row>
    <row r="301" spans="10:10">
      <c r="J301" s="225"/>
    </row>
    <row r="302" spans="10:10">
      <c r="J302" s="225"/>
    </row>
    <row r="303" spans="10:10">
      <c r="J303" s="225"/>
    </row>
    <row r="304" spans="10:10">
      <c r="J304" s="225"/>
    </row>
    <row r="305" spans="10:10">
      <c r="J305" s="225"/>
    </row>
    <row r="306" spans="10:10">
      <c r="J306" s="225"/>
    </row>
    <row r="307" spans="10:10">
      <c r="J307" s="225"/>
    </row>
    <row r="308" spans="10:10">
      <c r="J308" s="225"/>
    </row>
    <row r="309" spans="10:10">
      <c r="J309" s="225"/>
    </row>
    <row r="310" spans="10:10">
      <c r="J310" s="225"/>
    </row>
    <row r="311" spans="10:10">
      <c r="J311" s="225"/>
    </row>
    <row r="312" spans="10:10">
      <c r="J312" s="225"/>
    </row>
    <row r="313" spans="10:10">
      <c r="J313" s="225"/>
    </row>
    <row r="314" spans="10:10">
      <c r="J314" s="225"/>
    </row>
    <row r="315" spans="10:10">
      <c r="J315" s="225"/>
    </row>
    <row r="316" spans="10:10">
      <c r="J316" s="225"/>
    </row>
    <row r="317" spans="10:10">
      <c r="J317" s="225"/>
    </row>
    <row r="318" spans="10:10">
      <c r="J318" s="225"/>
    </row>
    <row r="319" spans="10:10">
      <c r="J319" s="225"/>
    </row>
    <row r="320" spans="10:10">
      <c r="J320" s="225"/>
    </row>
    <row r="321" spans="10:10">
      <c r="J321" s="225"/>
    </row>
    <row r="322" spans="10:10">
      <c r="J322" s="225"/>
    </row>
    <row r="323" spans="10:10">
      <c r="J323" s="225"/>
    </row>
    <row r="324" spans="10:10">
      <c r="J324" s="225"/>
    </row>
    <row r="325" spans="10:10">
      <c r="J325" s="225"/>
    </row>
    <row r="326" spans="10:10">
      <c r="J326" s="225"/>
    </row>
    <row r="327" spans="10:10">
      <c r="J327" s="225"/>
    </row>
    <row r="328" spans="10:10">
      <c r="J328" s="225"/>
    </row>
    <row r="329" spans="10:10">
      <c r="J329" s="225"/>
    </row>
    <row r="330" spans="10:10">
      <c r="J330" s="225"/>
    </row>
    <row r="331" spans="10:10">
      <c r="J331" s="225"/>
    </row>
    <row r="332" spans="10:10">
      <c r="J332" s="225"/>
    </row>
    <row r="333" spans="10:10">
      <c r="J333" s="225"/>
    </row>
    <row r="334" spans="10:10">
      <c r="J334" s="225"/>
    </row>
    <row r="335" spans="10:10">
      <c r="J335" s="225"/>
    </row>
    <row r="336" spans="10:10">
      <c r="J336" s="225"/>
    </row>
    <row r="337" spans="10:10">
      <c r="J337" s="225"/>
    </row>
    <row r="338" spans="10:10">
      <c r="J338" s="225"/>
    </row>
    <row r="339" spans="10:10">
      <c r="J339" s="225"/>
    </row>
    <row r="340" spans="10:10">
      <c r="J340" s="225"/>
    </row>
    <row r="341" spans="10:10">
      <c r="J341" s="225"/>
    </row>
    <row r="342" spans="10:10">
      <c r="J342" s="225"/>
    </row>
    <row r="343" spans="10:10">
      <c r="J343" s="225"/>
    </row>
    <row r="344" spans="10:10">
      <c r="J344" s="225"/>
    </row>
    <row r="345" spans="10:10">
      <c r="J345" s="225"/>
    </row>
    <row r="346" spans="10:10">
      <c r="J346" s="225"/>
    </row>
    <row r="347" spans="10:10">
      <c r="J347" s="225"/>
    </row>
    <row r="348" spans="10:10">
      <c r="J348" s="225"/>
    </row>
    <row r="349" spans="10:10">
      <c r="J349" s="225"/>
    </row>
    <row r="350" spans="10:10">
      <c r="J350" s="225"/>
    </row>
    <row r="351" spans="10:10">
      <c r="J351" s="225"/>
    </row>
    <row r="352" spans="10:10">
      <c r="J352" s="225"/>
    </row>
    <row r="353" spans="10:10">
      <c r="J353" s="225"/>
    </row>
    <row r="354" spans="10:10">
      <c r="J354" s="225"/>
    </row>
    <row r="355" spans="10:10">
      <c r="J355" s="225"/>
    </row>
    <row r="356" spans="10:10">
      <c r="J356" s="225"/>
    </row>
    <row r="357" spans="10:10">
      <c r="J357" s="225"/>
    </row>
    <row r="358" spans="10:10">
      <c r="J358" s="225"/>
    </row>
    <row r="359" spans="10:10">
      <c r="J359" s="225"/>
    </row>
    <row r="360" spans="10:10">
      <c r="J360" s="225"/>
    </row>
    <row r="361" spans="10:10">
      <c r="J361" s="225"/>
    </row>
    <row r="362" spans="10:10">
      <c r="J362" s="225"/>
    </row>
    <row r="363" spans="10:10">
      <c r="J363" s="225"/>
    </row>
    <row r="364" spans="10:10">
      <c r="J364" s="225"/>
    </row>
    <row r="365" spans="10:10">
      <c r="J365" s="225"/>
    </row>
    <row r="366" spans="10:10">
      <c r="J366" s="225"/>
    </row>
    <row r="367" spans="10:10">
      <c r="J367" s="225"/>
    </row>
    <row r="368" spans="10:10">
      <c r="J368" s="225"/>
    </row>
    <row r="369" spans="10:10">
      <c r="J369" s="225"/>
    </row>
    <row r="370" spans="10:10">
      <c r="J370" s="225"/>
    </row>
    <row r="371" spans="10:10">
      <c r="J371" s="225"/>
    </row>
    <row r="372" spans="10:10">
      <c r="J372" s="225"/>
    </row>
    <row r="373" spans="10:10">
      <c r="J373" s="225"/>
    </row>
    <row r="374" spans="10:10">
      <c r="J374" s="225"/>
    </row>
    <row r="375" spans="10:10">
      <c r="J375" s="225"/>
    </row>
    <row r="376" spans="10:10">
      <c r="J376" s="225"/>
    </row>
    <row r="377" spans="10:10">
      <c r="J377" s="225"/>
    </row>
    <row r="378" spans="10:10">
      <c r="J378" s="225"/>
    </row>
    <row r="379" spans="10:10">
      <c r="J379" s="225"/>
    </row>
    <row r="380" spans="10:10">
      <c r="J380" s="225"/>
    </row>
    <row r="381" spans="10:10">
      <c r="J381" s="225"/>
    </row>
    <row r="382" spans="10:10">
      <c r="J382" s="225"/>
    </row>
    <row r="383" spans="10:10">
      <c r="J383" s="225"/>
    </row>
    <row r="384" spans="10:10">
      <c r="J384" s="225"/>
    </row>
    <row r="385" spans="10:10">
      <c r="J385" s="225"/>
    </row>
    <row r="386" spans="10:10">
      <c r="J386" s="225"/>
    </row>
    <row r="387" spans="10:10">
      <c r="J387" s="225"/>
    </row>
    <row r="388" spans="10:10">
      <c r="J388" s="225"/>
    </row>
    <row r="389" spans="10:10">
      <c r="J389" s="225"/>
    </row>
    <row r="390" spans="10:10">
      <c r="J390" s="225"/>
    </row>
    <row r="391" spans="10:10">
      <c r="J391" s="225"/>
    </row>
    <row r="392" spans="10:10">
      <c r="J392" s="225"/>
    </row>
    <row r="393" spans="10:10">
      <c r="J393" s="225"/>
    </row>
    <row r="394" spans="10:10">
      <c r="J394" s="225"/>
    </row>
    <row r="395" spans="10:10">
      <c r="J395" s="225"/>
    </row>
    <row r="396" spans="10:10">
      <c r="J396" s="225"/>
    </row>
    <row r="397" spans="10:10">
      <c r="J397" s="225"/>
    </row>
    <row r="398" spans="10:10">
      <c r="J398" s="225"/>
    </row>
    <row r="399" spans="10:10">
      <c r="J399" s="225"/>
    </row>
    <row r="400" spans="10:10">
      <c r="J400" s="225"/>
    </row>
    <row r="401" spans="10:10">
      <c r="J401" s="225"/>
    </row>
    <row r="402" spans="10:10">
      <c r="J402" s="225"/>
    </row>
    <row r="403" spans="10:10">
      <c r="J403" s="225"/>
    </row>
    <row r="404" spans="10:10">
      <c r="J404" s="225"/>
    </row>
    <row r="405" spans="10:10">
      <c r="J405" s="225"/>
    </row>
    <row r="406" spans="10:10">
      <c r="J406" s="225"/>
    </row>
    <row r="407" spans="10:10">
      <c r="J407" s="225"/>
    </row>
    <row r="408" spans="10:10">
      <c r="J408" s="225"/>
    </row>
    <row r="409" spans="10:10">
      <c r="J409" s="225"/>
    </row>
    <row r="410" spans="10:10">
      <c r="J410" s="225"/>
    </row>
    <row r="411" spans="10:10">
      <c r="J411" s="225"/>
    </row>
    <row r="412" spans="10:10">
      <c r="J412" s="225"/>
    </row>
    <row r="413" spans="10:10">
      <c r="J413" s="225"/>
    </row>
    <row r="414" spans="10:10">
      <c r="J414" s="225"/>
    </row>
    <row r="415" spans="10:10">
      <c r="J415" s="225"/>
    </row>
    <row r="416" spans="10:10">
      <c r="J416" s="225"/>
    </row>
    <row r="417" spans="10:10">
      <c r="J417" s="225"/>
    </row>
    <row r="418" spans="10:10">
      <c r="J418" s="225"/>
    </row>
    <row r="419" spans="10:10">
      <c r="J419" s="225"/>
    </row>
    <row r="420" spans="10:10">
      <c r="J420" s="225"/>
    </row>
    <row r="421" spans="10:10">
      <c r="J421" s="225"/>
    </row>
    <row r="422" spans="10:10">
      <c r="J422" s="225"/>
    </row>
    <row r="423" spans="10:10">
      <c r="J423" s="225"/>
    </row>
    <row r="424" spans="10:10">
      <c r="J424" s="225"/>
    </row>
    <row r="425" spans="10:10">
      <c r="J425" s="225"/>
    </row>
    <row r="426" spans="10:10">
      <c r="J426" s="225"/>
    </row>
    <row r="427" spans="10:10">
      <c r="J427" s="225"/>
    </row>
    <row r="428" spans="10:10">
      <c r="J428" s="225"/>
    </row>
    <row r="429" spans="10:10">
      <c r="J429" s="225"/>
    </row>
    <row r="430" spans="10:10">
      <c r="J430" s="225"/>
    </row>
    <row r="431" spans="10:10">
      <c r="J431" s="225"/>
    </row>
    <row r="432" spans="10:10">
      <c r="J432" s="225"/>
    </row>
    <row r="433" spans="10:10">
      <c r="J433" s="225"/>
    </row>
    <row r="434" spans="10:10">
      <c r="J434" s="225"/>
    </row>
    <row r="435" spans="10:10">
      <c r="J435" s="225"/>
    </row>
    <row r="436" spans="10:10">
      <c r="J436" s="225"/>
    </row>
    <row r="437" spans="10:10">
      <c r="J437" s="225"/>
    </row>
    <row r="438" spans="10:10">
      <c r="J438" s="225"/>
    </row>
    <row r="439" spans="10:10">
      <c r="J439" s="225"/>
    </row>
    <row r="440" spans="10:10">
      <c r="J440" s="225"/>
    </row>
    <row r="441" spans="10:10">
      <c r="J441" s="225"/>
    </row>
    <row r="442" spans="10:10">
      <c r="J442" s="225"/>
    </row>
    <row r="443" spans="10:10">
      <c r="J443" s="225"/>
    </row>
    <row r="444" spans="10:10">
      <c r="J444" s="225"/>
    </row>
    <row r="445" spans="10:10">
      <c r="J445" s="225"/>
    </row>
    <row r="446" spans="10:10">
      <c r="J446" s="225"/>
    </row>
    <row r="447" spans="10:10">
      <c r="J447" s="225"/>
    </row>
    <row r="448" spans="10:10">
      <c r="J448" s="225"/>
    </row>
    <row r="449" spans="10:10">
      <c r="J449" s="225"/>
    </row>
    <row r="450" spans="10:10">
      <c r="J450" s="225"/>
    </row>
    <row r="451" spans="10:10">
      <c r="J451" s="225"/>
    </row>
    <row r="452" spans="10:10">
      <c r="J452" s="225"/>
    </row>
    <row r="453" spans="10:10">
      <c r="J453" s="225"/>
    </row>
    <row r="454" spans="10:10">
      <c r="J454" s="225"/>
    </row>
    <row r="455" spans="10:10">
      <c r="J455" s="225"/>
    </row>
    <row r="456" spans="10:10">
      <c r="J456" s="225"/>
    </row>
    <row r="457" spans="10:10">
      <c r="J457" s="225"/>
    </row>
    <row r="458" spans="10:10">
      <c r="J458" s="225"/>
    </row>
    <row r="459" spans="10:10">
      <c r="J459" s="225"/>
    </row>
    <row r="460" spans="10:10">
      <c r="J460" s="225"/>
    </row>
    <row r="461" spans="10:10">
      <c r="J461" s="225"/>
    </row>
    <row r="462" spans="10:10">
      <c r="J462" s="225"/>
    </row>
    <row r="463" spans="10:10">
      <c r="J463" s="225"/>
    </row>
    <row r="464" spans="10:10">
      <c r="J464" s="225"/>
    </row>
    <row r="465" spans="10:10">
      <c r="J465" s="225"/>
    </row>
    <row r="466" spans="10:10">
      <c r="J466" s="225"/>
    </row>
    <row r="467" spans="10:10">
      <c r="J467" s="225"/>
    </row>
    <row r="468" spans="10:10">
      <c r="J468" s="225"/>
    </row>
    <row r="469" spans="10:10">
      <c r="J469" s="225"/>
    </row>
    <row r="470" spans="10:10">
      <c r="J470" s="225"/>
    </row>
    <row r="471" spans="10:10">
      <c r="J471" s="225"/>
    </row>
    <row r="472" spans="10:10">
      <c r="J472" s="225"/>
    </row>
    <row r="473" spans="10:10">
      <c r="J473" s="225"/>
    </row>
    <row r="474" spans="10:10">
      <c r="J474" s="225"/>
    </row>
    <row r="475" spans="10:10">
      <c r="J475" s="225"/>
    </row>
    <row r="476" spans="10:10">
      <c r="J476" s="225"/>
    </row>
    <row r="477" spans="10:10">
      <c r="J477" s="225"/>
    </row>
    <row r="478" spans="10:10">
      <c r="J478" s="225"/>
    </row>
    <row r="479" spans="10:10">
      <c r="J479" s="225"/>
    </row>
    <row r="480" spans="10:10">
      <c r="J480" s="225"/>
    </row>
    <row r="481" spans="10:10">
      <c r="J481" s="225"/>
    </row>
    <row r="482" spans="10:10">
      <c r="J482" s="225"/>
    </row>
    <row r="483" spans="10:10">
      <c r="J483" s="225"/>
    </row>
    <row r="484" spans="10:10">
      <c r="J484" s="225"/>
    </row>
    <row r="485" spans="10:10">
      <c r="J485" s="225"/>
    </row>
    <row r="486" spans="10:10">
      <c r="J486" s="225"/>
    </row>
    <row r="487" spans="10:10">
      <c r="J487" s="225"/>
    </row>
    <row r="488" spans="10:10">
      <c r="J488" s="225"/>
    </row>
    <row r="489" spans="10:10">
      <c r="J489" s="225"/>
    </row>
    <row r="490" spans="10:10">
      <c r="J490" s="225"/>
    </row>
    <row r="491" spans="10:10">
      <c r="J491" s="225"/>
    </row>
    <row r="492" spans="10:10">
      <c r="J492" s="225"/>
    </row>
    <row r="493" spans="10:10">
      <c r="J493" s="225"/>
    </row>
    <row r="494" spans="10:10">
      <c r="J494" s="225"/>
    </row>
    <row r="495" spans="10:10">
      <c r="J495" s="225"/>
    </row>
    <row r="496" spans="10:10">
      <c r="J496" s="225"/>
    </row>
    <row r="497" spans="10:10">
      <c r="J497" s="225"/>
    </row>
    <row r="498" spans="10:10">
      <c r="J498" s="225"/>
    </row>
    <row r="499" spans="10:10">
      <c r="J499" s="225"/>
    </row>
    <row r="500" spans="10:10">
      <c r="J500" s="225"/>
    </row>
    <row r="501" spans="10:10">
      <c r="J501" s="225"/>
    </row>
    <row r="502" spans="10:10">
      <c r="J502" s="225"/>
    </row>
    <row r="503" spans="10:10">
      <c r="J503" s="225"/>
    </row>
    <row r="504" spans="10:10">
      <c r="J504" s="225"/>
    </row>
    <row r="505" spans="10:10">
      <c r="J505" s="225"/>
    </row>
    <row r="506" spans="10:10">
      <c r="J506" s="225"/>
    </row>
    <row r="507" spans="10:10">
      <c r="J507" s="225"/>
    </row>
    <row r="508" spans="10:10">
      <c r="J508" s="225"/>
    </row>
    <row r="509" spans="10:10">
      <c r="J509" s="225"/>
    </row>
    <row r="510" spans="10:10">
      <c r="J510" s="225"/>
    </row>
    <row r="511" spans="10:10">
      <c r="J511" s="225"/>
    </row>
    <row r="512" spans="10:10">
      <c r="J512" s="225"/>
    </row>
    <row r="513" spans="10:10">
      <c r="J513" s="225"/>
    </row>
    <row r="514" spans="10:10">
      <c r="J514" s="225"/>
    </row>
    <row r="515" spans="10:10">
      <c r="J515" s="225"/>
    </row>
    <row r="516" spans="10:10">
      <c r="J516" s="225"/>
    </row>
    <row r="517" spans="10:10">
      <c r="J517" s="225"/>
    </row>
    <row r="518" spans="10:10">
      <c r="J518" s="225"/>
    </row>
    <row r="519" spans="10:10">
      <c r="J519" s="225"/>
    </row>
    <row r="520" spans="10:10">
      <c r="J520" s="225"/>
    </row>
    <row r="521" spans="10:10">
      <c r="J521" s="225"/>
    </row>
    <row r="522" spans="10:10">
      <c r="J522" s="225"/>
    </row>
    <row r="523" spans="10:10">
      <c r="J523" s="225"/>
    </row>
    <row r="524" spans="10:10">
      <c r="J524" s="225"/>
    </row>
    <row r="525" spans="10:10">
      <c r="J525" s="225"/>
    </row>
    <row r="526" spans="10:10">
      <c r="J526" s="225"/>
    </row>
    <row r="527" spans="10:10">
      <c r="J527" s="225"/>
    </row>
    <row r="528" spans="10:10">
      <c r="J528" s="225"/>
    </row>
    <row r="529" spans="10:10">
      <c r="J529" s="225"/>
    </row>
    <row r="530" spans="10:10">
      <c r="J530" s="225"/>
    </row>
    <row r="531" spans="10:10">
      <c r="J531" s="225"/>
    </row>
    <row r="532" spans="10:10">
      <c r="J532" s="225"/>
    </row>
    <row r="533" spans="10:10">
      <c r="J533" s="225"/>
    </row>
    <row r="534" spans="10:10">
      <c r="J534" s="225"/>
    </row>
    <row r="535" spans="10:10">
      <c r="J535" s="225"/>
    </row>
    <row r="536" spans="10:10">
      <c r="J536" s="225"/>
    </row>
    <row r="537" spans="10:10">
      <c r="J537" s="225"/>
    </row>
    <row r="538" spans="10:10">
      <c r="J538" s="225"/>
    </row>
    <row r="539" spans="10:10">
      <c r="J539" s="225"/>
    </row>
    <row r="540" spans="10:10">
      <c r="J540" s="225"/>
    </row>
    <row r="541" spans="10:10">
      <c r="J541" s="225"/>
    </row>
    <row r="542" spans="10:10">
      <c r="J542" s="225"/>
    </row>
    <row r="543" spans="10:10">
      <c r="J543" s="225"/>
    </row>
    <row r="544" spans="10:10">
      <c r="J544" s="225"/>
    </row>
    <row r="545" spans="10:10">
      <c r="J545" s="225"/>
    </row>
    <row r="546" spans="10:10">
      <c r="J546" s="225"/>
    </row>
    <row r="547" spans="10:10">
      <c r="J547" s="225"/>
    </row>
    <row r="548" spans="10:10">
      <c r="J548" s="225"/>
    </row>
    <row r="549" spans="10:10">
      <c r="J549" s="225"/>
    </row>
    <row r="550" spans="10:10">
      <c r="J550" s="225"/>
    </row>
    <row r="551" spans="10:10">
      <c r="J551" s="225"/>
    </row>
    <row r="552" spans="10:10">
      <c r="J552" s="225"/>
    </row>
    <row r="553" spans="10:10">
      <c r="J553" s="225"/>
    </row>
    <row r="554" spans="10:10">
      <c r="J554" s="225"/>
    </row>
    <row r="555" spans="10:10">
      <c r="J555" s="225"/>
    </row>
    <row r="556" spans="10:10">
      <c r="J556" s="225"/>
    </row>
    <row r="557" spans="10:10">
      <c r="J557" s="225"/>
    </row>
    <row r="558" spans="10:10">
      <c r="J558" s="225"/>
    </row>
    <row r="559" spans="10:10">
      <c r="J559" s="225"/>
    </row>
    <row r="560" spans="10:10">
      <c r="J560" s="225"/>
    </row>
    <row r="561" spans="10:10">
      <c r="J561" s="225"/>
    </row>
    <row r="562" spans="10:10">
      <c r="J562" s="225"/>
    </row>
    <row r="563" spans="10:10">
      <c r="J563" s="225"/>
    </row>
    <row r="564" spans="10:10">
      <c r="J564" s="225"/>
    </row>
    <row r="565" spans="10:10">
      <c r="J565" s="225"/>
    </row>
    <row r="566" spans="10:10">
      <c r="J566" s="225"/>
    </row>
    <row r="567" spans="10:10">
      <c r="J567" s="225"/>
    </row>
    <row r="568" spans="10:10">
      <c r="J568" s="225"/>
    </row>
    <row r="569" spans="10:10">
      <c r="J569" s="225"/>
    </row>
    <row r="570" spans="10:10">
      <c r="J570" s="225"/>
    </row>
    <row r="571" spans="10:10">
      <c r="J571" s="225"/>
    </row>
    <row r="572" spans="10:10">
      <c r="J572" s="225"/>
    </row>
    <row r="573" spans="10:10">
      <c r="J573" s="225"/>
    </row>
    <row r="574" spans="10:10">
      <c r="J574" s="225"/>
    </row>
    <row r="575" spans="10:10">
      <c r="J575" s="225"/>
    </row>
    <row r="576" spans="10:10">
      <c r="J576" s="225"/>
    </row>
    <row r="577" spans="10:10">
      <c r="J577" s="225"/>
    </row>
    <row r="578" spans="10:10">
      <c r="J578" s="225"/>
    </row>
    <row r="579" spans="10:10">
      <c r="J579" s="225"/>
    </row>
    <row r="580" spans="10:10">
      <c r="J580" s="225"/>
    </row>
    <row r="581" spans="10:10">
      <c r="J581" s="225"/>
    </row>
    <row r="582" spans="10:10">
      <c r="J582" s="225"/>
    </row>
    <row r="583" spans="10:10">
      <c r="J583" s="225"/>
    </row>
    <row r="584" spans="10:10">
      <c r="J584" s="225"/>
    </row>
    <row r="585" spans="10:10">
      <c r="J585" s="225"/>
    </row>
    <row r="586" spans="10:10">
      <c r="J586" s="225"/>
    </row>
    <row r="587" spans="10:10">
      <c r="J587" s="225"/>
    </row>
    <row r="588" spans="10:10">
      <c r="J588" s="225"/>
    </row>
    <row r="589" spans="10:10">
      <c r="J589" s="225"/>
    </row>
    <row r="590" spans="10:10">
      <c r="J590" s="225"/>
    </row>
    <row r="591" spans="10:10">
      <c r="J591" s="225"/>
    </row>
    <row r="592" spans="10:10">
      <c r="J592" s="225"/>
    </row>
    <row r="593" spans="10:10">
      <c r="J593" s="225"/>
    </row>
    <row r="594" spans="10:10">
      <c r="J594" s="225"/>
    </row>
    <row r="595" spans="10:10">
      <c r="J595" s="225"/>
    </row>
    <row r="596" spans="10:10">
      <c r="J596" s="225"/>
    </row>
    <row r="597" spans="10:10">
      <c r="J597" s="225"/>
    </row>
    <row r="598" spans="10:10">
      <c r="J598" s="225"/>
    </row>
    <row r="599" spans="10:10">
      <c r="J599" s="225"/>
    </row>
    <row r="600" spans="10:10">
      <c r="J600" s="225"/>
    </row>
    <row r="601" spans="10:10">
      <c r="J601" s="225"/>
    </row>
    <row r="602" spans="10:10">
      <c r="J602" s="225"/>
    </row>
    <row r="603" spans="10:10">
      <c r="J603" s="225"/>
    </row>
    <row r="604" spans="10:10">
      <c r="J604" s="225"/>
    </row>
    <row r="605" spans="10:10">
      <c r="J605" s="225"/>
    </row>
    <row r="606" spans="10:10">
      <c r="J606" s="225"/>
    </row>
    <row r="607" spans="10:10">
      <c r="J607" s="225"/>
    </row>
    <row r="608" spans="10:10">
      <c r="J608" s="225"/>
    </row>
    <row r="609" spans="10:10">
      <c r="J609" s="225"/>
    </row>
    <row r="610" spans="10:10">
      <c r="J610" s="225"/>
    </row>
    <row r="611" spans="10:10">
      <c r="J611" s="225"/>
    </row>
    <row r="612" spans="10:10">
      <c r="J612" s="225"/>
    </row>
    <row r="613" spans="10:10">
      <c r="J613" s="225"/>
    </row>
    <row r="614" spans="10:10">
      <c r="J614" s="225"/>
    </row>
    <row r="615" spans="10:10">
      <c r="J615" s="225"/>
    </row>
    <row r="616" spans="10:10">
      <c r="J616" s="225"/>
    </row>
    <row r="617" spans="10:10">
      <c r="J617" s="225"/>
    </row>
    <row r="618" spans="10:10">
      <c r="J618" s="225"/>
    </row>
    <row r="619" spans="10:10">
      <c r="J619" s="225"/>
    </row>
    <row r="620" spans="10:10">
      <c r="J620" s="225"/>
    </row>
    <row r="621" spans="10:10">
      <c r="J621" s="225"/>
    </row>
    <row r="622" spans="10:10">
      <c r="J622" s="225"/>
    </row>
    <row r="623" spans="10:10">
      <c r="J623" s="225"/>
    </row>
    <row r="624" spans="10:10">
      <c r="J624" s="225"/>
    </row>
    <row r="625" spans="10:10">
      <c r="J625" s="225"/>
    </row>
    <row r="626" spans="10:10">
      <c r="J626" s="225"/>
    </row>
    <row r="627" spans="10:10">
      <c r="J627" s="225"/>
    </row>
    <row r="628" spans="10:10">
      <c r="J628" s="225"/>
    </row>
    <row r="629" spans="10:10">
      <c r="J629" s="225"/>
    </row>
    <row r="630" spans="10:10">
      <c r="J630" s="225"/>
    </row>
    <row r="631" spans="10:10">
      <c r="J631" s="225"/>
    </row>
    <row r="632" spans="10:10">
      <c r="J632" s="225"/>
    </row>
    <row r="633" spans="10:10">
      <c r="J633" s="225"/>
    </row>
    <row r="634" spans="10:10">
      <c r="J634" s="225"/>
    </row>
    <row r="635" spans="10:10">
      <c r="J635" s="225"/>
    </row>
    <row r="636" spans="10:10">
      <c r="J636" s="225"/>
    </row>
    <row r="637" spans="10:10">
      <c r="J637" s="225"/>
    </row>
    <row r="638" spans="10:10">
      <c r="J638" s="225"/>
    </row>
    <row r="639" spans="10:10">
      <c r="J639" s="225"/>
    </row>
    <row r="640" spans="10:10">
      <c r="J640" s="225"/>
    </row>
    <row r="641" spans="10:10">
      <c r="J641" s="225"/>
    </row>
    <row r="642" spans="10:10">
      <c r="J642" s="225"/>
    </row>
    <row r="643" spans="10:10">
      <c r="J643" s="225"/>
    </row>
    <row r="644" spans="10:10">
      <c r="J644" s="225"/>
    </row>
    <row r="645" spans="10:10">
      <c r="J645" s="225"/>
    </row>
    <row r="646" spans="10:10">
      <c r="J646" s="225"/>
    </row>
    <row r="647" spans="10:10">
      <c r="J647" s="225"/>
    </row>
    <row r="648" spans="10:10">
      <c r="J648" s="225"/>
    </row>
    <row r="649" spans="10:10">
      <c r="J649" s="225"/>
    </row>
    <row r="650" spans="10:10">
      <c r="J650" s="225"/>
    </row>
    <row r="651" spans="10:10">
      <c r="J651" s="225"/>
    </row>
    <row r="652" spans="10:10">
      <c r="J652" s="225"/>
    </row>
    <row r="653" spans="10:10">
      <c r="J653" s="225"/>
    </row>
    <row r="654" spans="10:10">
      <c r="J654" s="225"/>
    </row>
    <row r="655" spans="10:10">
      <c r="J655" s="225"/>
    </row>
    <row r="656" spans="10:10">
      <c r="J656" s="225"/>
    </row>
    <row r="657" spans="10:10">
      <c r="J657" s="225"/>
    </row>
    <row r="658" spans="10:10">
      <c r="J658" s="225"/>
    </row>
    <row r="659" spans="10:10">
      <c r="J659" s="225"/>
    </row>
    <row r="660" spans="10:10">
      <c r="J660" s="225"/>
    </row>
    <row r="661" spans="10:10">
      <c r="J661" s="225"/>
    </row>
    <row r="662" spans="10:10">
      <c r="J662" s="225"/>
    </row>
    <row r="663" spans="10:10">
      <c r="J663" s="225"/>
    </row>
    <row r="664" spans="10:10">
      <c r="J664" s="225"/>
    </row>
    <row r="665" spans="10:10">
      <c r="J665" s="225"/>
    </row>
    <row r="666" spans="10:10">
      <c r="J666" s="225"/>
    </row>
    <row r="667" spans="10:10">
      <c r="J667" s="225"/>
    </row>
    <row r="668" spans="10:10">
      <c r="J668" s="225"/>
    </row>
    <row r="669" spans="10:10">
      <c r="J669" s="225"/>
    </row>
    <row r="670" spans="10:10">
      <c r="J670" s="225"/>
    </row>
    <row r="671" spans="10:10">
      <c r="J671" s="225"/>
    </row>
    <row r="672" spans="10:10">
      <c r="J672" s="225"/>
    </row>
    <row r="673" spans="10:10">
      <c r="J673" s="225"/>
    </row>
    <row r="674" spans="10:10">
      <c r="J674" s="225"/>
    </row>
    <row r="675" spans="10:10">
      <c r="J675" s="225"/>
    </row>
    <row r="676" spans="10:10">
      <c r="J676" s="225"/>
    </row>
    <row r="677" spans="10:10">
      <c r="J677" s="225"/>
    </row>
    <row r="678" spans="10:10">
      <c r="J678" s="225"/>
    </row>
    <row r="679" spans="10:10">
      <c r="J679" s="225"/>
    </row>
    <row r="680" spans="10:10">
      <c r="J680" s="225"/>
    </row>
    <row r="681" spans="10:10">
      <c r="J681" s="225"/>
    </row>
    <row r="682" spans="10:10">
      <c r="J682" s="225"/>
    </row>
    <row r="683" spans="10:10">
      <c r="J683" s="225"/>
    </row>
    <row r="684" spans="10:10">
      <c r="J684" s="225"/>
    </row>
    <row r="685" spans="10:10">
      <c r="J685" s="225"/>
    </row>
    <row r="686" spans="10:10">
      <c r="J686" s="225"/>
    </row>
    <row r="687" spans="10:10">
      <c r="J687" s="225"/>
    </row>
    <row r="688" spans="10:10">
      <c r="J688" s="225"/>
    </row>
    <row r="689" spans="10:10">
      <c r="J689" s="225"/>
    </row>
    <row r="690" spans="10:10">
      <c r="J690" s="225"/>
    </row>
    <row r="691" spans="10:10">
      <c r="J691" s="225"/>
    </row>
    <row r="692" spans="10:10">
      <c r="J692" s="225"/>
    </row>
    <row r="693" spans="10:10">
      <c r="J693" s="225"/>
    </row>
    <row r="694" spans="10:10">
      <c r="J694" s="225"/>
    </row>
    <row r="695" spans="10:10">
      <c r="J695" s="225"/>
    </row>
    <row r="696" spans="10:10">
      <c r="J696" s="225"/>
    </row>
    <row r="697" spans="10:10">
      <c r="J697" s="225"/>
    </row>
    <row r="698" spans="10:10">
      <c r="J698" s="225"/>
    </row>
    <row r="699" spans="10:10">
      <c r="J699" s="225"/>
    </row>
    <row r="700" spans="10:10">
      <c r="J700" s="225"/>
    </row>
    <row r="701" spans="10:10">
      <c r="J701" s="225"/>
    </row>
    <row r="702" spans="10:10">
      <c r="J702" s="225"/>
    </row>
    <row r="703" spans="10:10">
      <c r="J703" s="225"/>
    </row>
    <row r="704" spans="10:10">
      <c r="J704" s="225"/>
    </row>
    <row r="705" spans="10:10">
      <c r="J705" s="225"/>
    </row>
    <row r="706" spans="10:10">
      <c r="J706" s="225"/>
    </row>
    <row r="707" spans="10:10">
      <c r="J707" s="225"/>
    </row>
    <row r="708" spans="10:10">
      <c r="J708" s="225"/>
    </row>
    <row r="709" spans="10:10">
      <c r="J709" s="225"/>
    </row>
    <row r="710" spans="10:10">
      <c r="J710" s="225"/>
    </row>
    <row r="711" spans="10:10">
      <c r="J711" s="225"/>
    </row>
    <row r="712" spans="10:10">
      <c r="J712" s="225"/>
    </row>
    <row r="713" spans="10:10">
      <c r="J713" s="225"/>
    </row>
    <row r="714" spans="10:10">
      <c r="J714" s="225"/>
    </row>
    <row r="715" spans="10:10">
      <c r="J715" s="225"/>
    </row>
    <row r="716" spans="10:10">
      <c r="J716" s="225"/>
    </row>
    <row r="717" spans="10:10">
      <c r="J717" s="225"/>
    </row>
    <row r="718" spans="10:10">
      <c r="J718" s="225"/>
    </row>
    <row r="719" spans="10:10">
      <c r="J719" s="225"/>
    </row>
    <row r="720" spans="10:10">
      <c r="J720" s="225"/>
    </row>
    <row r="721" spans="10:10">
      <c r="J721" s="225"/>
    </row>
    <row r="722" spans="10:10">
      <c r="J722" s="225"/>
    </row>
    <row r="723" spans="10:10">
      <c r="J723" s="225"/>
    </row>
    <row r="724" spans="10:10">
      <c r="J724" s="225"/>
    </row>
    <row r="725" spans="10:10">
      <c r="J725" s="225"/>
    </row>
    <row r="726" spans="10:10">
      <c r="J726" s="225"/>
    </row>
    <row r="727" spans="10:10">
      <c r="J727" s="225"/>
    </row>
    <row r="728" spans="10:10">
      <c r="J728" s="225"/>
    </row>
    <row r="729" spans="10:10">
      <c r="J729" s="225"/>
    </row>
    <row r="730" spans="10:10">
      <c r="J730" s="225"/>
    </row>
    <row r="731" spans="10:10">
      <c r="J731" s="225"/>
    </row>
    <row r="732" spans="10:10">
      <c r="J732" s="225"/>
    </row>
    <row r="733" spans="10:10">
      <c r="J733" s="225"/>
    </row>
    <row r="734" spans="10:10">
      <c r="J734" s="225"/>
    </row>
    <row r="735" spans="10:10">
      <c r="J735" s="225"/>
    </row>
    <row r="736" spans="10:10">
      <c r="J736" s="225"/>
    </row>
    <row r="737" spans="10:10">
      <c r="J737" s="225"/>
    </row>
    <row r="738" spans="10:10">
      <c r="J738" s="225"/>
    </row>
    <row r="739" spans="10:10">
      <c r="J739" s="225"/>
    </row>
    <row r="740" spans="10:10">
      <c r="J740" s="225"/>
    </row>
    <row r="741" spans="10:10">
      <c r="J741" s="225"/>
    </row>
    <row r="742" spans="10:10">
      <c r="J742" s="225"/>
    </row>
    <row r="743" spans="10:10">
      <c r="J743" s="225"/>
    </row>
    <row r="744" spans="10:10">
      <c r="J744" s="225"/>
    </row>
    <row r="745" spans="10:10">
      <c r="J745" s="225"/>
    </row>
    <row r="746" spans="10:10">
      <c r="J746" s="225"/>
    </row>
    <row r="747" spans="10:10">
      <c r="J747" s="225"/>
    </row>
    <row r="748" spans="10:10">
      <c r="J748" s="225"/>
    </row>
    <row r="749" spans="10:10">
      <c r="J749" s="225"/>
    </row>
    <row r="750" spans="10:10">
      <c r="J750" s="225"/>
    </row>
    <row r="751" spans="10:10">
      <c r="J751" s="225"/>
    </row>
    <row r="752" spans="10:10">
      <c r="J752" s="225"/>
    </row>
    <row r="753" spans="10:10">
      <c r="J753" s="225"/>
    </row>
    <row r="754" spans="10:10">
      <c r="J754" s="225"/>
    </row>
    <row r="755" spans="10:10">
      <c r="J755" s="225"/>
    </row>
    <row r="756" spans="10:10">
      <c r="J756" s="225"/>
    </row>
    <row r="757" spans="10:10">
      <c r="J757" s="225"/>
    </row>
    <row r="758" spans="10:10">
      <c r="J758" s="225"/>
    </row>
    <row r="759" spans="10:10">
      <c r="J759" s="225"/>
    </row>
    <row r="760" spans="10:10">
      <c r="J760" s="225"/>
    </row>
    <row r="761" spans="10:10">
      <c r="J761" s="225"/>
    </row>
    <row r="762" spans="10:10">
      <c r="J762" s="225"/>
    </row>
    <row r="763" spans="10:10">
      <c r="J763" s="225"/>
    </row>
    <row r="764" spans="10:10">
      <c r="J764" s="225"/>
    </row>
    <row r="765" spans="10:10">
      <c r="J765" s="225"/>
    </row>
    <row r="766" spans="10:10">
      <c r="J766" s="225"/>
    </row>
    <row r="767" spans="10:10">
      <c r="J767" s="225"/>
    </row>
    <row r="768" spans="10:10">
      <c r="J768" s="225"/>
    </row>
    <row r="769" spans="10:10">
      <c r="J769" s="225"/>
    </row>
    <row r="770" spans="10:10">
      <c r="J770" s="225"/>
    </row>
    <row r="771" spans="10:10">
      <c r="J771" s="225"/>
    </row>
    <row r="772" spans="10:10">
      <c r="J772" s="225"/>
    </row>
    <row r="773" spans="10:10">
      <c r="J773" s="225"/>
    </row>
    <row r="774" spans="10:10">
      <c r="J774" s="225"/>
    </row>
    <row r="775" spans="10:10">
      <c r="J775" s="225"/>
    </row>
    <row r="776" spans="10:10">
      <c r="J776" s="225"/>
    </row>
    <row r="777" spans="10:10">
      <c r="J777" s="225"/>
    </row>
    <row r="778" spans="10:10">
      <c r="J778" s="225"/>
    </row>
    <row r="779" spans="10:10">
      <c r="J779" s="225"/>
    </row>
    <row r="780" spans="10:10">
      <c r="J780" s="225"/>
    </row>
    <row r="781" spans="10:10">
      <c r="J781" s="225"/>
    </row>
    <row r="782" spans="10:10">
      <c r="J782" s="225"/>
    </row>
    <row r="783" spans="10:10">
      <c r="J783" s="225"/>
    </row>
    <row r="784" spans="10:10">
      <c r="J784" s="225"/>
    </row>
    <row r="785" spans="10:10">
      <c r="J785" s="225"/>
    </row>
    <row r="786" spans="10:10">
      <c r="J786" s="225"/>
    </row>
    <row r="787" spans="10:10">
      <c r="J787" s="225"/>
    </row>
    <row r="788" spans="10:10">
      <c r="J788" s="225"/>
    </row>
    <row r="789" spans="10:10">
      <c r="J789" s="225"/>
    </row>
    <row r="790" spans="10:10">
      <c r="J790" s="225"/>
    </row>
    <row r="791" spans="10:10">
      <c r="J791" s="225"/>
    </row>
    <row r="792" spans="10:10">
      <c r="J792" s="225"/>
    </row>
    <row r="793" spans="10:10">
      <c r="J793" s="225"/>
    </row>
    <row r="794" spans="10:10">
      <c r="J794" s="225"/>
    </row>
    <row r="795" spans="10:10">
      <c r="J795" s="225"/>
    </row>
    <row r="796" spans="10:10">
      <c r="J796" s="225"/>
    </row>
    <row r="797" spans="10:10">
      <c r="J797" s="225"/>
    </row>
    <row r="798" spans="10:10">
      <c r="J798" s="225"/>
    </row>
    <row r="799" spans="10:10">
      <c r="J799" s="225"/>
    </row>
    <row r="800" spans="10:10">
      <c r="J800" s="225"/>
    </row>
    <row r="801" spans="10:10">
      <c r="J801" s="225"/>
    </row>
    <row r="802" spans="10:10">
      <c r="J802" s="225"/>
    </row>
    <row r="803" spans="10:10">
      <c r="J803" s="225"/>
    </row>
    <row r="804" spans="10:10">
      <c r="J804" s="225"/>
    </row>
    <row r="805" spans="10:10">
      <c r="J805" s="225"/>
    </row>
    <row r="806" spans="10:10">
      <c r="J806" s="225"/>
    </row>
    <row r="807" spans="10:10">
      <c r="J807" s="225"/>
    </row>
    <row r="808" spans="10:10">
      <c r="J808" s="225"/>
    </row>
    <row r="809" spans="10:10">
      <c r="J809" s="225"/>
    </row>
    <row r="810" spans="10:10">
      <c r="J810" s="225"/>
    </row>
    <row r="811" spans="10:10">
      <c r="J811" s="225"/>
    </row>
    <row r="812" spans="10:10">
      <c r="J812" s="225"/>
    </row>
    <row r="813" spans="10:10">
      <c r="J813" s="225"/>
    </row>
    <row r="814" spans="10:10">
      <c r="J814" s="225"/>
    </row>
    <row r="815" spans="10:10">
      <c r="J815" s="225"/>
    </row>
    <row r="816" spans="10:10">
      <c r="J816" s="225"/>
    </row>
    <row r="817" spans="10:10">
      <c r="J817" s="225"/>
    </row>
    <row r="818" spans="10:10">
      <c r="J818" s="225"/>
    </row>
    <row r="819" spans="10:10">
      <c r="J819" s="225"/>
    </row>
    <row r="820" spans="10:10">
      <c r="J820" s="225"/>
    </row>
    <row r="821" spans="10:10">
      <c r="J821" s="225"/>
    </row>
    <row r="822" spans="10:10">
      <c r="J822" s="225"/>
    </row>
    <row r="823" spans="10:10">
      <c r="J823" s="225"/>
    </row>
    <row r="824" spans="10:10">
      <c r="J824" s="225"/>
    </row>
    <row r="825" spans="10:10">
      <c r="J825" s="225"/>
    </row>
    <row r="826" spans="10:10">
      <c r="J826" s="225"/>
    </row>
    <row r="827" spans="10:10">
      <c r="J827" s="225"/>
    </row>
    <row r="828" spans="10:10">
      <c r="J828" s="225"/>
    </row>
    <row r="829" spans="10:10">
      <c r="J829" s="225"/>
    </row>
    <row r="830" spans="10:10">
      <c r="J830" s="225"/>
    </row>
    <row r="831" spans="10:10">
      <c r="J831" s="225"/>
    </row>
    <row r="832" spans="10:10">
      <c r="J832" s="225"/>
    </row>
    <row r="833" spans="10:10">
      <c r="J833" s="225"/>
    </row>
    <row r="834" spans="10:10">
      <c r="J834" s="225"/>
    </row>
    <row r="835" spans="10:10">
      <c r="J835" s="225"/>
    </row>
    <row r="836" spans="10:10">
      <c r="J836" s="225"/>
    </row>
    <row r="837" spans="10:10">
      <c r="J837" s="225"/>
    </row>
    <row r="838" spans="10:10">
      <c r="J838" s="225"/>
    </row>
    <row r="839" spans="10:10">
      <c r="J839" s="225"/>
    </row>
    <row r="840" spans="10:10">
      <c r="J840" s="225"/>
    </row>
    <row r="841" spans="10:10">
      <c r="J841" s="225"/>
    </row>
    <row r="842" spans="10:10">
      <c r="J842" s="225"/>
    </row>
    <row r="843" spans="10:10">
      <c r="J843" s="225"/>
    </row>
    <row r="844" spans="10:10">
      <c r="J844" s="225"/>
    </row>
    <row r="845" spans="10:10">
      <c r="J845" s="225"/>
    </row>
    <row r="846" spans="10:10">
      <c r="J846" s="225"/>
    </row>
    <row r="847" spans="10:10">
      <c r="J847" s="225"/>
    </row>
    <row r="848" spans="10:10">
      <c r="J848" s="225"/>
    </row>
    <row r="849" spans="10:10">
      <c r="J849" s="225"/>
    </row>
    <row r="850" spans="10:10">
      <c r="J850" s="225"/>
    </row>
    <row r="851" spans="10:10">
      <c r="J851" s="225"/>
    </row>
    <row r="852" spans="10:10">
      <c r="J852" s="225"/>
    </row>
    <row r="853" spans="10:10">
      <c r="J853" s="225"/>
    </row>
    <row r="854" spans="10:10">
      <c r="J854" s="225"/>
    </row>
    <row r="855" spans="10:10">
      <c r="J855" s="225"/>
    </row>
    <row r="856" spans="10:10">
      <c r="J856" s="225"/>
    </row>
    <row r="857" spans="10:10">
      <c r="J857" s="225"/>
    </row>
    <row r="858" spans="10:10">
      <c r="J858" s="225"/>
    </row>
    <row r="859" spans="10:10">
      <c r="J859" s="225"/>
    </row>
    <row r="860" spans="10:10">
      <c r="J860" s="225"/>
    </row>
    <row r="861" spans="10:10">
      <c r="J861" s="225"/>
    </row>
    <row r="862" spans="10:10">
      <c r="J862" s="225"/>
    </row>
    <row r="863" spans="10:10">
      <c r="J863" s="225"/>
    </row>
    <row r="864" spans="10:10">
      <c r="J864" s="225"/>
    </row>
    <row r="865" spans="10:10">
      <c r="J865" s="225"/>
    </row>
    <row r="866" spans="10:10">
      <c r="J866" s="225"/>
    </row>
    <row r="867" spans="10:10">
      <c r="J867" s="225"/>
    </row>
    <row r="868" spans="10:10">
      <c r="J868" s="225"/>
    </row>
    <row r="869" spans="10:10">
      <c r="J869" s="225"/>
    </row>
    <row r="870" spans="10:10">
      <c r="J870" s="225"/>
    </row>
    <row r="871" spans="10:10">
      <c r="J871" s="225"/>
    </row>
    <row r="872" spans="10:10">
      <c r="J872" s="225"/>
    </row>
    <row r="873" spans="10:10">
      <c r="J873" s="225"/>
    </row>
    <row r="874" spans="10:10">
      <c r="J874" s="225"/>
    </row>
    <row r="875" spans="10:10">
      <c r="J875" s="225"/>
    </row>
    <row r="876" spans="10:10">
      <c r="J876" s="225"/>
    </row>
    <row r="877" spans="10:10">
      <c r="J877" s="225"/>
    </row>
    <row r="878" spans="10:10">
      <c r="J878" s="225"/>
    </row>
    <row r="879" spans="10:10">
      <c r="J879" s="225"/>
    </row>
    <row r="880" spans="10:10">
      <c r="J880" s="225"/>
    </row>
    <row r="881" spans="10:10">
      <c r="J881" s="225"/>
    </row>
    <row r="882" spans="10:10">
      <c r="J882" s="225"/>
    </row>
    <row r="883" spans="10:10">
      <c r="J883" s="225"/>
    </row>
    <row r="884" spans="10:10">
      <c r="J884" s="225"/>
    </row>
    <row r="885" spans="10:10">
      <c r="J885" s="225"/>
    </row>
    <row r="886" spans="10:10">
      <c r="J886" s="225"/>
    </row>
    <row r="887" spans="10:10">
      <c r="J887" s="225"/>
    </row>
    <row r="888" spans="10:10">
      <c r="J888" s="225"/>
    </row>
    <row r="889" spans="10:10">
      <c r="J889" s="225"/>
    </row>
    <row r="890" spans="10:10">
      <c r="J890" s="225"/>
    </row>
    <row r="891" spans="10:10">
      <c r="J891" s="225"/>
    </row>
    <row r="892" spans="10:10">
      <c r="J892" s="225"/>
    </row>
    <row r="893" spans="10:10">
      <c r="J893" s="225"/>
    </row>
    <row r="894" spans="10:10">
      <c r="J894" s="225"/>
    </row>
    <row r="895" spans="10:10">
      <c r="J895" s="225"/>
    </row>
    <row r="896" spans="10:10">
      <c r="J896" s="225"/>
    </row>
    <row r="897" spans="10:10">
      <c r="J897" s="225"/>
    </row>
    <row r="898" spans="10:10">
      <c r="J898" s="225"/>
    </row>
    <row r="899" spans="10:10">
      <c r="J899" s="225"/>
    </row>
    <row r="900" spans="10:10">
      <c r="J900" s="225"/>
    </row>
    <row r="901" spans="10:10">
      <c r="J901" s="225"/>
    </row>
    <row r="902" spans="10:10">
      <c r="J902" s="225"/>
    </row>
    <row r="903" spans="10:10">
      <c r="J903" s="225"/>
    </row>
    <row r="904" spans="10:10">
      <c r="J904" s="225"/>
    </row>
    <row r="905" spans="10:10">
      <c r="J905" s="225"/>
    </row>
    <row r="906" spans="10:10">
      <c r="J906" s="225"/>
    </row>
    <row r="907" spans="10:10">
      <c r="J907" s="225"/>
    </row>
    <row r="908" spans="10:10">
      <c r="J908" s="225"/>
    </row>
    <row r="909" spans="10:10">
      <c r="J909" s="225"/>
    </row>
    <row r="910" spans="10:10">
      <c r="J910" s="225"/>
    </row>
    <row r="911" spans="10:10">
      <c r="J911" s="225"/>
    </row>
    <row r="912" spans="10:10">
      <c r="J912" s="225"/>
    </row>
    <row r="913" spans="10:10">
      <c r="J913" s="225"/>
    </row>
    <row r="914" spans="10:10">
      <c r="J914" s="225"/>
    </row>
    <row r="915" spans="10:10">
      <c r="J915" s="225"/>
    </row>
    <row r="916" spans="10:10">
      <c r="J916" s="225"/>
    </row>
    <row r="917" spans="10:10">
      <c r="J917" s="225"/>
    </row>
    <row r="918" spans="10:10">
      <c r="J918" s="225"/>
    </row>
    <row r="919" spans="10:10">
      <c r="J919" s="225"/>
    </row>
    <row r="920" spans="10:10">
      <c r="J920" s="225"/>
    </row>
    <row r="921" spans="10:10">
      <c r="J921" s="225"/>
    </row>
    <row r="922" spans="10:10">
      <c r="J922" s="225"/>
    </row>
    <row r="923" spans="10:10">
      <c r="J923" s="225"/>
    </row>
    <row r="924" spans="10:10">
      <c r="J924" s="225"/>
    </row>
    <row r="925" spans="10:10">
      <c r="J925" s="225"/>
    </row>
    <row r="926" spans="10:10">
      <c r="J926" s="225"/>
    </row>
    <row r="927" spans="10:10">
      <c r="J927" s="225"/>
    </row>
    <row r="928" spans="10:10">
      <c r="J928" s="225"/>
    </row>
    <row r="929" spans="10:10">
      <c r="J929" s="225"/>
    </row>
    <row r="930" spans="10:10">
      <c r="J930" s="225"/>
    </row>
    <row r="931" spans="10:10">
      <c r="J931" s="225"/>
    </row>
    <row r="932" spans="10:10">
      <c r="J932" s="225"/>
    </row>
    <row r="933" spans="10:10">
      <c r="J933" s="225"/>
    </row>
    <row r="934" spans="10:10">
      <c r="J934" s="225"/>
    </row>
    <row r="935" spans="10:10">
      <c r="J935" s="225"/>
    </row>
    <row r="936" spans="10:10">
      <c r="J936" s="225"/>
    </row>
    <row r="937" spans="10:10">
      <c r="J937" s="225"/>
    </row>
    <row r="938" spans="10:10">
      <c r="J938" s="225"/>
    </row>
    <row r="939" spans="10:10">
      <c r="J939" s="225"/>
    </row>
    <row r="940" spans="10:10">
      <c r="J940" s="225"/>
    </row>
    <row r="941" spans="10:10">
      <c r="J941" s="225"/>
    </row>
    <row r="942" spans="10:10">
      <c r="J942" s="225"/>
    </row>
    <row r="943" spans="10:10">
      <c r="J943" s="225"/>
    </row>
    <row r="944" spans="10:10">
      <c r="J944" s="225"/>
    </row>
    <row r="945" spans="10:10">
      <c r="J945" s="225"/>
    </row>
    <row r="946" spans="10:10">
      <c r="J946" s="225"/>
    </row>
    <row r="947" spans="10:10">
      <c r="J947" s="225"/>
    </row>
    <row r="948" spans="10:10">
      <c r="J948" s="225"/>
    </row>
    <row r="949" spans="10:10">
      <c r="J949" s="225"/>
    </row>
    <row r="950" spans="10:10">
      <c r="J950" s="225"/>
    </row>
    <row r="951" spans="10:10">
      <c r="J951" s="225"/>
    </row>
    <row r="952" spans="10:10">
      <c r="J952" s="225"/>
    </row>
    <row r="953" spans="10:10">
      <c r="J953" s="225"/>
    </row>
    <row r="954" spans="10:10">
      <c r="J954" s="225"/>
    </row>
    <row r="955" spans="10:10">
      <c r="J955" s="225"/>
    </row>
    <row r="956" spans="10:10">
      <c r="J956" s="225"/>
    </row>
    <row r="957" spans="10:10">
      <c r="J957" s="225"/>
    </row>
    <row r="958" spans="10:10">
      <c r="J958" s="225"/>
    </row>
    <row r="959" spans="10:10">
      <c r="J959" s="225"/>
    </row>
    <row r="960" spans="10:10">
      <c r="J960" s="225"/>
    </row>
    <row r="961" spans="10:10">
      <c r="J961" s="225"/>
    </row>
    <row r="962" spans="10:10">
      <c r="J962" s="225"/>
    </row>
    <row r="963" spans="10:10">
      <c r="J963" s="225"/>
    </row>
    <row r="964" spans="10:10">
      <c r="J964" s="225"/>
    </row>
    <row r="965" spans="10:10">
      <c r="J965" s="225"/>
    </row>
    <row r="966" spans="10:10">
      <c r="J966" s="225"/>
    </row>
    <row r="967" spans="10:10">
      <c r="J967" s="225"/>
    </row>
    <row r="968" spans="10:10">
      <c r="J968" s="225"/>
    </row>
    <row r="969" spans="10:10">
      <c r="J969" s="225"/>
    </row>
    <row r="970" spans="10:10">
      <c r="J970" s="225"/>
    </row>
    <row r="971" spans="10:10">
      <c r="J971" s="225"/>
    </row>
    <row r="972" spans="10:10">
      <c r="J972" s="225"/>
    </row>
    <row r="973" spans="10:10">
      <c r="J973" s="225"/>
    </row>
    <row r="974" spans="10:10">
      <c r="J974" s="225"/>
    </row>
    <row r="975" spans="10:10">
      <c r="J975" s="225"/>
    </row>
    <row r="976" spans="10:10">
      <c r="J976" s="225"/>
    </row>
    <row r="977" spans="10:10">
      <c r="J977" s="225"/>
    </row>
    <row r="978" spans="10:10">
      <c r="J978" s="225"/>
    </row>
    <row r="979" spans="10:10">
      <c r="J979" s="225"/>
    </row>
    <row r="980" spans="10:10">
      <c r="J980" s="225"/>
    </row>
    <row r="981" spans="10:10">
      <c r="J981" s="225"/>
    </row>
    <row r="982" spans="10:10">
      <c r="J982" s="225"/>
    </row>
    <row r="983" spans="10:10">
      <c r="J983" s="225"/>
    </row>
    <row r="984" spans="10:10">
      <c r="J984" s="225"/>
    </row>
    <row r="985" spans="10:10">
      <c r="J985" s="225"/>
    </row>
    <row r="986" spans="10:10">
      <c r="J986" s="225"/>
    </row>
    <row r="987" spans="10:10">
      <c r="J987" s="225"/>
    </row>
    <row r="988" spans="10:10">
      <c r="J988" s="225"/>
    </row>
    <row r="989" spans="10:10">
      <c r="J989" s="225"/>
    </row>
    <row r="990" spans="10:10">
      <c r="J990" s="225"/>
    </row>
    <row r="991" spans="10:10">
      <c r="J991" s="225"/>
    </row>
    <row r="992" spans="10:10">
      <c r="J992" s="225"/>
    </row>
    <row r="993" spans="10:10">
      <c r="J993" s="225"/>
    </row>
    <row r="994" spans="10:10">
      <c r="J994" s="225"/>
    </row>
    <row r="995" spans="10:10">
      <c r="J995" s="225"/>
    </row>
    <row r="996" spans="10:10">
      <c r="J996" s="225"/>
    </row>
    <row r="997" spans="10:10">
      <c r="J997" s="225"/>
    </row>
    <row r="998" spans="10:10">
      <c r="J998" s="225"/>
    </row>
    <row r="999" spans="10:10">
      <c r="J999" s="225"/>
    </row>
    <row r="1000" spans="10:10">
      <c r="J1000" s="225"/>
    </row>
    <row r="1001" spans="10:10">
      <c r="J1001" s="225"/>
    </row>
    <row r="1002" spans="10:10">
      <c r="J1002" s="225"/>
    </row>
    <row r="1003" spans="10:10">
      <c r="J1003" s="225"/>
    </row>
    <row r="1004" spans="10:10">
      <c r="J1004" s="225"/>
    </row>
    <row r="1005" spans="10:10">
      <c r="J1005" s="225"/>
    </row>
    <row r="1006" spans="10:10">
      <c r="J1006" s="225"/>
    </row>
    <row r="1007" spans="10:10">
      <c r="J1007" s="225"/>
    </row>
    <row r="1008" spans="10:10">
      <c r="J1008" s="225"/>
    </row>
    <row r="1009" spans="10:10">
      <c r="J1009" s="225"/>
    </row>
    <row r="1010" spans="10:10">
      <c r="J1010" s="225"/>
    </row>
    <row r="1011" spans="10:10">
      <c r="J1011" s="225"/>
    </row>
    <row r="1012" spans="10:10">
      <c r="J1012" s="225"/>
    </row>
    <row r="1013" spans="10:10">
      <c r="J1013" s="225"/>
    </row>
  </sheetData>
  <mergeCells count="13">
    <mergeCell ref="A74:A77"/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62:A67"/>
    <mergeCell ref="A68:A73"/>
  </mergeCells>
  <pageMargins left="0" right="0" top="0" bottom="0" header="0" footer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6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8.140625" customWidth="1"/>
    <col min="2" max="2" width="15.140625" customWidth="1"/>
    <col min="3" max="10" width="12.5703125" customWidth="1"/>
    <col min="11" max="11" width="12.7109375" customWidth="1"/>
    <col min="16" max="16" width="19.5703125" customWidth="1"/>
    <col min="17" max="28" width="6.42578125" customWidth="1"/>
  </cols>
  <sheetData>
    <row r="1" spans="1:32">
      <c r="A1" s="186" t="s">
        <v>0</v>
      </c>
      <c r="B1" s="187" t="s">
        <v>1</v>
      </c>
      <c r="C1" s="188" t="s">
        <v>2</v>
      </c>
      <c r="D1" s="189" t="s">
        <v>3</v>
      </c>
      <c r="E1" s="188" t="s">
        <v>4</v>
      </c>
      <c r="F1" s="188" t="s">
        <v>5</v>
      </c>
      <c r="G1" s="226" t="s">
        <v>6</v>
      </c>
      <c r="H1" s="188" t="s">
        <v>7</v>
      </c>
      <c r="I1" s="189" t="s">
        <v>8</v>
      </c>
      <c r="J1" s="227" t="s">
        <v>9</v>
      </c>
      <c r="K1" s="228" t="s">
        <v>125</v>
      </c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</row>
    <row r="2" spans="1:32">
      <c r="A2" s="315" t="s">
        <v>95</v>
      </c>
      <c r="B2" s="194" t="s">
        <v>12</v>
      </c>
      <c r="C2" s="195">
        <f>SUM('C.R Sem. 2025'!C2+'C.R Sem. 2025'!C11+'C.R Sem. 2025'!C20+'C.R Sem. 2025'!C29)</f>
        <v>8</v>
      </c>
      <c r="D2" s="196">
        <f>SUM('C.R Sem. 2025'!D2+'C.R Sem. 2025'!D11+'C.R Sem. 2025'!D20+'C.R Sem. 2025'!D29)</f>
        <v>0</v>
      </c>
      <c r="E2" s="196">
        <f>SUM('C.R Sem. 2025'!E2+'C.R Sem. 2025'!E11+'C.R Sem. 2025'!E20+'C.R Sem. 2025'!E29)</f>
        <v>0</v>
      </c>
      <c r="F2" s="196">
        <f>SUM('C.R Sem. 2025'!F2+'C.R Sem. 2025'!F11+'C.R Sem. 2025'!F20+'C.R Sem. 2025'!F29)</f>
        <v>0</v>
      </c>
      <c r="G2" s="196">
        <f>SUM('C.R Sem. 2025'!G2+'C.R Sem. 2025'!G11+'C.R Sem. 2025'!G20+'C.R Sem. 2025'!G29)</f>
        <v>0</v>
      </c>
      <c r="H2" s="196">
        <f>SUM('C.R Sem. 2025'!H2+'C.R Sem. 2025'!H11+'C.R Sem. 2025'!H20+'C.R Sem. 2025'!H29)</f>
        <v>0</v>
      </c>
      <c r="I2" s="195">
        <f>SUM('C.R Sem. 2025'!I2+'C.R Sem. 2025'!I11+'C.R Sem. 2025'!I20+'C.R Sem. 2025'!I29)</f>
        <v>6</v>
      </c>
      <c r="J2" s="195">
        <f>SUM('C.R Sem. 2025'!J2+'C.R Sem. 2025'!J11+'C.R Sem. 2025'!J20+'C.R Sem. 2025'!J29)</f>
        <v>3</v>
      </c>
      <c r="K2" s="230">
        <f>SUM(C2:J2)</f>
        <v>17</v>
      </c>
      <c r="L2" s="14" t="s">
        <v>13</v>
      </c>
      <c r="O2" s="151"/>
      <c r="P2" s="15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</row>
    <row r="3" spans="1:32">
      <c r="A3" s="327"/>
      <c r="B3" s="205" t="s">
        <v>16</v>
      </c>
      <c r="C3" s="205">
        <f>SUM('C.R Sem. 2025'!C5+'C.R Sem. 2025'!C14+'C.R Sem. 2025'!C23+'C.R Sem. 2025'!C32)</f>
        <v>100</v>
      </c>
      <c r="D3" s="206">
        <f>SUM('C.R Sem. 2025'!D5+'C.R Sem. 2025'!D14+'C.R Sem. 2025'!D23+'C.R Sem. 2025'!D32)</f>
        <v>0</v>
      </c>
      <c r="E3" s="206">
        <f>SUM('C.R Sem. 2025'!E5+'C.R Sem. 2025'!E14+'C.R Sem. 2025'!E23+'C.R Sem. 2025'!E32)</f>
        <v>0</v>
      </c>
      <c r="F3" s="206">
        <f>SUM('C.R Sem. 2025'!F5+'C.R Sem. 2025'!F14+'C.R Sem. 2025'!F23+'C.R Sem. 2025'!F32)</f>
        <v>0</v>
      </c>
      <c r="G3" s="206">
        <f>SUM('C.R Sem. 2025'!G5+'C.R Sem. 2025'!G14+'C.R Sem. 2025'!G23+'C.R Sem. 2025'!G32)</f>
        <v>0</v>
      </c>
      <c r="H3" s="206">
        <f>SUM('C.R Sem. 2025'!H5+'C.R Sem. 2025'!H14+'C.R Sem. 2025'!H23+'C.R Sem. 2025'!H32)</f>
        <v>0</v>
      </c>
      <c r="I3" s="205">
        <f>SUM('C.R Sem. 2025'!I5+'C.R Sem. 2025'!I14+'C.R Sem. 2025'!I23+'C.R Sem. 2025'!I32)</f>
        <v>18</v>
      </c>
      <c r="J3" s="205">
        <f>SUM('C.R Sem. 2025'!J5+'C.R Sem. 2025'!J14+'C.R Sem. 2025'!J23+'C.R Sem. 2025'!J32)</f>
        <v>31</v>
      </c>
      <c r="M3" s="193" t="s">
        <v>94</v>
      </c>
      <c r="O3" s="151"/>
      <c r="P3" s="151"/>
      <c r="Q3" s="232"/>
      <c r="R3" s="232"/>
      <c r="S3" s="232"/>
      <c r="T3" s="233"/>
      <c r="U3" s="233"/>
      <c r="V3" s="233"/>
      <c r="W3" s="233"/>
      <c r="X3" s="233"/>
      <c r="Y3" s="233"/>
      <c r="Z3" s="233"/>
      <c r="AA3" s="233"/>
      <c r="AB3" s="233"/>
    </row>
    <row r="4" spans="1:32">
      <c r="A4" s="327"/>
      <c r="B4" s="205" t="s">
        <v>18</v>
      </c>
      <c r="C4" s="205">
        <f>SUM('C.R Sem. 2025'!C7+'C.R Sem. 2025'!C16+'C.R Sem. 2025'!C25+'C.R Sem. 2025'!C34)</f>
        <v>406</v>
      </c>
      <c r="D4" s="206">
        <f>SUM('C.R Sem. 2025'!D7+'C.R Sem. 2025'!D16+'C.R Sem. 2025'!D25+'C.R Sem. 2025'!D34)</f>
        <v>0</v>
      </c>
      <c r="E4" s="206">
        <f>SUM('C.R Sem. 2025'!E7+'C.R Sem. 2025'!E16+'C.R Sem. 2025'!E25+'C.R Sem. 2025'!E34)</f>
        <v>0</v>
      </c>
      <c r="F4" s="206">
        <f>SUM('C.R Sem. 2025'!F7+'C.R Sem. 2025'!F16+'C.R Sem. 2025'!F25+'C.R Sem. 2025'!F34)</f>
        <v>0</v>
      </c>
      <c r="G4" s="206">
        <f>SUM('C.R Sem. 2025'!G7+'C.R Sem. 2025'!G16+'C.R Sem. 2025'!G25+'C.R Sem. 2025'!G34)</f>
        <v>0</v>
      </c>
      <c r="H4" s="206">
        <f>SUM('C.R Sem. 2025'!H7+'C.R Sem. 2025'!H16+'C.R Sem. 2025'!H25+'C.R Sem. 2025'!H34)</f>
        <v>0</v>
      </c>
      <c r="I4" s="205">
        <f>SUM('C.R Sem. 2025'!I7+'C.R Sem. 2025'!I16+'C.R Sem. 2025'!I25+'C.R Sem. 2025'!I34)</f>
        <v>323</v>
      </c>
      <c r="J4" s="205">
        <f>SUM('C.R Sem. 2025'!J7+'C.R Sem. 2025'!J16+'C.R Sem. 2025'!J25+'C.R Sem. 2025'!J34)</f>
        <v>332</v>
      </c>
      <c r="O4" s="151"/>
      <c r="P4" s="151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</row>
    <row r="5" spans="1:32">
      <c r="A5" s="327"/>
      <c r="B5" s="205" t="s">
        <v>19</v>
      </c>
      <c r="C5" s="205">
        <f>SUM('C.R Sem. 2025'!C8+'C.R Sem. 2025'!C17+'C.R Sem. 2025'!C26+'C.R Sem. 2025'!C35)</f>
        <v>932</v>
      </c>
      <c r="D5" s="206">
        <f>SUM('C.R Sem. 2025'!D8+'C.R Sem. 2025'!D17+'C.R Sem. 2025'!D26+'C.R Sem. 2025'!D35)</f>
        <v>0</v>
      </c>
      <c r="E5" s="206">
        <f>SUM('C.R Sem. 2025'!E8+'C.R Sem. 2025'!E17+'C.R Sem. 2025'!E26+'C.R Sem. 2025'!E35)</f>
        <v>0</v>
      </c>
      <c r="F5" s="206">
        <f>SUM('C.R Sem. 2025'!F8+'C.R Sem. 2025'!F17+'C.R Sem. 2025'!F26+'C.R Sem. 2025'!F35)</f>
        <v>0</v>
      </c>
      <c r="G5" s="206">
        <f>SUM('C.R Sem. 2025'!G8+'C.R Sem. 2025'!G17+'C.R Sem. 2025'!G26+'C.R Sem. 2025'!G35)</f>
        <v>0</v>
      </c>
      <c r="H5" s="206">
        <f>SUM('C.R Sem. 2025'!H8+'C.R Sem. 2025'!H17+'C.R Sem. 2025'!H26+'C.R Sem. 2025'!H35)</f>
        <v>0</v>
      </c>
      <c r="I5" s="205">
        <f>SUM('C.R Sem. 2025'!I8+'C.R Sem. 2025'!I17+'C.R Sem. 2025'!I26+'C.R Sem. 2025'!I35)</f>
        <v>646</v>
      </c>
      <c r="J5" s="205">
        <f>SUM('C.R Sem. 2025'!J8+'C.R Sem. 2025'!J17+'C.R Sem. 2025'!J26+'C.R Sem. 2025'!J35)</f>
        <v>784</v>
      </c>
      <c r="O5" s="151"/>
      <c r="P5" s="151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</row>
    <row r="6" spans="1:32">
      <c r="A6" s="328"/>
      <c r="B6" s="212" t="s">
        <v>21</v>
      </c>
      <c r="C6" s="212">
        <f>SUM('C.R Sem. 2025'!C10+'C.R Sem. 2025'!C19+'C.R Sem. 2025'!C28+'C.R Sem. 2025'!C37)</f>
        <v>566</v>
      </c>
      <c r="D6" s="213">
        <f>SUM('C.R Sem. 2025'!D10+'C.R Sem. 2025'!D19+'C.R Sem. 2025'!D28+'C.R Sem. 2025'!D37)</f>
        <v>0</v>
      </c>
      <c r="E6" s="213">
        <f>SUM('C.R Sem. 2025'!E10+'C.R Sem. 2025'!E19+'C.R Sem. 2025'!E28+'C.R Sem. 2025'!E37)</f>
        <v>0</v>
      </c>
      <c r="F6" s="213">
        <f>SUM('C.R Sem. 2025'!F10+'C.R Sem. 2025'!F19+'C.R Sem. 2025'!F28+'C.R Sem. 2025'!F37)</f>
        <v>0</v>
      </c>
      <c r="G6" s="213">
        <f>SUM('C.R Sem. 2025'!G10+'C.R Sem. 2025'!G19+'C.R Sem. 2025'!G28+'C.R Sem. 2025'!G37)</f>
        <v>0</v>
      </c>
      <c r="H6" s="213">
        <f>SUM('C.R Sem. 2025'!H10+'C.R Sem. 2025'!H19+'C.R Sem. 2025'!H28+'C.R Sem. 2025'!H37)</f>
        <v>0</v>
      </c>
      <c r="I6" s="212">
        <f>SUM('C.R Sem. 2025'!I10+'C.R Sem. 2025'!I19+'C.R Sem. 2025'!I28+'C.R Sem. 2025'!I37)</f>
        <v>263</v>
      </c>
      <c r="J6" s="212">
        <f>SUM('C.R Sem. 2025'!J10+'C.R Sem. 2025'!J19+'C.R Sem. 2025'!J28+'C.R Sem. 2025'!J37)</f>
        <v>398</v>
      </c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</row>
    <row r="7" spans="1:32">
      <c r="A7" s="315" t="s">
        <v>112</v>
      </c>
      <c r="B7" s="199" t="s">
        <v>12</v>
      </c>
      <c r="C7" s="218">
        <f>SUM('C.R Sem. 2025'!C38+'C.R Sem. 2025'!C47+'C.R Sem. 2025'!C56+'C.R Sem. 2025'!C65)</f>
        <v>19</v>
      </c>
      <c r="D7" s="201">
        <f>SUM('C.R Sem. 2025'!D38+'C.R Sem. 2025'!D47+'C.R Sem. 2025'!D56+'C.R Sem. 2025'!D65)</f>
        <v>0</v>
      </c>
      <c r="E7" s="201">
        <f>SUM('C.R Sem. 2025'!E38+'C.R Sem. 2025'!E47+'C.R Sem. 2025'!E56+'C.R Sem. 2025'!E65)</f>
        <v>0</v>
      </c>
      <c r="F7" s="201">
        <f>SUM('C.R Sem. 2025'!F38+'C.R Sem. 2025'!F47+'C.R Sem. 2025'!F56+'C.R Sem. 2025'!F65)</f>
        <v>0</v>
      </c>
      <c r="G7" s="201">
        <f>SUM('C.R Sem. 2025'!G38+'C.R Sem. 2025'!G47+'C.R Sem. 2025'!G56+'C.R Sem. 2025'!G65)</f>
        <v>0</v>
      </c>
      <c r="H7" s="201">
        <f>SUM('C.R Sem. 2025'!H38+'C.R Sem. 2025'!H47+'C.R Sem. 2025'!H56+'C.R Sem. 2025'!H65)</f>
        <v>0</v>
      </c>
      <c r="I7" s="218">
        <f>SUM('C.R Sem. 2025'!I38+'C.R Sem. 2025'!I47+'C.R Sem. 2025'!I56+'C.R Sem. 2025'!I65)</f>
        <v>7</v>
      </c>
      <c r="J7" s="218">
        <f>SUM('C.R Sem. 2025'!J38+'C.R Sem. 2025'!J47+'C.R Sem. 2025'!J56+'C.R Sem. 2025'!J65)</f>
        <v>12</v>
      </c>
      <c r="K7" s="222">
        <f>SUM(C7:J7)</f>
        <v>38</v>
      </c>
      <c r="L7" s="14" t="s">
        <v>126</v>
      </c>
      <c r="N7" s="1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</row>
    <row r="8" spans="1:32">
      <c r="A8" s="327"/>
      <c r="B8" s="216" t="s">
        <v>16</v>
      </c>
      <c r="C8" s="205">
        <f>SUM('C.R Sem. 2025'!C41+'C.R Sem. 2025'!C50+'C.R Sem. 2025'!C59+'C.R Sem. 2025'!C68)</f>
        <v>62</v>
      </c>
      <c r="D8" s="206">
        <f>SUM('C.R Sem. 2025'!D41+'C.R Sem. 2025'!D50+'C.R Sem. 2025'!D59+'C.R Sem. 2025'!D68)</f>
        <v>0</v>
      </c>
      <c r="E8" s="206">
        <f>SUM('C.R Sem. 2025'!E41+'C.R Sem. 2025'!E50+'C.R Sem. 2025'!E59+'C.R Sem. 2025'!E68)</f>
        <v>0</v>
      </c>
      <c r="F8" s="206">
        <f>SUM('C.R Sem. 2025'!F41+'C.R Sem. 2025'!F50+'C.R Sem. 2025'!F59+'C.R Sem. 2025'!F68)</f>
        <v>0</v>
      </c>
      <c r="G8" s="206">
        <f>SUM('C.R Sem. 2025'!G41+'C.R Sem. 2025'!G50+'C.R Sem. 2025'!G59+'C.R Sem. 2025'!G68)</f>
        <v>0</v>
      </c>
      <c r="H8" s="206">
        <f>SUM('C.R Sem. 2025'!H41+'C.R Sem. 2025'!H50+'C.R Sem. 2025'!H59+'C.R Sem. 2025'!H68)</f>
        <v>0</v>
      </c>
      <c r="I8" s="205">
        <f>SUM('C.R Sem. 2025'!I41+'C.R Sem. 2025'!I50+'C.R Sem. 2025'!I59+'C.R Sem. 2025'!I68)</f>
        <v>28</v>
      </c>
      <c r="J8" s="205">
        <f>SUM('C.R Sem. 2025'!J41+'C.R Sem. 2025'!J50+'C.R Sem. 2025'!J59+'C.R Sem. 2025'!J68)</f>
        <v>35</v>
      </c>
      <c r="N8" s="1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</row>
    <row r="9" spans="1:32">
      <c r="A9" s="327"/>
      <c r="B9" s="216" t="s">
        <v>18</v>
      </c>
      <c r="C9" s="205">
        <f>SUM('C.R Sem. 2025'!C43+'C.R Sem. 2025'!C52+'C.R Sem. 2025'!C61+'C.R Sem. 2025'!C70)</f>
        <v>317</v>
      </c>
      <c r="D9" s="206">
        <f>SUM('C.R Sem. 2025'!D43+'C.R Sem. 2025'!D52+'C.R Sem. 2025'!D61+'C.R Sem. 2025'!D70)</f>
        <v>0</v>
      </c>
      <c r="E9" s="206">
        <f>SUM('C.R Sem. 2025'!E43+'C.R Sem. 2025'!E52+'C.R Sem. 2025'!E61+'C.R Sem. 2025'!E70)</f>
        <v>0</v>
      </c>
      <c r="F9" s="206">
        <f>SUM('C.R Sem. 2025'!F43+'C.R Sem. 2025'!F52+'C.R Sem. 2025'!F61+'C.R Sem. 2025'!F70)</f>
        <v>0</v>
      </c>
      <c r="G9" s="206">
        <f>SUM('C.R Sem. 2025'!G43+'C.R Sem. 2025'!G52+'C.R Sem. 2025'!G61+'C.R Sem. 2025'!G70)</f>
        <v>0</v>
      </c>
      <c r="H9" s="206">
        <f>SUM('C.R Sem. 2025'!H43+'C.R Sem. 2025'!H52+'C.R Sem. 2025'!H61+'C.R Sem. 2025'!H70)</f>
        <v>0</v>
      </c>
      <c r="I9" s="205">
        <f>SUM('C.R Sem. 2025'!I43+'C.R Sem. 2025'!I52+'C.R Sem. 2025'!I61+'C.R Sem. 2025'!I70)</f>
        <v>331</v>
      </c>
      <c r="J9" s="205">
        <f>SUM('C.R Sem. 2025'!J43+'C.R Sem. 2025'!J52+'C.R Sem. 2025'!J61+'C.R Sem. 2025'!J70)</f>
        <v>275</v>
      </c>
      <c r="N9" s="1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</row>
    <row r="10" spans="1:32">
      <c r="A10" s="327"/>
      <c r="B10" s="216" t="s">
        <v>19</v>
      </c>
      <c r="C10" s="205">
        <f>SUM('C.R Sem. 2025'!C44+'C.R Sem. 2025'!C53+'C.R Sem. 2025'!C62+'C.R Sem. 2025'!C71)</f>
        <v>665</v>
      </c>
      <c r="D10" s="206">
        <f>SUM('C.R Sem. 2025'!D44+'C.R Sem. 2025'!D53+'C.R Sem. 2025'!D62+'C.R Sem. 2025'!D71)</f>
        <v>0</v>
      </c>
      <c r="E10" s="206">
        <f>SUM('C.R Sem. 2025'!E44+'C.R Sem. 2025'!E53+'C.R Sem. 2025'!E62+'C.R Sem. 2025'!E71)</f>
        <v>0</v>
      </c>
      <c r="F10" s="206">
        <f>SUM('C.R Sem. 2025'!F44+'C.R Sem. 2025'!F53+'C.R Sem. 2025'!F62+'C.R Sem. 2025'!F71)</f>
        <v>0</v>
      </c>
      <c r="G10" s="206">
        <f>SUM('C.R Sem. 2025'!G44+'C.R Sem. 2025'!G53+'C.R Sem. 2025'!G62+'C.R Sem. 2025'!G71)</f>
        <v>0</v>
      </c>
      <c r="H10" s="206">
        <f>SUM('C.R Sem. 2025'!H44+'C.R Sem. 2025'!H53+'C.R Sem. 2025'!H62+'C.R Sem. 2025'!H71)</f>
        <v>0</v>
      </c>
      <c r="I10" s="205">
        <f>SUM('C.R Sem. 2025'!I44+'C.R Sem. 2025'!I53+'C.R Sem. 2025'!I62+'C.R Sem. 2025'!I71)</f>
        <v>602</v>
      </c>
      <c r="J10" s="205">
        <f>SUM('C.R Sem. 2025'!J44+'C.R Sem. 2025'!J53+'C.R Sem. 2025'!J62+'C.R Sem. 2025'!J71)</f>
        <v>761</v>
      </c>
      <c r="N10" s="1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</row>
    <row r="11" spans="1:32">
      <c r="A11" s="328"/>
      <c r="B11" s="217" t="s">
        <v>21</v>
      </c>
      <c r="C11" s="212">
        <f>SUM('C.R Sem. 2025'!C46+'C.R Sem. 2025'!C55+'C.R Sem. 2025'!C64+'C.R Sem. 2025'!C73)</f>
        <v>385</v>
      </c>
      <c r="D11" s="213">
        <f>SUM('C.R Sem. 2025'!D46+'C.R Sem. 2025'!D55+'C.R Sem. 2025'!D64+'C.R Sem. 2025'!D73)</f>
        <v>0</v>
      </c>
      <c r="E11" s="213">
        <f>SUM('C.R Sem. 2025'!E46+'C.R Sem. 2025'!E55+'C.R Sem. 2025'!E64+'C.R Sem. 2025'!E73)</f>
        <v>0</v>
      </c>
      <c r="F11" s="213">
        <f>SUM('C.R Sem. 2025'!F46+'C.R Sem. 2025'!F55+'C.R Sem. 2025'!F64+'C.R Sem. 2025'!F73)</f>
        <v>0</v>
      </c>
      <c r="G11" s="213">
        <f>SUM('C.R Sem. 2025'!G46+'C.R Sem. 2025'!G55+'C.R Sem. 2025'!G64+'C.R Sem. 2025'!G73)</f>
        <v>0</v>
      </c>
      <c r="H11" s="213">
        <f>SUM('C.R Sem. 2025'!H46+'C.R Sem. 2025'!H55+'C.R Sem. 2025'!H64+'C.R Sem. 2025'!H73)</f>
        <v>0</v>
      </c>
      <c r="I11" s="212">
        <f>SUM('C.R Sem. 2025'!I46+'C.R Sem. 2025'!I55+'C.R Sem. 2025'!I64+'C.R Sem. 2025'!I73)</f>
        <v>299</v>
      </c>
      <c r="J11" s="212">
        <f>SUM('C.R Sem. 2025'!J46+'C.R Sem. 2025'!J55+'C.R Sem. 2025'!J64+'C.R Sem. 2025'!J73)</f>
        <v>412</v>
      </c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</row>
    <row r="12" spans="1:32">
      <c r="A12" s="315" t="s">
        <v>113</v>
      </c>
      <c r="B12" s="199" t="s">
        <v>12</v>
      </c>
      <c r="C12" s="218">
        <f>SUM('C.R Sem. 2025'!C74+'C.R Sem. 2025'!C83+'C.R Sem. 2025'!C92+'C.R Sem. 2025'!C101)</f>
        <v>28</v>
      </c>
      <c r="D12" s="201">
        <f>SUM('C.R Sem. 2025'!D74+'C.R Sem. 2025'!D83+'C.R Sem. 2025'!D92+'C.R Sem. 2025'!D101)</f>
        <v>0</v>
      </c>
      <c r="E12" s="201">
        <f>SUM('C.R Sem. 2025'!E74+'C.R Sem. 2025'!E83+'C.R Sem. 2025'!E92+'C.R Sem. 2025'!E101)</f>
        <v>0</v>
      </c>
      <c r="F12" s="201">
        <f>SUM('C.R Sem. 2025'!F74+'C.R Sem. 2025'!F83+'C.R Sem. 2025'!F92+'C.R Sem. 2025'!F101)</f>
        <v>0</v>
      </c>
      <c r="G12" s="201">
        <f>SUM('C.R Sem. 2025'!G74+'C.R Sem. 2025'!G83+'C.R Sem. 2025'!G92+'C.R Sem. 2025'!G101)</f>
        <v>0</v>
      </c>
      <c r="H12" s="201">
        <f>SUM('C.R Sem. 2025'!H74+'C.R Sem. 2025'!H83+'C.R Sem. 2025'!H92+'C.R Sem. 2025'!H101)</f>
        <v>0</v>
      </c>
      <c r="I12" s="218">
        <f>SUM('C.R Sem. 2025'!I74+'C.R Sem. 2025'!I83+'C.R Sem. 2025'!I92+'C.R Sem. 2025'!I101)</f>
        <v>28</v>
      </c>
      <c r="J12" s="199">
        <f>SUM('C.R Sem. 2025'!J74+'C.R Sem. 2025'!J83+'C.R Sem. 2025'!J92+'C.R Sem. 2025'!J101)</f>
        <v>19</v>
      </c>
      <c r="K12" s="222">
        <f>SUM(C12:J12)</f>
        <v>75</v>
      </c>
      <c r="L12" s="14" t="s">
        <v>126</v>
      </c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</row>
    <row r="13" spans="1:32">
      <c r="A13" s="327"/>
      <c r="B13" s="216" t="s">
        <v>16</v>
      </c>
      <c r="C13" s="205">
        <f>'C.R Sem. 2025'!C77+'C.R Sem. 2025'!C86+'C.R Sem. 2025'!C95+'C.R Sem. 2025'!C104</f>
        <v>59</v>
      </c>
      <c r="D13" s="206">
        <f>'C.R Sem. 2025'!D77+'C.R Sem. 2025'!D86+'C.R Sem. 2025'!D95+'C.R Sem. 2025'!D104</f>
        <v>0</v>
      </c>
      <c r="E13" s="206">
        <f>'C.R Sem. 2025'!E77+'C.R Sem. 2025'!E86+'C.R Sem. 2025'!E95+'C.R Sem. 2025'!E104</f>
        <v>0</v>
      </c>
      <c r="F13" s="206">
        <f>'C.R Sem. 2025'!F77+'C.R Sem. 2025'!F86+'C.R Sem. 2025'!F95+'C.R Sem. 2025'!F104</f>
        <v>0</v>
      </c>
      <c r="G13" s="206">
        <f>'C.R Sem. 2025'!G77+'C.R Sem. 2025'!G86+'C.R Sem. 2025'!G95+'C.R Sem. 2025'!G104</f>
        <v>0</v>
      </c>
      <c r="H13" s="206">
        <f>'C.R Sem. 2025'!H77+'C.R Sem. 2025'!H86+'C.R Sem. 2025'!H95+'C.R Sem. 2025'!H104</f>
        <v>0</v>
      </c>
      <c r="I13" s="205">
        <f>'C.R Sem. 2025'!I77+'C.R Sem. 2025'!I86+'C.R Sem. 2025'!I95+'C.R Sem. 2025'!I104</f>
        <v>19</v>
      </c>
      <c r="J13" s="205">
        <f>'C.R Sem. 2025'!J77+'C.R Sem. 2025'!J86+'C.R Sem. 2025'!J95+'C.R Sem. 2025'!J104</f>
        <v>42</v>
      </c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</row>
    <row r="14" spans="1:32">
      <c r="A14" s="327"/>
      <c r="B14" s="216" t="s">
        <v>18</v>
      </c>
      <c r="C14" s="205">
        <f>SUM('C.R Sem. 2025'!C79+'C.R Sem. 2025'!C88+'C.R Sem. 2025'!C97+'C.R Sem. 2025'!C106)</f>
        <v>423</v>
      </c>
      <c r="D14" s="206">
        <f>SUM('C.R Sem. 2025'!D79+'C.R Sem. 2025'!D88+'C.R Sem. 2025'!D97+'C.R Sem. 2025'!D106)</f>
        <v>0</v>
      </c>
      <c r="E14" s="206">
        <f>SUM('C.R Sem. 2025'!E79+'C.R Sem. 2025'!E88+'C.R Sem. 2025'!E97+'C.R Sem. 2025'!E106)</f>
        <v>0</v>
      </c>
      <c r="F14" s="206">
        <f>SUM('C.R Sem. 2025'!F79+'C.R Sem. 2025'!F88+'C.R Sem. 2025'!F97+'C.R Sem. 2025'!F106)</f>
        <v>0</v>
      </c>
      <c r="G14" s="206">
        <f>SUM('C.R Sem. 2025'!G79+'C.R Sem. 2025'!G88+'C.R Sem. 2025'!G97+'C.R Sem. 2025'!G106)</f>
        <v>0</v>
      </c>
      <c r="H14" s="206">
        <f>SUM('C.R Sem. 2025'!H79+'C.R Sem. 2025'!H88+'C.R Sem. 2025'!H97+'C.R Sem. 2025'!H106)</f>
        <v>0</v>
      </c>
      <c r="I14" s="205">
        <f>SUM('C.R Sem. 2025'!I79+'C.R Sem. 2025'!I88+'C.R Sem. 2025'!I97+'C.R Sem. 2025'!I106)</f>
        <v>491</v>
      </c>
      <c r="J14" s="205">
        <f>SUM('C.R Sem. 2025'!J79+'C.R Sem. 2025'!J88+'C.R Sem. 2025'!J97+'C.R Sem. 2025'!J106)</f>
        <v>373</v>
      </c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</row>
    <row r="15" spans="1:32">
      <c r="A15" s="327"/>
      <c r="B15" s="216" t="s">
        <v>19</v>
      </c>
      <c r="C15" s="205">
        <f>'C.R Sem. 2025'!C80+'C.R Sem. 2025'!C89+'C.R Sem. 2025'!C107+'C.R Sem. 2025'!C116</f>
        <v>657</v>
      </c>
      <c r="D15" s="206">
        <f>'C.R Sem. 2025'!D80+'C.R Sem. 2025'!D89+'C.R Sem. 2025'!D107+'C.R Sem. 2025'!D116</f>
        <v>0</v>
      </c>
      <c r="E15" s="206">
        <f>'C.R Sem. 2025'!E80+'C.R Sem. 2025'!E89+'C.R Sem. 2025'!E107+'C.R Sem. 2025'!E116</f>
        <v>0</v>
      </c>
      <c r="F15" s="206">
        <f>'C.R Sem. 2025'!F80+'C.R Sem. 2025'!F89+'C.R Sem. 2025'!F107+'C.R Sem. 2025'!F116</f>
        <v>0</v>
      </c>
      <c r="G15" s="206">
        <f>'C.R Sem. 2025'!G80+'C.R Sem. 2025'!G89+'C.R Sem. 2025'!G107+'C.R Sem. 2025'!G116</f>
        <v>0</v>
      </c>
      <c r="H15" s="206">
        <f>'C.R Sem. 2025'!H80+'C.R Sem. 2025'!H89+'C.R Sem. 2025'!H107+'C.R Sem. 2025'!H116</f>
        <v>0</v>
      </c>
      <c r="I15" s="205">
        <f>'C.R Sem. 2025'!I80+'C.R Sem. 2025'!I89+'C.R Sem. 2025'!I107+'C.R Sem. 2025'!I116</f>
        <v>550</v>
      </c>
      <c r="J15" s="205">
        <f>'C.R Sem. 2025'!J80+'C.R Sem. 2025'!J89+'C.R Sem. 2025'!J107+'C.R Sem. 2025'!J116</f>
        <v>558</v>
      </c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</row>
    <row r="16" spans="1:32">
      <c r="A16" s="328"/>
      <c r="B16" s="217" t="s">
        <v>21</v>
      </c>
      <c r="C16" s="212">
        <f>SUM('C.R Sem. 2025'!C82+'C.R Sem. 2025'!C91+'C.R Sem. 2025'!C100+'C.R Sem. 2025'!C109)</f>
        <v>547</v>
      </c>
      <c r="D16" s="213">
        <f>SUM('C.R Sem. 2025'!D82+'C.R Sem. 2025'!D91+'C.R Sem. 2025'!D100+'C.R Sem. 2025'!D109)</f>
        <v>0</v>
      </c>
      <c r="E16" s="213">
        <f>SUM('C.R Sem. 2025'!E82+'C.R Sem. 2025'!E91+'C.R Sem. 2025'!E100+'C.R Sem. 2025'!E109)</f>
        <v>0</v>
      </c>
      <c r="F16" s="213">
        <f>SUM('C.R Sem. 2025'!F82+'C.R Sem. 2025'!F91+'C.R Sem. 2025'!F100+'C.R Sem. 2025'!F109)</f>
        <v>0</v>
      </c>
      <c r="G16" s="213">
        <f>SUM('C.R Sem. 2025'!G82+'C.R Sem. 2025'!G91+'C.R Sem. 2025'!G100+'C.R Sem. 2025'!G109)</f>
        <v>0</v>
      </c>
      <c r="H16" s="213">
        <f>SUM('C.R Sem. 2025'!H82+'C.R Sem. 2025'!H91+'C.R Sem. 2025'!H100+'C.R Sem. 2025'!H109)</f>
        <v>0</v>
      </c>
      <c r="I16" s="212">
        <f>SUM('C.R Sem. 2025'!I82+'C.R Sem. 2025'!I91+'C.R Sem. 2025'!I100+'C.R Sem. 2025'!I109)</f>
        <v>485</v>
      </c>
      <c r="J16" s="212">
        <f>SUM('C.R Sem. 2025'!J82+'C.R Sem. 2025'!J91+'C.R Sem. 2025'!J100+'C.R Sem. 2025'!J109)</f>
        <v>423</v>
      </c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</row>
    <row r="17" spans="1:28">
      <c r="A17" s="315" t="s">
        <v>114</v>
      </c>
      <c r="B17" s="199" t="s">
        <v>12</v>
      </c>
      <c r="C17" s="218">
        <f>SUM('C.R Sem. 2025'!C110+'C.R Sem. 2025'!C119+'C.R Sem. 2025'!C128+'C.R Sem. 2025'!C137+'C.R Sem. 2025'!C146)</f>
        <v>20</v>
      </c>
      <c r="D17" s="201">
        <f>SUM('C.R Sem. 2025'!D110+'C.R Sem. 2025'!D119+'C.R Sem. 2025'!D128+'C.R Sem. 2025'!D137+'C.R Sem. 2025'!D146)</f>
        <v>0</v>
      </c>
      <c r="E17" s="201">
        <f>SUM('C.R Sem. 2025'!E110+'C.R Sem. 2025'!E119+'C.R Sem. 2025'!E128+'C.R Sem. 2025'!E137+'C.R Sem. 2025'!E146)</f>
        <v>0</v>
      </c>
      <c r="F17" s="201">
        <f>SUM('C.R Sem. 2025'!F110+'C.R Sem. 2025'!F119+'C.R Sem. 2025'!F128+'C.R Sem. 2025'!F137+'C.R Sem. 2025'!F146)</f>
        <v>0</v>
      </c>
      <c r="G17" s="201">
        <f>SUM('C.R Sem. 2025'!G110+'C.R Sem. 2025'!G119+'C.R Sem. 2025'!G128+'C.R Sem. 2025'!G137+'C.R Sem. 2025'!G146)</f>
        <v>0</v>
      </c>
      <c r="H17" s="201">
        <f>SUM('C.R Sem. 2025'!H110+'C.R Sem. 2025'!H119+'C.R Sem. 2025'!H128+'C.R Sem. 2025'!H137+'C.R Sem. 2025'!H146)</f>
        <v>0</v>
      </c>
      <c r="I17" s="218">
        <f>SUM('C.R Sem. 2025'!I110+'C.R Sem. 2025'!I119+'C.R Sem. 2025'!I128+'C.R Sem. 2025'!I137+'C.R Sem. 2025'!I146)</f>
        <v>7</v>
      </c>
      <c r="J17" s="218">
        <f>SUM('C.R Sem. 2025'!J110+'C.R Sem. 2025'!J119+'C.R Sem. 2025'!J128+'C.R Sem. 2025'!J137+'C.R Sem. 2025'!J146)</f>
        <v>8</v>
      </c>
      <c r="K17" s="222">
        <f>SUM(C17:J17)</f>
        <v>35</v>
      </c>
      <c r="L17" s="14" t="s">
        <v>126</v>
      </c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</row>
    <row r="18" spans="1:28">
      <c r="A18" s="327"/>
      <c r="B18" s="216" t="s">
        <v>16</v>
      </c>
      <c r="C18" s="205">
        <f>SUM('C.R Sem. 2025'!C113+'C.R Sem. 2025'!C122+'C.R Sem. 2025'!C131+'C.R Sem. 2025'!C140+'C.R Sem. 2025'!C149)</f>
        <v>48</v>
      </c>
      <c r="D18" s="206">
        <f>SUM('C.R Sem. 2025'!D113+'C.R Sem. 2025'!D122+'C.R Sem. 2025'!D131+'C.R Sem. 2025'!D140+'C.R Sem. 2025'!D149)</f>
        <v>0</v>
      </c>
      <c r="E18" s="206">
        <f>SUM('C.R Sem. 2025'!E113+'C.R Sem. 2025'!E122+'C.R Sem. 2025'!E131+'C.R Sem. 2025'!E140+'C.R Sem. 2025'!E149)</f>
        <v>0</v>
      </c>
      <c r="F18" s="206">
        <f>SUM('C.R Sem. 2025'!F113+'C.R Sem. 2025'!F122+'C.R Sem. 2025'!F131+'C.R Sem. 2025'!F140+'C.R Sem. 2025'!F149)</f>
        <v>0</v>
      </c>
      <c r="G18" s="206">
        <f>SUM('C.R Sem. 2025'!G113+'C.R Sem. 2025'!G122+'C.R Sem. 2025'!G131+'C.R Sem. 2025'!G140+'C.R Sem. 2025'!G149)</f>
        <v>0</v>
      </c>
      <c r="H18" s="206">
        <f>SUM('C.R Sem. 2025'!H113+'C.R Sem. 2025'!H122+'C.R Sem. 2025'!H131+'C.R Sem. 2025'!H140+'C.R Sem. 2025'!H149)</f>
        <v>0</v>
      </c>
      <c r="I18" s="205">
        <f>SUM('C.R Sem. 2025'!I113+'C.R Sem. 2025'!I122+'C.R Sem. 2025'!I131+'C.R Sem. 2025'!I140+'C.R Sem. 2025'!I149)</f>
        <v>20</v>
      </c>
      <c r="J18" s="205">
        <f>SUM('C.R Sem. 2025'!J113+'C.R Sem. 2025'!J122+'C.R Sem. 2025'!J131+'C.R Sem. 2025'!J140+'C.R Sem. 2025'!J149)</f>
        <v>39</v>
      </c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</row>
    <row r="19" spans="1:28">
      <c r="A19" s="327"/>
      <c r="B19" s="216" t="s">
        <v>18</v>
      </c>
      <c r="C19" s="205">
        <f>SUM('C.R Sem. 2025'!C115+'C.R Sem. 2025'!C124+'C.R Sem. 2025'!C133+'C.R Sem. 2025'!C142+'C.R Sem. 2025'!C151)</f>
        <v>376</v>
      </c>
      <c r="D19" s="206">
        <f>SUM('C.R Sem. 2025'!D115+'C.R Sem. 2025'!D124+'C.R Sem. 2025'!D133+'C.R Sem. 2025'!D142+'C.R Sem. 2025'!D151)</f>
        <v>0</v>
      </c>
      <c r="E19" s="206">
        <f>SUM('C.R Sem. 2025'!E115+'C.R Sem. 2025'!E124+'C.R Sem. 2025'!E133+'C.R Sem. 2025'!E142+'C.R Sem. 2025'!E151)</f>
        <v>0</v>
      </c>
      <c r="F19" s="206">
        <f>SUM('C.R Sem. 2025'!F115+'C.R Sem. 2025'!F124+'C.R Sem. 2025'!F133+'C.R Sem. 2025'!F142+'C.R Sem. 2025'!F151)</f>
        <v>0</v>
      </c>
      <c r="G19" s="206">
        <f>SUM('C.R Sem. 2025'!G115+'C.R Sem. 2025'!G124+'C.R Sem. 2025'!G133+'C.R Sem. 2025'!G142+'C.R Sem. 2025'!G151)</f>
        <v>0</v>
      </c>
      <c r="H19" s="206">
        <f>SUM('C.R Sem. 2025'!H115+'C.R Sem. 2025'!H124+'C.R Sem. 2025'!H133+'C.R Sem. 2025'!H142+'C.R Sem. 2025'!H151)</f>
        <v>0</v>
      </c>
      <c r="I19" s="205">
        <f>SUM('C.R Sem. 2025'!I115+'C.R Sem. 2025'!I124+'C.R Sem. 2025'!I133+'C.R Sem. 2025'!I142+'C.R Sem. 2025'!I151)</f>
        <v>517</v>
      </c>
      <c r="J19" s="205">
        <f>SUM('C.R Sem. 2025'!J115+'C.R Sem. 2025'!J124+'C.R Sem. 2025'!J133+'C.R Sem. 2025'!J142+'C.R Sem. 2025'!J151)</f>
        <v>439</v>
      </c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</row>
    <row r="20" spans="1:28">
      <c r="A20" s="327"/>
      <c r="B20" s="216" t="s">
        <v>19</v>
      </c>
      <c r="C20" s="205">
        <f>SUM('C.R Sem. 2025'!C116+'C.R Sem. 2025'!C125+'C.R Sem. 2025'!C134+'C.R Sem. 2025'!C143+'C.R Sem. 2025'!C152)</f>
        <v>624</v>
      </c>
      <c r="D20" s="206">
        <f>SUM('C.R Sem. 2025'!D116+'C.R Sem. 2025'!D125+'C.R Sem. 2025'!D134+'C.R Sem. 2025'!D143+'C.R Sem. 2025'!D152)</f>
        <v>0</v>
      </c>
      <c r="E20" s="206">
        <f>SUM('C.R Sem. 2025'!E116+'C.R Sem. 2025'!E125+'C.R Sem. 2025'!E134+'C.R Sem. 2025'!E143+'C.R Sem. 2025'!E152)</f>
        <v>0</v>
      </c>
      <c r="F20" s="206">
        <f>SUM('C.R Sem. 2025'!F116+'C.R Sem. 2025'!F125+'C.R Sem. 2025'!F134+'C.R Sem. 2025'!F143+'C.R Sem. 2025'!F152)</f>
        <v>0</v>
      </c>
      <c r="G20" s="206">
        <f>SUM('C.R Sem. 2025'!G116+'C.R Sem. 2025'!G125+'C.R Sem. 2025'!G134+'C.R Sem. 2025'!G143+'C.R Sem. 2025'!G152)</f>
        <v>0</v>
      </c>
      <c r="H20" s="206">
        <f>SUM('C.R Sem. 2025'!H116+'C.R Sem. 2025'!H125+'C.R Sem. 2025'!H134+'C.R Sem. 2025'!H143+'C.R Sem. 2025'!H152)</f>
        <v>0</v>
      </c>
      <c r="I20" s="205">
        <f>SUM('C.R Sem. 2025'!I116+'C.R Sem. 2025'!I125+'C.R Sem. 2025'!I134+'C.R Sem. 2025'!I143+'C.R Sem. 2025'!I152)</f>
        <v>566</v>
      </c>
      <c r="J20" s="205">
        <f>SUM('C.R Sem. 2025'!J116+'C.R Sem. 2025'!J125+'C.R Sem. 2025'!J134+'C.R Sem. 2025'!J143+'C.R Sem. 2025'!J152)</f>
        <v>544</v>
      </c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</row>
    <row r="21" spans="1:28">
      <c r="A21" s="328"/>
      <c r="B21" s="217" t="s">
        <v>21</v>
      </c>
      <c r="C21" s="212">
        <f>SUM('C.R Sem. 2025'!C118+'C.R Sem. 2025'!C127+'C.R Sem. 2025'!C136+'C.R Sem. 2025'!C145+'C.R Sem. 2025'!C154)</f>
        <v>605</v>
      </c>
      <c r="D21" s="213">
        <f>SUM('C.R Sem. 2025'!D118+'C.R Sem. 2025'!D127+'C.R Sem. 2025'!D136+'C.R Sem. 2025'!D145+'C.R Sem. 2025'!D154)</f>
        <v>0</v>
      </c>
      <c r="E21" s="213">
        <f>SUM('C.R Sem. 2025'!E118+'C.R Sem. 2025'!E127+'C.R Sem. 2025'!E136+'C.R Sem. 2025'!E145+'C.R Sem. 2025'!E154)</f>
        <v>0</v>
      </c>
      <c r="F21" s="213">
        <f>SUM('C.R Sem. 2025'!F118+'C.R Sem. 2025'!F127+'C.R Sem. 2025'!F136+'C.R Sem. 2025'!F145+'C.R Sem. 2025'!F154)</f>
        <v>0</v>
      </c>
      <c r="G21" s="213">
        <f>SUM('C.R Sem. 2025'!G118+'C.R Sem. 2025'!G127+'C.R Sem. 2025'!G136+'C.R Sem. 2025'!G145+'C.R Sem. 2025'!G154)</f>
        <v>0</v>
      </c>
      <c r="H21" s="213">
        <f>SUM('C.R Sem. 2025'!H118+'C.R Sem. 2025'!H127+'C.R Sem. 2025'!H136+'C.R Sem. 2025'!H145+'C.R Sem. 2025'!H154)</f>
        <v>0</v>
      </c>
      <c r="I21" s="212">
        <f>SUM('C.R Sem. 2025'!I118+'C.R Sem. 2025'!I127+'C.R Sem. 2025'!I136+'C.R Sem. 2025'!I145+'C.R Sem. 2025'!I154)</f>
        <v>396</v>
      </c>
      <c r="J21" s="212">
        <f>SUM('C.R Sem. 2025'!J118+'C.R Sem. 2025'!J127+'C.R Sem. 2025'!J136+'C.R Sem. 2025'!J145+'C.R Sem. 2025'!J154)</f>
        <v>517</v>
      </c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</row>
    <row r="22" spans="1:28">
      <c r="A22" s="315" t="s">
        <v>115</v>
      </c>
      <c r="B22" s="199" t="s">
        <v>12</v>
      </c>
      <c r="C22" s="218">
        <f>SUM('C.R Sem. 2025'!C155+'C.R Sem. 2025'!C164+'C.R Sem. 2025'!C173+'C.R Sem. 2025'!C182)</f>
        <v>28</v>
      </c>
      <c r="D22" s="201">
        <f>SUM('C.R Sem. 2025'!D155+'C.R Sem. 2025'!D164+'C.R Sem. 2025'!D173+'C.R Sem. 2025'!D182)</f>
        <v>0</v>
      </c>
      <c r="E22" s="201">
        <f>SUM('C.R Sem. 2025'!E155+'C.R Sem. 2025'!E164+'C.R Sem. 2025'!E173+'C.R Sem. 2025'!E182)</f>
        <v>0</v>
      </c>
      <c r="F22" s="201">
        <f>SUM('C.R Sem. 2025'!F155+'C.R Sem. 2025'!F164+'C.R Sem. 2025'!F173+'C.R Sem. 2025'!F182)</f>
        <v>0</v>
      </c>
      <c r="G22" s="201">
        <f>SUM('C.R Sem. 2025'!G155+'C.R Sem. 2025'!G164+'C.R Sem. 2025'!G173+'C.R Sem. 2025'!G182)</f>
        <v>0</v>
      </c>
      <c r="H22" s="201">
        <f>SUM('C.R Sem. 2025'!H155+'C.R Sem. 2025'!H164+'C.R Sem. 2025'!H173+'C.R Sem. 2025'!H182)</f>
        <v>0</v>
      </c>
      <c r="I22" s="218">
        <f>SUM('C.R Sem. 2025'!I155+'C.R Sem. 2025'!I164+'C.R Sem. 2025'!I173+'C.R Sem. 2025'!I182)</f>
        <v>17</v>
      </c>
      <c r="J22" s="199">
        <f>SUM('C.R Sem. 2025'!J155+'C.R Sem. 2025'!J164+'C.R Sem. 2025'!J173+'C.R Sem. 2025'!J182)</f>
        <v>8</v>
      </c>
      <c r="K22" s="222">
        <f>SUM(C22:J22)</f>
        <v>53</v>
      </c>
      <c r="L22" s="14" t="s">
        <v>126</v>
      </c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</row>
    <row r="23" spans="1:28">
      <c r="A23" s="327"/>
      <c r="B23" s="216" t="s">
        <v>16</v>
      </c>
      <c r="C23" s="205">
        <f>SUM('C.R Sem. 2025'!C158+'C.R Sem. 2025'!C176+'C.R Sem. 2025'!C185+'C.R Sem. 2025'!C195)</f>
        <v>40</v>
      </c>
      <c r="D23" s="206">
        <f>SUM('C.R Sem. 2025'!D158+'C.R Sem. 2025'!D176+'C.R Sem. 2025'!D185+'C.R Sem. 2025'!D195)</f>
        <v>0</v>
      </c>
      <c r="E23" s="206">
        <f>SUM('C.R Sem. 2025'!E158+'C.R Sem. 2025'!E176+'C.R Sem. 2025'!E185+'C.R Sem. 2025'!E195)</f>
        <v>0</v>
      </c>
      <c r="F23" s="206">
        <f>SUM('C.R Sem. 2025'!F158+'C.R Sem. 2025'!F176+'C.R Sem. 2025'!F185+'C.R Sem. 2025'!F195)</f>
        <v>0</v>
      </c>
      <c r="G23" s="206">
        <f>SUM('C.R Sem. 2025'!G158+'C.R Sem. 2025'!G176+'C.R Sem. 2025'!G185+'C.R Sem. 2025'!G195)</f>
        <v>0</v>
      </c>
      <c r="H23" s="206">
        <f>SUM('C.R Sem. 2025'!H158+'C.R Sem. 2025'!H176+'C.R Sem. 2025'!H185+'C.R Sem. 2025'!H195)</f>
        <v>0</v>
      </c>
      <c r="I23" s="205">
        <f>SUM('C.R Sem. 2025'!I158+'C.R Sem. 2025'!I176+'C.R Sem. 2025'!I185+'C.R Sem. 2025'!I195)</f>
        <v>49</v>
      </c>
      <c r="J23" s="205">
        <f>SUM('C.R Sem. 2025'!J158+'C.R Sem. 2025'!J176+'C.R Sem. 2025'!J185+'C.R Sem. 2025'!J195)</f>
        <v>33</v>
      </c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34"/>
    </row>
    <row r="24" spans="1:28">
      <c r="A24" s="327"/>
      <c r="B24" s="216" t="s">
        <v>18</v>
      </c>
      <c r="C24" s="205">
        <f>SUM('C.R Sem. 2025'!C160+'C.R Sem. 2025'!C169+'C.R Sem. 2025'!C178+'C.R Sem. 2025'!C187)</f>
        <v>145</v>
      </c>
      <c r="D24" s="206">
        <f>SUM('C.R Sem. 2025'!D160+'C.R Sem. 2025'!D169+'C.R Sem. 2025'!D178+'C.R Sem. 2025'!D187)</f>
        <v>0</v>
      </c>
      <c r="E24" s="206">
        <f>SUM('C.R Sem. 2025'!E160+'C.R Sem. 2025'!E169+'C.R Sem. 2025'!E178+'C.R Sem. 2025'!E187)</f>
        <v>0</v>
      </c>
      <c r="F24" s="206">
        <f>SUM('C.R Sem. 2025'!F160+'C.R Sem. 2025'!F169+'C.R Sem. 2025'!F178+'C.R Sem. 2025'!F187)</f>
        <v>0</v>
      </c>
      <c r="G24" s="206">
        <f>SUM('C.R Sem. 2025'!G160+'C.R Sem. 2025'!G169+'C.R Sem. 2025'!G178+'C.R Sem. 2025'!G187)</f>
        <v>0</v>
      </c>
      <c r="H24" s="206">
        <f>SUM('C.R Sem. 2025'!H160+'C.R Sem. 2025'!H169+'C.R Sem. 2025'!H178+'C.R Sem. 2025'!H187)</f>
        <v>0</v>
      </c>
      <c r="I24" s="205">
        <f>SUM('C.R Sem. 2025'!I160+'C.R Sem. 2025'!I169+'C.R Sem. 2025'!I178+'C.R Sem. 2025'!I187)</f>
        <v>277</v>
      </c>
      <c r="J24" s="205">
        <f>SUM('C.R Sem. 2025'!J160+'C.R Sem. 2025'!J169+'C.R Sem. 2025'!J178+'C.R Sem. 2025'!J187)</f>
        <v>335</v>
      </c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</row>
    <row r="25" spans="1:28">
      <c r="A25" s="327"/>
      <c r="B25" s="216" t="s">
        <v>19</v>
      </c>
      <c r="C25" s="205">
        <f>SUM('C.R Sem. 2025'!C161+'C.R Sem. 2025'!C170+'C.R Sem. 2025'!C179+'C.R Sem. 2025'!C188)</f>
        <v>165</v>
      </c>
      <c r="D25" s="206">
        <f>SUM('C.R Sem. 2025'!D161+'C.R Sem. 2025'!D170+'C.R Sem. 2025'!D179+'C.R Sem. 2025'!D188)</f>
        <v>0</v>
      </c>
      <c r="E25" s="206">
        <f>SUM('C.R Sem. 2025'!E161+'C.R Sem. 2025'!E170+'C.R Sem. 2025'!E179+'C.R Sem. 2025'!E188)</f>
        <v>0</v>
      </c>
      <c r="F25" s="206">
        <f>SUM('C.R Sem. 2025'!F161+'C.R Sem. 2025'!F170+'C.R Sem. 2025'!F179+'C.R Sem. 2025'!F188)</f>
        <v>0</v>
      </c>
      <c r="G25" s="206">
        <f>SUM('C.R Sem. 2025'!G161+'C.R Sem. 2025'!G170+'C.R Sem. 2025'!G179+'C.R Sem. 2025'!G188)</f>
        <v>0</v>
      </c>
      <c r="H25" s="206">
        <f>SUM('C.R Sem. 2025'!H161+'C.R Sem. 2025'!H170+'C.R Sem. 2025'!H179+'C.R Sem. 2025'!H188)</f>
        <v>0</v>
      </c>
      <c r="I25" s="205">
        <f>SUM('C.R Sem. 2025'!I161+'C.R Sem. 2025'!I170+'C.R Sem. 2025'!I179+'C.R Sem. 2025'!I188)</f>
        <v>291</v>
      </c>
      <c r="J25" s="205">
        <f>SUM('C.R Sem. 2025'!J161+'C.R Sem. 2025'!J170+'C.R Sem. 2025'!J179+'C.R Sem. 2025'!J188)</f>
        <v>364</v>
      </c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/>
    </row>
    <row r="26" spans="1:28">
      <c r="A26" s="328"/>
      <c r="B26" s="217" t="s">
        <v>21</v>
      </c>
      <c r="C26" s="212">
        <f>SUM('C.R Sem. 2025'!C163+'C.R Sem. 2025'!C172+'C.R Sem. 2025'!C181+'C.R Sem. 2025'!C190)</f>
        <v>156</v>
      </c>
      <c r="D26" s="213">
        <f>SUM('C.R Sem. 2025'!D163+'C.R Sem. 2025'!D172+'C.R Sem. 2025'!D181+'C.R Sem. 2025'!D190)</f>
        <v>0</v>
      </c>
      <c r="E26" s="213">
        <f>SUM('C.R Sem. 2025'!E163+'C.R Sem. 2025'!E172+'C.R Sem. 2025'!E181+'C.R Sem. 2025'!E190)</f>
        <v>0</v>
      </c>
      <c r="F26" s="213">
        <f>SUM('C.R Sem. 2025'!F163+'C.R Sem. 2025'!F172+'C.R Sem. 2025'!F181+'C.R Sem. 2025'!F190)</f>
        <v>0</v>
      </c>
      <c r="G26" s="213">
        <f>SUM('C.R Sem. 2025'!G163+'C.R Sem. 2025'!G172+'C.R Sem. 2025'!G181+'C.R Sem. 2025'!G190)</f>
        <v>0</v>
      </c>
      <c r="H26" s="213">
        <f>SUM('C.R Sem. 2025'!H163+'C.R Sem. 2025'!H172+'C.R Sem. 2025'!H181+'C.R Sem. 2025'!H190)</f>
        <v>0</v>
      </c>
      <c r="I26" s="212">
        <f>SUM('C.R Sem. 2025'!I163+'C.R Sem. 2025'!I172+'C.R Sem. 2025'!I181+'C.R Sem. 2025'!I190)</f>
        <v>291</v>
      </c>
      <c r="J26" s="212">
        <f>SUM('C.R Sem. 2025'!J163+'C.R Sem. 2025'!J172+'C.R Sem. 2025'!J181+'C.R Sem. 2025'!J190)</f>
        <v>341</v>
      </c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</row>
    <row r="27" spans="1:28">
      <c r="A27" s="315" t="s">
        <v>116</v>
      </c>
      <c r="B27" s="199" t="s">
        <v>12</v>
      </c>
      <c r="C27" s="218">
        <f>SUM('C.R Sem. 2025'!C192+'C.R Sem. 2025'!C202+'C.R Sem. 2025'!C212+'C.R Sem. 2025'!C222)</f>
        <v>27</v>
      </c>
      <c r="D27" s="201">
        <f>SUM('C.R Sem. 2025'!D192+'C.R Sem. 2025'!D202+'C.R Sem. 2025'!D212+'C.R Sem. 2025'!D222)</f>
        <v>0</v>
      </c>
      <c r="E27" s="201">
        <f>SUM('C.R Sem. 2025'!E192+'C.R Sem. 2025'!E202+'C.R Sem. 2025'!E212+'C.R Sem. 2025'!E222)</f>
        <v>0</v>
      </c>
      <c r="F27" s="201">
        <f>SUM('C.R Sem. 2025'!F192+'C.R Sem. 2025'!F202+'C.R Sem. 2025'!F212+'C.R Sem. 2025'!F222)</f>
        <v>0</v>
      </c>
      <c r="G27" s="201">
        <f>SUM('C.R Sem. 2025'!G192+'C.R Sem. 2025'!G202+'C.R Sem. 2025'!G212+'C.R Sem. 2025'!G222)</f>
        <v>0</v>
      </c>
      <c r="H27" s="201">
        <f>SUM('C.R Sem. 2025'!H192+'C.R Sem. 2025'!H202+'C.R Sem. 2025'!H212+'C.R Sem. 2025'!H222)</f>
        <v>0</v>
      </c>
      <c r="I27" s="218">
        <f>SUM('C.R Sem. 2025'!I192+'C.R Sem. 2025'!I202+'C.R Sem. 2025'!I212+'C.R Sem. 2025'!I222)</f>
        <v>4</v>
      </c>
      <c r="J27" s="199">
        <f>SUM('C.R Sem. 2025'!J192+'C.R Sem. 2025'!J202+'C.R Sem. 2025'!J212+'C.R Sem. 2025'!J222)</f>
        <v>9</v>
      </c>
      <c r="K27" s="222">
        <f>SUM(C27:J27)</f>
        <v>40</v>
      </c>
      <c r="L27" s="14" t="s">
        <v>126</v>
      </c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</row>
    <row r="28" spans="1:28">
      <c r="A28" s="327"/>
      <c r="B28" s="216" t="s">
        <v>16</v>
      </c>
      <c r="C28" s="205">
        <f>SUM('C.R Sem. 2025'!C195+'C.R Sem. 2025'!C205+'C.R Sem. 2025'!C215+'C.R Sem. 2025'!C225)</f>
        <v>48</v>
      </c>
      <c r="D28" s="206">
        <f>SUM('C.R Sem. 2025'!D195+'C.R Sem. 2025'!D205+'C.R Sem. 2025'!D215+'C.R Sem. 2025'!D225)</f>
        <v>0</v>
      </c>
      <c r="E28" s="206">
        <f>SUM('C.R Sem. 2025'!E195+'C.R Sem. 2025'!E205+'C.R Sem. 2025'!E215+'C.R Sem. 2025'!E225)</f>
        <v>0</v>
      </c>
      <c r="F28" s="206">
        <f>SUM('C.R Sem. 2025'!F195+'C.R Sem. 2025'!F205+'C.R Sem. 2025'!F215+'C.R Sem. 2025'!F225)</f>
        <v>0</v>
      </c>
      <c r="G28" s="206">
        <f>SUM('C.R Sem. 2025'!G195+'C.R Sem. 2025'!G205+'C.R Sem. 2025'!G215+'C.R Sem. 2025'!G225)</f>
        <v>0</v>
      </c>
      <c r="H28" s="206">
        <f>SUM('C.R Sem. 2025'!H195+'C.R Sem. 2025'!H205+'C.R Sem. 2025'!H215+'C.R Sem. 2025'!H225)</f>
        <v>0</v>
      </c>
      <c r="I28" s="205">
        <f>SUM('C.R Sem. 2025'!I195+'C.R Sem. 2025'!I205+'C.R Sem. 2025'!I215+'C.R Sem. 2025'!I225)</f>
        <v>39</v>
      </c>
      <c r="J28" s="205">
        <f>SUM('C.R Sem. 2025'!J195+'C.R Sem. 2025'!J205+'C.R Sem. 2025'!J215+'C.R Sem. 2025'!J225)</f>
        <v>26</v>
      </c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</row>
    <row r="29" spans="1:28">
      <c r="A29" s="327"/>
      <c r="B29" s="216" t="s">
        <v>18</v>
      </c>
      <c r="C29" s="205">
        <f>SUM('C.R Sem. 2025'!C197+'C.R Sem. 2025'!C207+'C.R Sem. 2025'!C217+'C.R Sem. 2025'!C227)</f>
        <v>252</v>
      </c>
      <c r="D29" s="206">
        <f>SUM('C.R Sem. 2025'!D197+'C.R Sem. 2025'!D207+'C.R Sem. 2025'!D217+'C.R Sem. 2025'!D227)</f>
        <v>0</v>
      </c>
      <c r="E29" s="206">
        <f>SUM('C.R Sem. 2025'!E197+'C.R Sem. 2025'!E207+'C.R Sem. 2025'!E217+'C.R Sem. 2025'!E227)</f>
        <v>0</v>
      </c>
      <c r="F29" s="206">
        <f>SUM('C.R Sem. 2025'!F197+'C.R Sem. 2025'!F207+'C.R Sem. 2025'!F217+'C.R Sem. 2025'!F227)</f>
        <v>0</v>
      </c>
      <c r="G29" s="206">
        <f>SUM('C.R Sem. 2025'!G197+'C.R Sem. 2025'!G207+'C.R Sem. 2025'!G217+'C.R Sem. 2025'!G227)</f>
        <v>0</v>
      </c>
      <c r="H29" s="206">
        <f>SUM('C.R Sem. 2025'!H197+'C.R Sem. 2025'!H207+'C.R Sem. 2025'!H217+'C.R Sem. 2025'!H227)</f>
        <v>0</v>
      </c>
      <c r="I29" s="205">
        <f>SUM('C.R Sem. 2025'!I197+'C.R Sem. 2025'!I207+'C.R Sem. 2025'!I217+'C.R Sem. 2025'!I227)</f>
        <v>347</v>
      </c>
      <c r="J29" s="205">
        <f>SUM('C.R Sem. 2025'!J197+'C.R Sem. 2025'!J207+'C.R Sem. 2025'!J217+'C.R Sem. 2025'!J227)</f>
        <v>284</v>
      </c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</row>
    <row r="30" spans="1:28">
      <c r="A30" s="327"/>
      <c r="B30" s="216" t="s">
        <v>19</v>
      </c>
      <c r="C30" s="205">
        <f>SUM('C.R Sem. 2025'!C198+'C.R Sem. 2025'!C208+'C.R Sem. 2025'!C218+'C.R Sem. 2025'!C228)</f>
        <v>251</v>
      </c>
      <c r="D30" s="206">
        <f>SUM('C.R Sem. 2025'!D198+'C.R Sem. 2025'!D208+'C.R Sem. 2025'!D218+'C.R Sem. 2025'!D228)</f>
        <v>0</v>
      </c>
      <c r="E30" s="206">
        <f>SUM('C.R Sem. 2025'!E198+'C.R Sem. 2025'!E208+'C.R Sem. 2025'!E218+'C.R Sem. 2025'!E228)</f>
        <v>0</v>
      </c>
      <c r="F30" s="206">
        <f>SUM('C.R Sem. 2025'!F198+'C.R Sem. 2025'!F208+'C.R Sem. 2025'!F218+'C.R Sem. 2025'!F228)</f>
        <v>0</v>
      </c>
      <c r="G30" s="206">
        <f>SUM('C.R Sem. 2025'!G198+'C.R Sem. 2025'!G208+'C.R Sem. 2025'!G218+'C.R Sem. 2025'!G228)</f>
        <v>0</v>
      </c>
      <c r="H30" s="206">
        <f>SUM('C.R Sem. 2025'!H198+'C.R Sem. 2025'!H208+'C.R Sem. 2025'!H218+'C.R Sem. 2025'!H228)</f>
        <v>0</v>
      </c>
      <c r="I30" s="205">
        <f>SUM('C.R Sem. 2025'!I198+'C.R Sem. 2025'!I208+'C.R Sem. 2025'!I218+'C.R Sem. 2025'!I228)</f>
        <v>352</v>
      </c>
      <c r="J30" s="205">
        <f>SUM('C.R Sem. 2025'!J198+'C.R Sem. 2025'!J208+'C.R Sem. 2025'!J218+'C.R Sem. 2025'!J228)</f>
        <v>224</v>
      </c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</row>
    <row r="31" spans="1:28">
      <c r="A31" s="328"/>
      <c r="B31" s="217" t="s">
        <v>21</v>
      </c>
      <c r="C31" s="212">
        <f>SUM('C.R Sem. 2025'!C200+'C.R Sem. 2025'!C210+'C.R Sem. 2025'!C220+'C.R Sem. 2025'!C230)</f>
        <v>247</v>
      </c>
      <c r="D31" s="213">
        <f>SUM('C.R Sem. 2025'!D200+'C.R Sem. 2025'!D210+'C.R Sem. 2025'!D220+'C.R Sem. 2025'!D230)</f>
        <v>0</v>
      </c>
      <c r="E31" s="213">
        <f>SUM('C.R Sem. 2025'!E200+'C.R Sem. 2025'!E210+'C.R Sem. 2025'!E220+'C.R Sem. 2025'!E230)</f>
        <v>0</v>
      </c>
      <c r="F31" s="213">
        <f>SUM('C.R Sem. 2025'!F200+'C.R Sem. 2025'!F210+'C.R Sem. 2025'!F220+'C.R Sem. 2025'!F230)</f>
        <v>0</v>
      </c>
      <c r="G31" s="213">
        <f>SUM('C.R Sem. 2025'!G200+'C.R Sem. 2025'!G210+'C.R Sem. 2025'!G220+'C.R Sem. 2025'!G230)</f>
        <v>0</v>
      </c>
      <c r="H31" s="213">
        <f>SUM('C.R Sem. 2025'!H200+'C.R Sem. 2025'!H210+'C.R Sem. 2025'!H220+'C.R Sem. 2025'!H230)</f>
        <v>0</v>
      </c>
      <c r="I31" s="212">
        <f>SUM('C.R Sem. 2025'!I200+'C.R Sem. 2025'!I210+'C.R Sem. 2025'!I220+'C.R Sem. 2025'!I230)</f>
        <v>342</v>
      </c>
      <c r="J31" s="212">
        <f>SUM('C.R Sem. 2025'!J200+'C.R Sem. 2025'!J210+'C.R Sem. 2025'!J220+'C.R Sem. 2025'!J230)</f>
        <v>204</v>
      </c>
    </row>
    <row r="32" spans="1:28">
      <c r="A32" s="315" t="s">
        <v>117</v>
      </c>
      <c r="B32" s="199" t="s">
        <v>12</v>
      </c>
      <c r="C32" s="218">
        <f>SUM('C.R Sem. 2025'!C232+'C.R Sem. 2025'!C242+'C.R Sem. 2025'!C252+'C.R Sem. 2025'!C262+'C.R Sem. 2025'!C272)</f>
        <v>32</v>
      </c>
      <c r="D32" s="201">
        <f>SUM('C.R Sem. 2025'!D232+'C.R Sem. 2025'!D242+'C.R Sem. 2025'!D252+'C.R Sem. 2025'!D262+'C.R Sem. 2025'!D272)</f>
        <v>0</v>
      </c>
      <c r="E32" s="201">
        <f>SUM('C.R Sem. 2025'!E232+'C.R Sem. 2025'!E242+'C.R Sem. 2025'!E252+'C.R Sem. 2025'!E262+'C.R Sem. 2025'!E272)</f>
        <v>0</v>
      </c>
      <c r="F32" s="201">
        <f>SUM('C.R Sem. 2025'!F232+'C.R Sem. 2025'!F242+'C.R Sem. 2025'!F252+'C.R Sem. 2025'!F262+'C.R Sem. 2025'!F272)</f>
        <v>0</v>
      </c>
      <c r="G32" s="218">
        <f>SUM('C.R Sem. 2025'!G232+'C.R Sem. 2025'!G242+'C.R Sem. 2025'!G252+'C.R Sem. 2025'!G262+'C.R Sem. 2025'!G272)</f>
        <v>5</v>
      </c>
      <c r="H32" s="218">
        <f>SUM('C.R Sem. 2025'!H232+'C.R Sem. 2025'!H242+'C.R Sem. 2025'!H252+'C.R Sem. 2025'!H262+'C.R Sem. 2025'!H272)</f>
        <v>17</v>
      </c>
      <c r="I32" s="218">
        <f>SUM('C.R Sem. 2025'!I232+'C.R Sem. 2025'!I242+'C.R Sem. 2025'!I252+'C.R Sem. 2025'!I262+'C.R Sem. 2025'!I272)</f>
        <v>3</v>
      </c>
      <c r="J32" s="218">
        <f>SUM('C.R Sem. 2025'!J232+'C.R Sem. 2025'!J242+'C.R Sem. 2025'!J252+'C.R Sem. 2025'!J262+'C.R Sem. 2025'!J272)</f>
        <v>4</v>
      </c>
      <c r="K32" s="222">
        <f>SUM(C32:J32)</f>
        <v>61</v>
      </c>
      <c r="L32" s="14" t="s">
        <v>126</v>
      </c>
    </row>
    <row r="33" spans="1:32">
      <c r="A33" s="327"/>
      <c r="B33" s="216" t="s">
        <v>16</v>
      </c>
      <c r="C33" s="205">
        <f>SUM('C.R Sem. 2025'!C235,'C.R Sem. 2025'!C245,'C.R Sem. 2025'!C255,'C.R Sem. 2025'!C265,'C.R Sem. 2025'!C275)</f>
        <v>32</v>
      </c>
      <c r="D33" s="206">
        <f>SUM('C.R Sem. 2025'!D235,'C.R Sem. 2025'!D245,'C.R Sem. 2025'!D255,'C.R Sem. 2025'!D265,'C.R Sem. 2025'!D275)</f>
        <v>0</v>
      </c>
      <c r="E33" s="206">
        <f>SUM('C.R Sem. 2025'!E235,'C.R Sem. 2025'!E245,'C.R Sem. 2025'!E255,'C.R Sem. 2025'!E265,'C.R Sem. 2025'!E275)</f>
        <v>0</v>
      </c>
      <c r="F33" s="206">
        <f>SUM('C.R Sem. 2025'!F235,'C.R Sem. 2025'!F245,'C.R Sem. 2025'!F255,'C.R Sem. 2025'!F265,'C.R Sem. 2025'!F275)</f>
        <v>0</v>
      </c>
      <c r="G33" s="205">
        <f>SUM('C.R Sem. 2025'!G235,'C.R Sem. 2025'!G245,'C.R Sem. 2025'!G255,'C.R Sem. 2025'!G265,'C.R Sem. 2025'!G275)</f>
        <v>3</v>
      </c>
      <c r="H33" s="205">
        <f>SUM('C.R Sem. 2025'!H235,'C.R Sem. 2025'!H245,'C.R Sem. 2025'!H255,'C.R Sem. 2025'!H265,'C.R Sem. 2025'!H275)</f>
        <v>21</v>
      </c>
      <c r="I33" s="205">
        <f>SUM('C.R Sem. 2025'!I235,'C.R Sem. 2025'!I245,'C.R Sem. 2025'!I255,'C.R Sem. 2025'!I265,'C.R Sem. 2025'!I275)</f>
        <v>20</v>
      </c>
      <c r="J33" s="205">
        <f>SUM('C.R Sem. 2025'!J235,'C.R Sem. 2025'!J245,'C.R Sem. 2025'!J255,'C.R Sem. 2025'!J265,'C.R Sem. 2025'!J275)</f>
        <v>9</v>
      </c>
    </row>
    <row r="34" spans="1:32">
      <c r="A34" s="327"/>
      <c r="B34" s="216" t="s">
        <v>18</v>
      </c>
      <c r="C34" s="205">
        <f>SUM('C.R Sem. 2025'!C237,'C.R Sem. 2025'!C247,'C.R Sem. 2025'!C257,'C.R Sem. 2025'!C267,'C.R Sem. 2025'!C277)</f>
        <v>306</v>
      </c>
      <c r="D34" s="206">
        <f>SUM('C.R Sem. 2025'!D237,'C.R Sem. 2025'!D247,'C.R Sem. 2025'!D257,'C.R Sem. 2025'!D267,'C.R Sem. 2025'!D277)</f>
        <v>0</v>
      </c>
      <c r="E34" s="206">
        <f>SUM('C.R Sem. 2025'!E237,'C.R Sem. 2025'!E247,'C.R Sem. 2025'!E257,'C.R Sem. 2025'!E267,'C.R Sem. 2025'!E277)</f>
        <v>0</v>
      </c>
      <c r="F34" s="206">
        <f>SUM('C.R Sem. 2025'!F237,'C.R Sem. 2025'!F247,'C.R Sem. 2025'!F257,'C.R Sem. 2025'!F267,'C.R Sem. 2025'!F277)</f>
        <v>0</v>
      </c>
      <c r="G34" s="205">
        <f>SUM('C.R Sem. 2025'!G237,'C.R Sem. 2025'!G247,'C.R Sem. 2025'!G257,'C.R Sem. 2025'!G267,'C.R Sem. 2025'!G277)</f>
        <v>36</v>
      </c>
      <c r="H34" s="205">
        <f>SUM('C.R Sem. 2025'!H237,'C.R Sem. 2025'!H247,'C.R Sem. 2025'!H257,'C.R Sem. 2025'!H267,'C.R Sem. 2025'!H277)</f>
        <v>194</v>
      </c>
      <c r="I34" s="205">
        <f>SUM('C.R Sem. 2025'!I237,'C.R Sem. 2025'!I247,'C.R Sem. 2025'!I257,'C.R Sem. 2025'!I267,'C.R Sem. 2025'!I277)</f>
        <v>118</v>
      </c>
      <c r="J34" s="205">
        <f>SUM('C.R Sem. 2025'!J237,'C.R Sem. 2025'!J247,'C.R Sem. 2025'!J257,'C.R Sem. 2025'!J267,'C.R Sem. 2025'!J277)</f>
        <v>113</v>
      </c>
    </row>
    <row r="35" spans="1:32">
      <c r="A35" s="327"/>
      <c r="B35" s="216" t="s">
        <v>19</v>
      </c>
      <c r="C35" s="205">
        <f>SUM('C.R Sem. 2025'!C238,'C.R Sem. 2025'!C248,'C.R Sem. 2025'!C258,'C.R Sem. 2025'!C268,'C.R Sem. 2025'!C278)</f>
        <v>298</v>
      </c>
      <c r="D35" s="206">
        <f>SUM('C.R Sem. 2025'!D238,'C.R Sem. 2025'!D248,'C.R Sem. 2025'!D258,'C.R Sem. 2025'!D268,'C.R Sem. 2025'!D278)</f>
        <v>0</v>
      </c>
      <c r="E35" s="206">
        <f>SUM('C.R Sem. 2025'!E238,'C.R Sem. 2025'!E248,'C.R Sem. 2025'!E258,'C.R Sem. 2025'!E268,'C.R Sem. 2025'!E278)</f>
        <v>0</v>
      </c>
      <c r="F35" s="206">
        <f>SUM('C.R Sem. 2025'!F238,'C.R Sem. 2025'!F248,'C.R Sem. 2025'!F258,'C.R Sem. 2025'!F268,'C.R Sem. 2025'!F278)</f>
        <v>0</v>
      </c>
      <c r="G35" s="205">
        <f>SUM('C.R Sem. 2025'!G238,'C.R Sem. 2025'!G248,'C.R Sem. 2025'!G258,'C.R Sem. 2025'!G268,'C.R Sem. 2025'!G278)</f>
        <v>0</v>
      </c>
      <c r="H35" s="205">
        <f>SUM('C.R Sem. 2025'!H238,'C.R Sem. 2025'!H248,'C.R Sem. 2025'!H258,'C.R Sem. 2025'!H268,'C.R Sem. 2025'!H278)</f>
        <v>183</v>
      </c>
      <c r="I35" s="205">
        <f>SUM('C.R Sem. 2025'!I238,'C.R Sem. 2025'!I248,'C.R Sem. 2025'!I258,'C.R Sem. 2025'!I268,'C.R Sem. 2025'!I278)</f>
        <v>118</v>
      </c>
      <c r="J35" s="205">
        <f>SUM('C.R Sem. 2025'!J238,'C.R Sem. 2025'!J248,'C.R Sem. 2025'!J258,'C.R Sem. 2025'!J268,'C.R Sem. 2025'!J278)</f>
        <v>130</v>
      </c>
    </row>
    <row r="36" spans="1:32">
      <c r="A36" s="328"/>
      <c r="B36" s="217" t="s">
        <v>21</v>
      </c>
      <c r="C36" s="212">
        <f>SUM('C.R Sem. 2025'!C240,'C.R Sem. 2025'!C250,'C.R Sem. 2025'!C260,'C.R Sem. 2025'!C270,'C.R Sem. 2025'!C280)</f>
        <v>296</v>
      </c>
      <c r="D36" s="213">
        <f>SUM('C.R Sem. 2025'!D240,'C.R Sem. 2025'!D250,'C.R Sem. 2025'!D260,'C.R Sem. 2025'!D270,'C.R Sem. 2025'!D280)</f>
        <v>0</v>
      </c>
      <c r="E36" s="213">
        <f>SUM('C.R Sem. 2025'!E240,'C.R Sem. 2025'!E250,'C.R Sem. 2025'!E260,'C.R Sem. 2025'!E270,'C.R Sem. 2025'!E280)</f>
        <v>0</v>
      </c>
      <c r="F36" s="213">
        <f>SUM('C.R Sem. 2025'!F240,'C.R Sem. 2025'!F250,'C.R Sem. 2025'!F260,'C.R Sem. 2025'!F270,'C.R Sem. 2025'!F280)</f>
        <v>0</v>
      </c>
      <c r="G36" s="212">
        <f>SUM('C.R Sem. 2025'!G240,'C.R Sem. 2025'!G250,'C.R Sem. 2025'!G260,'C.R Sem. 2025'!G270,'C.R Sem. 2025'!G280)</f>
        <v>0</v>
      </c>
      <c r="H36" s="212">
        <f>SUM('C.R Sem. 2025'!H240,'C.R Sem. 2025'!H250,'C.R Sem. 2025'!H260,'C.R Sem. 2025'!H270,'C.R Sem. 2025'!H280)</f>
        <v>186</v>
      </c>
      <c r="I36" s="212">
        <f>SUM('C.R Sem. 2025'!I240,'C.R Sem. 2025'!I250,'C.R Sem. 2025'!I260,'C.R Sem. 2025'!I270,'C.R Sem. 2025'!I280)</f>
        <v>118</v>
      </c>
      <c r="J36" s="212">
        <f>SUM('C.R Sem. 2025'!J240,'C.R Sem. 2025'!J250,'C.R Sem. 2025'!J260,'C.R Sem. 2025'!J270,'C.R Sem. 2025'!J280)</f>
        <v>127</v>
      </c>
    </row>
    <row r="37" spans="1:32">
      <c r="A37" s="315" t="s">
        <v>118</v>
      </c>
      <c r="B37" s="199" t="s">
        <v>12</v>
      </c>
      <c r="C37" s="218">
        <f>SUM('C.R Sem. 2025'!C282,'C.R Sem. 2025'!C292,'C.R Sem. 2025'!C302,'C.R Sem. 2025'!C312)</f>
        <v>33</v>
      </c>
      <c r="D37" s="218">
        <f>SUM('C.R Sem. 2025'!D282,'C.R Sem. 2025'!D292,'C.R Sem. 2025'!D302,'C.R Sem. 2025'!D312)</f>
        <v>10</v>
      </c>
      <c r="E37" s="218">
        <f>SUM('C.R Sem. 2025'!E282,'C.R Sem. 2025'!E292,'C.R Sem. 2025'!E302,'C.R Sem. 2025'!E312)</f>
        <v>3</v>
      </c>
      <c r="F37" s="201">
        <f>SUM('C.R Sem. 2025'!F282,'C.R Sem. 2025'!F292,'C.R Sem. 2025'!F302,'C.R Sem. 2025'!F312)</f>
        <v>0</v>
      </c>
      <c r="G37" s="218">
        <f>SUM('C.R Sem. 2025'!G282,'C.R Sem. 2025'!G292,'C.R Sem. 2025'!G302,'C.R Sem. 2025'!G312)</f>
        <v>16</v>
      </c>
      <c r="H37" s="218">
        <f>SUM('C.R Sem. 2025'!H282,'C.R Sem. 2025'!H292,'C.R Sem. 2025'!H302,'C.R Sem. 2025'!H312)</f>
        <v>21</v>
      </c>
      <c r="I37" s="201">
        <f>SUM('C.R Sem. 2025'!I282,'C.R Sem. 2025'!I292,'C.R Sem. 2025'!I302,'C.R Sem. 2025'!I312)</f>
        <v>0</v>
      </c>
      <c r="J37" s="201">
        <f>SUM('C.R Sem. 2025'!J282,'C.R Sem. 2025'!J292,'C.R Sem. 2025'!J302,'C.R Sem. 2025'!J312)</f>
        <v>0</v>
      </c>
      <c r="K37" s="222">
        <f>SUM(C37:J37)</f>
        <v>83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327"/>
      <c r="B38" s="216" t="s">
        <v>16</v>
      </c>
      <c r="C38" s="205">
        <f>SUM('C.R Sem. 2025'!C285,'C.R Sem. 2025'!C295,'C.R Sem. 2025'!C305,'C.R Sem. 2025'!C315)</f>
        <v>18</v>
      </c>
      <c r="D38" s="205">
        <f>SUM('C.R Sem. 2025'!D285,'C.R Sem. 2025'!D295,'C.R Sem. 2025'!D305,'C.R Sem. 2025'!D315)</f>
        <v>28</v>
      </c>
      <c r="E38" s="205">
        <f>SUM('C.R Sem. 2025'!E285,'C.R Sem. 2025'!E295,'C.R Sem. 2025'!E305,'C.R Sem. 2025'!E315)</f>
        <v>10</v>
      </c>
      <c r="F38" s="206">
        <f>SUM('C.R Sem. 2025'!F285,'C.R Sem. 2025'!F295,'C.R Sem. 2025'!F305,'C.R Sem. 2025'!F315)</f>
        <v>0</v>
      </c>
      <c r="G38" s="205">
        <f>SUM('C.R Sem. 2025'!G285,'C.R Sem. 2025'!G295,'C.R Sem. 2025'!G305,'C.R Sem. 2025'!G315)</f>
        <v>31</v>
      </c>
      <c r="H38" s="205">
        <f>SUM('C.R Sem. 2025'!H285,'C.R Sem. 2025'!H295,'C.R Sem. 2025'!H305,'C.R Sem. 2025'!H315)</f>
        <v>66</v>
      </c>
      <c r="I38" s="206">
        <f>SUM('C.R Sem. 2025'!I285,'C.R Sem. 2025'!I295,'C.R Sem. 2025'!I305,'C.R Sem. 2025'!I315)</f>
        <v>0</v>
      </c>
      <c r="J38" s="206">
        <f>SUM('C.R Sem. 2025'!J285,'C.R Sem. 2025'!J295,'C.R Sem. 2025'!J305,'C.R Sem. 2025'!J315)</f>
        <v>0</v>
      </c>
      <c r="N38" s="14" t="s">
        <v>68</v>
      </c>
    </row>
    <row r="39" spans="1:32">
      <c r="A39" s="327"/>
      <c r="B39" s="216" t="s">
        <v>18</v>
      </c>
      <c r="C39" s="205">
        <f>SUM('C.R Sem. 2025'!C287,'C.R Sem. 2025'!C297,'C.R Sem. 2025'!C307,'C.R Sem. 2025'!C317)</f>
        <v>170</v>
      </c>
      <c r="D39" s="205">
        <f>SUM('C.R Sem. 2025'!D287,'C.R Sem. 2025'!D297,'C.R Sem. 2025'!D307,'C.R Sem. 2025'!D317)</f>
        <v>135</v>
      </c>
      <c r="E39" s="205">
        <f>SUM('C.R Sem. 2025'!E287,'C.R Sem. 2025'!E297,'C.R Sem. 2025'!E307,'C.R Sem. 2025'!E317)</f>
        <v>45</v>
      </c>
      <c r="F39" s="206">
        <f>SUM('C.R Sem. 2025'!F287,'C.R Sem. 2025'!F297,'C.R Sem. 2025'!F307,'C.R Sem. 2025'!F317)</f>
        <v>0</v>
      </c>
      <c r="G39" s="205">
        <f>SUM('C.R Sem. 2025'!G287,'C.R Sem. 2025'!G297,'C.R Sem. 2025'!G307,'C.R Sem. 2025'!G317)</f>
        <v>317</v>
      </c>
      <c r="H39" s="205">
        <f>SUM('C.R Sem. 2025'!H287,'C.R Sem. 2025'!H297,'C.R Sem. 2025'!H307,'C.R Sem. 2025'!H317)</f>
        <v>323</v>
      </c>
      <c r="I39" s="206">
        <f>SUM('C.R Sem. 2025'!I287,'C.R Sem. 2025'!I297,'C.R Sem. 2025'!I307,'C.R Sem. 2025'!I317)</f>
        <v>0</v>
      </c>
      <c r="J39" s="206">
        <f>SUM('C.R Sem. 2025'!J287,'C.R Sem. 2025'!J297,'C.R Sem. 2025'!J307,'C.R Sem. 2025'!J317)</f>
        <v>0</v>
      </c>
    </row>
    <row r="40" spans="1:32">
      <c r="A40" s="327"/>
      <c r="B40" s="216" t="s">
        <v>19</v>
      </c>
      <c r="C40" s="205">
        <f>SUM('C.R Sem. 2025'!C288,'C.R Sem. 2025'!C298,'C.R Sem. 2025'!C308,'C.R Sem. 2025'!C318)</f>
        <v>149</v>
      </c>
      <c r="D40" s="205">
        <f>SUM('C.R Sem. 2025'!D288,'C.R Sem. 2025'!D298,'C.R Sem. 2025'!D308,'C.R Sem. 2025'!D318)</f>
        <v>80</v>
      </c>
      <c r="E40" s="205">
        <f>SUM('C.R Sem. 2025'!E288,'C.R Sem. 2025'!E298,'C.R Sem. 2025'!E308,'C.R Sem. 2025'!E318)</f>
        <v>43</v>
      </c>
      <c r="F40" s="206">
        <f>SUM('C.R Sem. 2025'!F288,'C.R Sem. 2025'!F298,'C.R Sem. 2025'!F308,'C.R Sem. 2025'!F318)</f>
        <v>0</v>
      </c>
      <c r="G40" s="205">
        <f>SUM('C.R Sem. 2025'!G288,'C.R Sem. 2025'!G298,'C.R Sem. 2025'!G308,'C.R Sem. 2025'!G318)</f>
        <v>183</v>
      </c>
      <c r="H40" s="205">
        <f>SUM('C.R Sem. 2025'!H288,'C.R Sem. 2025'!H298,'C.R Sem. 2025'!H308,'C.R Sem. 2025'!H318)</f>
        <v>310</v>
      </c>
      <c r="I40" s="206">
        <f>SUM('C.R Sem. 2025'!I288,'C.R Sem. 2025'!I298,'C.R Sem. 2025'!I308,'C.R Sem. 2025'!I318)</f>
        <v>0</v>
      </c>
      <c r="J40" s="206">
        <f>SUM('C.R Sem. 2025'!J288,'C.R Sem. 2025'!J298,'C.R Sem. 2025'!J308,'C.R Sem. 2025'!J318)</f>
        <v>0</v>
      </c>
    </row>
    <row r="41" spans="1:32">
      <c r="A41" s="328"/>
      <c r="B41" s="217" t="s">
        <v>21</v>
      </c>
      <c r="C41" s="212">
        <f>SUM('C.R Sem. 2025'!C290,'C.R Sem. 2025'!C300,'C.R Sem. 2025'!C310,'C.R Sem. 2025'!C320)</f>
        <v>149</v>
      </c>
      <c r="D41" s="212">
        <f>SUM('C.R Sem. 2025'!D290,'C.R Sem. 2025'!D300,'C.R Sem. 2025'!D310,'C.R Sem. 2025'!D320)</f>
        <v>80</v>
      </c>
      <c r="E41" s="212">
        <f>SUM('C.R Sem. 2025'!E290,'C.R Sem. 2025'!E300,'C.R Sem. 2025'!E310,'C.R Sem. 2025'!E320)</f>
        <v>40</v>
      </c>
      <c r="F41" s="213">
        <f>SUM('C.R Sem. 2025'!F290,'C.R Sem. 2025'!F300,'C.R Sem. 2025'!F310,'C.R Sem. 2025'!F320)</f>
        <v>0</v>
      </c>
      <c r="G41" s="212">
        <f>SUM('C.R Sem. 2025'!G290,'C.R Sem. 2025'!G300,'C.R Sem. 2025'!G310,'C.R Sem. 2025'!G320)</f>
        <v>203</v>
      </c>
      <c r="H41" s="212">
        <f>SUM('C.R Sem. 2025'!H290,'C.R Sem. 2025'!H300,'C.R Sem. 2025'!H310,'C.R Sem. 2025'!H320)</f>
        <v>307</v>
      </c>
      <c r="I41" s="213">
        <f>SUM('C.R Sem. 2025'!I290,'C.R Sem. 2025'!I300,'C.R Sem. 2025'!I310,'C.R Sem. 2025'!I320)</f>
        <v>0</v>
      </c>
      <c r="J41" s="213">
        <f>SUM('C.R Sem. 2025'!J290,'C.R Sem. 2025'!J300,'C.R Sem. 2025'!J310,'C.R Sem. 2025'!J320)</f>
        <v>0</v>
      </c>
    </row>
    <row r="42" spans="1:32">
      <c r="A42" s="315" t="s">
        <v>119</v>
      </c>
      <c r="B42" s="199" t="s">
        <v>12</v>
      </c>
      <c r="C42" s="218">
        <f>SUM('C.R Sem. 2025'!C322,'C.R Sem. 2025'!C332,'C.R Sem. 2025'!C342,'C.R Sem. 2025'!C352)</f>
        <v>23</v>
      </c>
      <c r="D42" s="218">
        <f>SUM('C.R Sem. 2025'!D322,'C.R Sem. 2025'!D332,'C.R Sem. 2025'!D342,'C.R Sem. 2025'!D352)</f>
        <v>16</v>
      </c>
      <c r="E42" s="218">
        <f>SUM('C.R Sem. 2025'!E322,'C.R Sem. 2025'!E332,'C.R Sem. 2025'!E342,'C.R Sem. 2025'!E352)</f>
        <v>13</v>
      </c>
      <c r="F42" s="218">
        <f>SUM('C.R Sem. 2025'!F322,'C.R Sem. 2025'!F332,'C.R Sem. 2025'!F342,'C.R Sem. 2025'!F352)</f>
        <v>3</v>
      </c>
      <c r="G42" s="218">
        <f>SUM('C.R Sem. 2025'!G322,'C.R Sem. 2025'!G332,'C.R Sem. 2025'!G342,'C.R Sem. 2025'!G352)</f>
        <v>22</v>
      </c>
      <c r="H42" s="218">
        <f>SUM('C.R Sem. 2025'!H322,'C.R Sem. 2025'!H332,'C.R Sem. 2025'!H342,'C.R Sem. 2025'!H352)</f>
        <v>14</v>
      </c>
      <c r="I42" s="201">
        <f>SUM('C.R Sem. 2025'!I322,'C.R Sem. 2025'!I332,'C.R Sem. 2025'!I342,'C.R Sem. 2025'!I352)</f>
        <v>0</v>
      </c>
      <c r="J42" s="201">
        <f>SUM('C.R Sem. 2025'!J322,'C.R Sem. 2025'!J332,'C.R Sem. 2025'!J342,'C.R Sem. 2025'!J352)</f>
        <v>0</v>
      </c>
      <c r="K42" s="222">
        <f>SUM(C42:J42)</f>
        <v>91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327"/>
      <c r="B43" s="216" t="s">
        <v>16</v>
      </c>
      <c r="C43" s="205">
        <f>SUM('C.R Sem. 2025'!C325,'C.R Sem. 2025'!C335,'C.R Sem. 2025'!C345,'C.R Sem. 2025'!C355)</f>
        <v>22</v>
      </c>
      <c r="D43" s="205">
        <f>SUM('C.R Sem. 2025'!D325,'C.R Sem. 2025'!D335,'C.R Sem. 2025'!D345,'C.R Sem. 2025'!D355)</f>
        <v>54</v>
      </c>
      <c r="E43" s="205">
        <f>SUM('C.R Sem. 2025'!E325,'C.R Sem. 2025'!E335,'C.R Sem. 2025'!E345,'C.R Sem. 2025'!E355)</f>
        <v>49</v>
      </c>
      <c r="F43" s="205">
        <f>SUM('C.R Sem. 2025'!F325,'C.R Sem. 2025'!F335,'C.R Sem. 2025'!F345,'C.R Sem. 2025'!F355)</f>
        <v>19</v>
      </c>
      <c r="G43" s="205">
        <f>SUM('C.R Sem. 2025'!G325,'C.R Sem. 2025'!G335,'C.R Sem. 2025'!G345,'C.R Sem. 2025'!G355)</f>
        <v>69</v>
      </c>
      <c r="H43" s="205">
        <f>SUM('C.R Sem. 2025'!H325,'C.R Sem. 2025'!H335,'C.R Sem. 2025'!H345,'C.R Sem. 2025'!H355)</f>
        <v>43</v>
      </c>
      <c r="I43" s="206">
        <f>SUM('C.R Sem. 2025'!I325,'C.R Sem. 2025'!I335,'C.R Sem. 2025'!I345,'C.R Sem. 2025'!I355)</f>
        <v>0</v>
      </c>
      <c r="J43" s="206">
        <f>SUM('C.R Sem. 2025'!J325,'C.R Sem. 2025'!J335,'C.R Sem. 2025'!J345,'C.R Sem. 2025'!J355)</f>
        <v>0</v>
      </c>
    </row>
    <row r="44" spans="1:32">
      <c r="A44" s="327"/>
      <c r="B44" s="216" t="s">
        <v>18</v>
      </c>
      <c r="C44" s="205">
        <f>SUM('C.R Sem. 2025'!C327,'C.R Sem. 2025'!C337,'C.R Sem. 2025'!C347,'C.R Sem. 2025'!C357)</f>
        <v>149</v>
      </c>
      <c r="D44" s="205">
        <f>SUM('C.R Sem. 2025'!D327,'C.R Sem. 2025'!D337,'C.R Sem. 2025'!D347,'C.R Sem. 2025'!D357)</f>
        <v>335</v>
      </c>
      <c r="E44" s="205">
        <f>SUM('C.R Sem. 2025'!E327,'C.R Sem. 2025'!E337,'C.R Sem. 2025'!E347,'C.R Sem. 2025'!E357)</f>
        <v>333</v>
      </c>
      <c r="F44" s="205">
        <f>SUM('C.R Sem. 2025'!F327,'C.R Sem. 2025'!F337,'C.R Sem. 2025'!F347,'C.R Sem. 2025'!F357)</f>
        <v>150</v>
      </c>
      <c r="G44" s="205">
        <f>SUM('C.R Sem. 2025'!G327,'C.R Sem. 2025'!G337,'C.R Sem. 2025'!G347,'C.R Sem. 2025'!G357)</f>
        <v>291</v>
      </c>
      <c r="H44" s="205">
        <f>SUM('C.R Sem. 2025'!H327,'C.R Sem. 2025'!H337,'C.R Sem. 2025'!H347,'C.R Sem. 2025'!H357)</f>
        <v>230</v>
      </c>
      <c r="I44" s="206">
        <f>SUM('C.R Sem. 2025'!I327,'C.R Sem. 2025'!I337,'C.R Sem. 2025'!I347,'C.R Sem. 2025'!I357)</f>
        <v>0</v>
      </c>
      <c r="J44" s="206">
        <f>SUM('C.R Sem. 2025'!J327,'C.R Sem. 2025'!J337,'C.R Sem. 2025'!J347,'C.R Sem. 2025'!J357)</f>
        <v>0</v>
      </c>
    </row>
    <row r="45" spans="1:32">
      <c r="A45" s="327"/>
      <c r="B45" s="216" t="s">
        <v>19</v>
      </c>
      <c r="C45" s="205">
        <f>SUM('C.R Sem. 2025'!C328,'C.R Sem. 2025'!C338,'C.R Sem. 2025'!C348,'C.R Sem. 2025'!C358)</f>
        <v>129</v>
      </c>
      <c r="D45" s="205">
        <f>SUM('C.R Sem. 2025'!D328,'C.R Sem. 2025'!D338,'C.R Sem. 2025'!D348,'C.R Sem. 2025'!D358)</f>
        <v>239</v>
      </c>
      <c r="E45" s="205">
        <f>SUM('C.R Sem. 2025'!E328,'C.R Sem. 2025'!E338,'C.R Sem. 2025'!E348,'C.R Sem. 2025'!E358)</f>
        <v>239</v>
      </c>
      <c r="F45" s="205">
        <f>SUM('C.R Sem. 2025'!F328,'C.R Sem. 2025'!F338,'C.R Sem. 2025'!F348,'C.R Sem. 2025'!F358)</f>
        <v>148</v>
      </c>
      <c r="G45" s="205">
        <f>SUM('C.R Sem. 2025'!G328,'C.R Sem. 2025'!G338,'C.R Sem. 2025'!G348,'C.R Sem. 2025'!G358)</f>
        <v>276</v>
      </c>
      <c r="H45" s="205">
        <f>SUM('C.R Sem. 2025'!H328,'C.R Sem. 2025'!H338,'C.R Sem. 2025'!H348,'C.R Sem. 2025'!H358)</f>
        <v>225</v>
      </c>
      <c r="I45" s="206">
        <f>SUM('C.R Sem. 2025'!I328,'C.R Sem. 2025'!I338,'C.R Sem. 2025'!I348,'C.R Sem. 2025'!I358)</f>
        <v>0</v>
      </c>
      <c r="J45" s="206">
        <f>SUM('C.R Sem. 2025'!J328,'C.R Sem. 2025'!J338,'C.R Sem. 2025'!J348,'C.R Sem. 2025'!J358)</f>
        <v>0</v>
      </c>
    </row>
    <row r="46" spans="1:32">
      <c r="A46" s="328"/>
      <c r="B46" s="217" t="s">
        <v>21</v>
      </c>
      <c r="C46" s="212">
        <f>SUM('C.R Sem. 2025'!C330,'C.R Sem. 2025'!C340,'C.R Sem. 2025'!C350,'C.R Sem. 2025'!C360)</f>
        <v>101</v>
      </c>
      <c r="D46" s="212">
        <f>SUM('C.R Sem. 2025'!D330,'C.R Sem. 2025'!D340,'C.R Sem. 2025'!D350,'C.R Sem. 2025'!D360)</f>
        <v>240</v>
      </c>
      <c r="E46" s="212">
        <f>SUM('C.R Sem. 2025'!E330,'C.R Sem. 2025'!E340,'C.R Sem. 2025'!E350,'C.R Sem. 2025'!E360)</f>
        <v>237</v>
      </c>
      <c r="F46" s="212">
        <f>SUM('C.R Sem. 2025'!F330,'C.R Sem. 2025'!F340,'C.R Sem. 2025'!F350,'C.R Sem. 2025'!F360)</f>
        <v>140</v>
      </c>
      <c r="G46" s="212">
        <f>SUM('C.R Sem. 2025'!G330,'C.R Sem. 2025'!G340,'C.R Sem. 2025'!G350,'C.R Sem. 2025'!G360)</f>
        <v>196</v>
      </c>
      <c r="H46" s="212">
        <f>SUM('C.R Sem. 2025'!H330,'C.R Sem. 2025'!H340,'C.R Sem. 2025'!H350,'C.R Sem. 2025'!H360)</f>
        <v>149</v>
      </c>
      <c r="I46" s="213">
        <f>SUM('C.R Sem. 2025'!I330,'C.R Sem. 2025'!I340,'C.R Sem. 2025'!I350,'C.R Sem. 2025'!I360)</f>
        <v>0</v>
      </c>
      <c r="J46" s="213">
        <f>SUM('C.R Sem. 2025'!J330,'C.R Sem. 2025'!J340,'C.R Sem. 2025'!J350,'C.R Sem. 2025'!J360)</f>
        <v>0</v>
      </c>
    </row>
    <row r="47" spans="1:32">
      <c r="A47" s="315" t="s">
        <v>120</v>
      </c>
      <c r="B47" s="199" t="s">
        <v>12</v>
      </c>
      <c r="C47" s="218">
        <f>SUM('C.R Sem. 2025'!C362,'C.R Sem. 2025'!C372,'C.R Sem. 2025'!C382,'C.R Sem. 2025'!C392,'C.R Sem. 2025'!C402)</f>
        <v>30</v>
      </c>
      <c r="D47" s="218">
        <f>SUM('C.R Sem. 2025'!D362,'C.R Sem. 2025'!D372,'C.R Sem. 2025'!D382,'C.R Sem. 2025'!D392,'C.R Sem. 2025'!D402)</f>
        <v>24</v>
      </c>
      <c r="E47" s="218">
        <f>SUM('C.R Sem. 2025'!E362,'C.R Sem. 2025'!E372,'C.R Sem. 2025'!E382,'C.R Sem. 2025'!E392,'C.R Sem. 2025'!E402)</f>
        <v>22</v>
      </c>
      <c r="F47" s="201">
        <f>SUM('C.R Sem. 2025'!F362,'C.R Sem. 2025'!F372,'C.R Sem. 2025'!F382,'C.R Sem. 2025'!F392,'C.R Sem. 2025'!F402)</f>
        <v>0</v>
      </c>
      <c r="G47" s="218">
        <f>SUM('C.R Sem. 2025'!G362,'C.R Sem. 2025'!G372,'C.R Sem. 2025'!G382,'C.R Sem. 2025'!G392,'C.R Sem. 2025'!G402)</f>
        <v>9</v>
      </c>
      <c r="H47" s="201"/>
      <c r="I47" s="235"/>
      <c r="J47" s="201"/>
      <c r="K47" s="222">
        <f>SUM(C47:J47)</f>
        <v>85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327"/>
      <c r="B48" s="216" t="s">
        <v>16</v>
      </c>
      <c r="C48" s="205">
        <f>SUM('C.R Sem. 2025'!C405,'C.R Sem. 2025'!C395,'C.R Sem. 2025'!C385,'C.R Sem. 2025'!C375,'C.R Sem. 2025'!C365)</f>
        <v>12</v>
      </c>
      <c r="D48" s="205">
        <f>SUM('C.R Sem. 2025'!D405,'C.R Sem. 2025'!D395,'C.R Sem. 2025'!D385,'C.R Sem. 2025'!D375,'C.R Sem. 2025'!D365)</f>
        <v>43</v>
      </c>
      <c r="E48" s="205">
        <f>SUM('C.R Sem. 2025'!E405,'C.R Sem. 2025'!E395,'C.R Sem. 2025'!E385,'C.R Sem. 2025'!E375,'C.R Sem. 2025'!E365)</f>
        <v>59</v>
      </c>
      <c r="F48" s="206">
        <f>SUM('C.R Sem. 2025'!F405,'C.R Sem. 2025'!F395,'C.R Sem. 2025'!F385,'C.R Sem. 2025'!F375,'C.R Sem. 2025'!F365)</f>
        <v>0</v>
      </c>
      <c r="G48" s="205">
        <f>SUM('C.R Sem. 2025'!G405,'C.R Sem. 2025'!G395,'C.R Sem. 2025'!G385,'C.R Sem. 2025'!G375,'C.R Sem. 2025'!G365)</f>
        <v>19</v>
      </c>
      <c r="H48" s="206"/>
      <c r="I48" s="236"/>
      <c r="J48" s="206"/>
    </row>
    <row r="49" spans="1:11">
      <c r="A49" s="327"/>
      <c r="B49" s="216" t="s">
        <v>18</v>
      </c>
      <c r="C49" s="205">
        <f>SUM('C.R Sem. 2025'!C407,'C.R Sem. 2025'!C397,'C.R Sem. 2025'!C387,'C.R Sem. 2025'!C377,'C.R Sem. 2025'!C367)</f>
        <v>76</v>
      </c>
      <c r="D49" s="205">
        <f>SUM('C.R Sem. 2025'!D407,'C.R Sem. 2025'!D397,'C.R Sem. 2025'!D387,'C.R Sem. 2025'!D377,'C.R Sem. 2025'!D367)</f>
        <v>377</v>
      </c>
      <c r="E49" s="205">
        <f>SUM('C.R Sem. 2025'!E407,'C.R Sem. 2025'!E397,'C.R Sem. 2025'!E387,'C.R Sem. 2025'!E377,'C.R Sem. 2025'!E367)</f>
        <v>319</v>
      </c>
      <c r="F49" s="206">
        <f>SUM('C.R Sem. 2025'!F407,'C.R Sem. 2025'!F397,'C.R Sem. 2025'!F387,'C.R Sem. 2025'!F377,'C.R Sem. 2025'!F367)</f>
        <v>0</v>
      </c>
      <c r="G49" s="205">
        <f>SUM('C.R Sem. 2025'!G407,'C.R Sem. 2025'!G397,'C.R Sem. 2025'!G387,'C.R Sem. 2025'!G377,'C.R Sem. 2025'!G367)</f>
        <v>88</v>
      </c>
      <c r="H49" s="206"/>
      <c r="I49" s="236"/>
      <c r="J49" s="206"/>
    </row>
    <row r="50" spans="1:11">
      <c r="A50" s="327"/>
      <c r="B50" s="216" t="s">
        <v>19</v>
      </c>
      <c r="C50" s="205">
        <f>SUM('C.R Sem. 2025'!C368,'C.R Sem. 2025'!C378,'C.R Sem. 2025'!C388,'C.R Sem. 2025'!C398,'C.R Sem. 2025'!C408)</f>
        <v>56</v>
      </c>
      <c r="D50" s="205">
        <f>SUM('C.R Sem. 2025'!D368,'C.R Sem. 2025'!D378,'C.R Sem. 2025'!D388,'C.R Sem. 2025'!D398,'C.R Sem. 2025'!D408)</f>
        <v>342</v>
      </c>
      <c r="E50" s="205">
        <f>SUM('C.R Sem. 2025'!E368,'C.R Sem. 2025'!E378,'C.R Sem. 2025'!E388,'C.R Sem. 2025'!E398,'C.R Sem. 2025'!E408)</f>
        <v>286</v>
      </c>
      <c r="F50" s="206">
        <f>SUM('C.R Sem. 2025'!F368,'C.R Sem. 2025'!F378,'C.R Sem. 2025'!F388,'C.R Sem. 2025'!F398,'C.R Sem. 2025'!F408)</f>
        <v>0</v>
      </c>
      <c r="G50" s="205">
        <f>SUM('C.R Sem. 2025'!G368,'C.R Sem. 2025'!G378,'C.R Sem. 2025'!G388,'C.R Sem. 2025'!G398,'C.R Sem. 2025'!G408)</f>
        <v>88</v>
      </c>
      <c r="H50" s="206"/>
      <c r="I50" s="236"/>
      <c r="J50" s="206"/>
    </row>
    <row r="51" spans="1:11">
      <c r="A51" s="328"/>
      <c r="B51" s="217" t="s">
        <v>21</v>
      </c>
      <c r="C51" s="212">
        <f>SUM('C.R Sem. 2025'!C410,'C.R Sem. 2025'!C400,'C.R Sem. 2025'!C390,'C.R Sem. 2025'!C380,'C.R Sem. 2025'!C370)</f>
        <v>55</v>
      </c>
      <c r="D51" s="212">
        <f>SUM('C.R Sem. 2025'!D410,'C.R Sem. 2025'!D400,'C.R Sem. 2025'!D390,'C.R Sem. 2025'!D380,'C.R Sem. 2025'!D370)</f>
        <v>342</v>
      </c>
      <c r="E51" s="212">
        <f>SUM('C.R Sem. 2025'!E410,'C.R Sem. 2025'!E400,'C.R Sem. 2025'!E390,'C.R Sem. 2025'!E380,'C.R Sem. 2025'!E370)</f>
        <v>284</v>
      </c>
      <c r="F51" s="213">
        <f>SUM('C.R Sem. 2025'!F410,'C.R Sem. 2025'!F400,'C.R Sem. 2025'!F390,'C.R Sem. 2025'!F380,'C.R Sem. 2025'!F370)</f>
        <v>0</v>
      </c>
      <c r="G51" s="212">
        <f>SUM('C.R Sem. 2025'!G410,'C.R Sem. 2025'!G400,'C.R Sem. 2025'!G390,'C.R Sem. 2025'!G380,'C.R Sem. 2025'!G370)</f>
        <v>88</v>
      </c>
      <c r="H51" s="213"/>
      <c r="I51" s="237"/>
      <c r="J51" s="213"/>
    </row>
    <row r="52" spans="1:11">
      <c r="A52" s="315" t="s">
        <v>121</v>
      </c>
      <c r="B52" s="238" t="s">
        <v>12</v>
      </c>
      <c r="C52" s="218">
        <f>SUM('C.R Sem. 2025'!C442,'C.R Sem. 2025'!C432,'C.R Sem. 2025'!C422,'C.R Sem. 2025'!C412)</f>
        <v>13</v>
      </c>
      <c r="D52" s="218">
        <f>SUM('C.R Sem. 2025'!D442,'C.R Sem. 2025'!D432,'C.R Sem. 2025'!D422,'C.R Sem. 2025'!D412)</f>
        <v>10</v>
      </c>
      <c r="E52" s="218">
        <f>SUM('C.R Sem. 2025'!E442,'C.R Sem. 2025'!E432,'C.R Sem. 2025'!E422,'C.R Sem. 2025'!E412)</f>
        <v>11</v>
      </c>
      <c r="F52" s="214">
        <f>SUM('C.R Sem. 2025'!F442,'C.R Sem. 2025'!F432,'C.R Sem. 2025'!F422,'C.R Sem. 2025'!F412)</f>
        <v>0</v>
      </c>
      <c r="G52" s="239"/>
      <c r="H52" s="239"/>
      <c r="I52" s="240"/>
      <c r="J52" s="241"/>
      <c r="K52" s="222">
        <f>SUM(C52:J52)</f>
        <v>34</v>
      </c>
    </row>
    <row r="53" spans="1:11">
      <c r="A53" s="327"/>
      <c r="B53" s="216" t="s">
        <v>16</v>
      </c>
      <c r="C53" s="205">
        <f>SUM('C.R Sem. 2025'!C415,'C.R Sem. 2025'!C425,'C.R Sem. 2025'!C435,'C.R Sem. 2025'!C445)</f>
        <v>16</v>
      </c>
      <c r="D53" s="205">
        <f>SUM('C.R Sem. 2025'!D415,'C.R Sem. 2025'!D425,'C.R Sem. 2025'!D435,'C.R Sem. 2025'!D445)</f>
        <v>21</v>
      </c>
      <c r="E53" s="205">
        <f>SUM('C.R Sem. 2025'!E415,'C.R Sem. 2025'!E425,'C.R Sem. 2025'!E435,'C.R Sem. 2025'!E445)</f>
        <v>35</v>
      </c>
      <c r="F53" s="242">
        <f>SUM('C.R Sem. 2025'!F415,'C.R Sem. 2025'!F425,'C.R Sem. 2025'!F435,'C.R Sem. 2025'!F445)</f>
        <v>0</v>
      </c>
      <c r="G53" s="206"/>
      <c r="H53" s="206"/>
      <c r="I53" s="236"/>
      <c r="J53" s="206"/>
    </row>
    <row r="54" spans="1:11">
      <c r="A54" s="327"/>
      <c r="B54" s="216" t="s">
        <v>18</v>
      </c>
      <c r="C54" s="205">
        <f>SUM('C.R Sem. 2025'!C447,'C.R Sem. 2025'!C437,'C.R Sem. 2025'!C427,'C.R Sem. 2025'!C417)</f>
        <v>77</v>
      </c>
      <c r="D54" s="205">
        <f>SUM('C.R Sem. 2025'!D447,'C.R Sem. 2025'!D437,'C.R Sem. 2025'!D427,'C.R Sem. 2025'!D417)</f>
        <v>196</v>
      </c>
      <c r="E54" s="205">
        <f>SUM('C.R Sem. 2025'!E447,'C.R Sem. 2025'!E437,'C.R Sem. 2025'!E427,'C.R Sem. 2025'!E417)</f>
        <v>172</v>
      </c>
      <c r="F54" s="242">
        <f>SUM('C.R Sem. 2025'!F447,'C.R Sem. 2025'!F437,'C.R Sem. 2025'!F427,'C.R Sem. 2025'!F417)</f>
        <v>0</v>
      </c>
      <c r="G54" s="206"/>
      <c r="H54" s="206"/>
      <c r="I54" s="236"/>
      <c r="J54" s="206"/>
    </row>
    <row r="55" spans="1:11">
      <c r="A55" s="327"/>
      <c r="B55" s="216" t="s">
        <v>19</v>
      </c>
      <c r="C55" s="205">
        <f>SUM('C.R Sem. 2025'!C418,'C.R Sem. 2025'!C428,'C.R Sem. 2025'!C438,'C.R Sem. 2025'!C448)</f>
        <v>66</v>
      </c>
      <c r="D55" s="205">
        <f>SUM('C.R Sem. 2025'!D418,'C.R Sem. 2025'!D428,'C.R Sem. 2025'!D438,'C.R Sem. 2025'!D448)</f>
        <v>176</v>
      </c>
      <c r="E55" s="205">
        <f>SUM('C.R Sem. 2025'!E418,'C.R Sem. 2025'!E428,'C.R Sem. 2025'!E438,'C.R Sem. 2025'!E448)</f>
        <v>153</v>
      </c>
      <c r="F55" s="242">
        <f>SUM('C.R Sem. 2025'!F418,'C.R Sem. 2025'!F428,'C.R Sem. 2025'!F438,'C.R Sem. 2025'!F448)</f>
        <v>0</v>
      </c>
      <c r="G55" s="206"/>
      <c r="H55" s="206"/>
      <c r="I55" s="236"/>
      <c r="J55" s="206"/>
    </row>
    <row r="56" spans="1:11">
      <c r="A56" s="328"/>
      <c r="B56" s="217" t="s">
        <v>21</v>
      </c>
      <c r="C56" s="212">
        <f>SUM('C.R Sem. 2025'!C450,'C.R Sem. 2025'!C440,'C.R Sem. 2025'!C430,'C.R Sem. 2025'!C420)</f>
        <v>65</v>
      </c>
      <c r="D56" s="212">
        <f>SUM('C.R Sem. 2025'!D450,'C.R Sem. 2025'!D440,'C.R Sem. 2025'!D430,'C.R Sem. 2025'!D420)</f>
        <v>156</v>
      </c>
      <c r="E56" s="212">
        <f>SUM('C.R Sem. 2025'!E450,'C.R Sem. 2025'!E440,'C.R Sem. 2025'!E430,'C.R Sem. 2025'!E420)</f>
        <v>127</v>
      </c>
      <c r="F56" s="243">
        <f>SUM('C.R Sem. 2025'!F450,'C.R Sem. 2025'!F440,'C.R Sem. 2025'!F430,'C.R Sem. 2025'!F420)</f>
        <v>39</v>
      </c>
      <c r="G56" s="213"/>
      <c r="H56" s="213"/>
      <c r="I56" s="237"/>
      <c r="J56" s="213"/>
    </row>
    <row r="57" spans="1:11">
      <c r="A57" s="315" t="s">
        <v>122</v>
      </c>
      <c r="B57" s="238" t="s">
        <v>12</v>
      </c>
      <c r="C57" s="218">
        <f>SUM('C.R Sem. 2025'!C452,'C.R Sem. 2025'!C462,'C.R Sem. 2025'!C472,'C.R Sem. 2025'!C482,'C.R Sem. 2025'!C492)</f>
        <v>3</v>
      </c>
      <c r="D57" s="218">
        <f>SUM('C.R Sem. 2025'!D452,'C.R Sem. 2025'!D462,'C.R Sem. 2025'!D472,'C.R Sem. 2025'!D482,'C.R Sem. 2025'!D492)</f>
        <v>5</v>
      </c>
      <c r="E57" s="218">
        <f>SUM('C.R Sem. 2025'!E452,'C.R Sem. 2025'!E462,'C.R Sem. 2025'!E472,'C.R Sem. 2025'!E482,'C.R Sem. 2025'!E492)</f>
        <v>9</v>
      </c>
      <c r="F57" s="201">
        <f>SUM('C.R Sem. 2025'!F452,'C.R Sem. 2025'!F462,'C.R Sem. 2025'!F472,'C.R Sem. 2025'!F482,'C.R Sem. 2025'!F492)</f>
        <v>0</v>
      </c>
      <c r="G57" s="239"/>
      <c r="H57" s="239"/>
      <c r="I57" s="240"/>
      <c r="J57" s="239"/>
      <c r="K57" s="222">
        <f>SUM(C57:F57)</f>
        <v>17</v>
      </c>
    </row>
    <row r="58" spans="1:11">
      <c r="A58" s="327"/>
      <c r="B58" s="216" t="s">
        <v>16</v>
      </c>
      <c r="C58" s="205">
        <f>SUM('C.R Sem. 2025'!C495,'C.R Sem. 2025'!C485,'C.R Sem. 2025'!C475,'C.R Sem. 2025'!C465,'C.R Sem. 2025'!C455)</f>
        <v>1</v>
      </c>
      <c r="D58" s="205">
        <f>SUM('C.R Sem. 2025'!D495,'C.R Sem. 2025'!D485,'C.R Sem. 2025'!D475,'C.R Sem. 2025'!D465,'C.R Sem. 2025'!D455)</f>
        <v>5</v>
      </c>
      <c r="E58" s="205">
        <f>SUM('C.R Sem. 2025'!E495,'C.R Sem. 2025'!E485,'C.R Sem. 2025'!E475,'C.R Sem. 2025'!E465,'C.R Sem. 2025'!E455)</f>
        <v>29</v>
      </c>
      <c r="F58" s="206">
        <f>SUM('C.R Sem. 2025'!F495,'C.R Sem. 2025'!F485,'C.R Sem. 2025'!F475,'C.R Sem. 2025'!F465,'C.R Sem. 2025'!F455)</f>
        <v>0</v>
      </c>
      <c r="G58" s="206"/>
      <c r="H58" s="206"/>
      <c r="I58" s="236"/>
      <c r="J58" s="206"/>
    </row>
    <row r="59" spans="1:11">
      <c r="A59" s="327"/>
      <c r="B59" s="216" t="s">
        <v>18</v>
      </c>
      <c r="C59" s="205">
        <f>SUM('C.R Sem. 2025'!C457,'C.R Sem. 2025'!C467,'C.R Sem. 2025'!C477,'C.R Sem. 2025'!C487,'C.R Sem. 2025'!C497)</f>
        <v>12</v>
      </c>
      <c r="D59" s="205">
        <f>SUM('C.R Sem. 2025'!D457,'C.R Sem. 2025'!D467,'C.R Sem. 2025'!D477,'C.R Sem. 2025'!D487,'C.R Sem. 2025'!D497)</f>
        <v>71</v>
      </c>
      <c r="E59" s="205">
        <f>SUM('C.R Sem. 2025'!E457,'C.R Sem. 2025'!E467,'C.R Sem. 2025'!E477,'C.R Sem. 2025'!E487,'C.R Sem. 2025'!E497)</f>
        <v>163</v>
      </c>
      <c r="F59" s="206">
        <f>SUM('C.R Sem. 2025'!F457,'C.R Sem. 2025'!F467,'C.R Sem. 2025'!F477,'C.R Sem. 2025'!F487,'C.R Sem. 2025'!F497)</f>
        <v>0</v>
      </c>
      <c r="G59" s="206"/>
      <c r="H59" s="206"/>
      <c r="I59" s="236"/>
      <c r="J59" s="206"/>
    </row>
    <row r="60" spans="1:11">
      <c r="A60" s="327"/>
      <c r="B60" s="216" t="s">
        <v>19</v>
      </c>
      <c r="C60" s="205">
        <f>SUM('C.R Sem. 2025'!C498,'C.R Sem. 2025'!C488,'C.R Sem. 2025'!C478,'C.R Sem. 2025'!C468,'C.R Sem. 2025'!C458)</f>
        <v>11</v>
      </c>
      <c r="D60" s="205">
        <f>SUM('C.R Sem. 2025'!D498,'C.R Sem. 2025'!D488,'C.R Sem. 2025'!D478,'C.R Sem. 2025'!D468,'C.R Sem. 2025'!D458)</f>
        <v>99</v>
      </c>
      <c r="E60" s="205">
        <f>SUM('C.R Sem. 2025'!E498,'C.R Sem. 2025'!E488,'C.R Sem. 2025'!E478,'C.R Sem. 2025'!E468,'C.R Sem. 2025'!E458)</f>
        <v>46</v>
      </c>
      <c r="F60" s="206">
        <f>SUM('C.R Sem. 2025'!F498,'C.R Sem. 2025'!F488,'C.R Sem. 2025'!F478,'C.R Sem. 2025'!F468,'C.R Sem. 2025'!F458)</f>
        <v>0</v>
      </c>
      <c r="G60" s="206"/>
      <c r="H60" s="206"/>
      <c r="I60" s="236"/>
      <c r="J60" s="206"/>
    </row>
    <row r="61" spans="1:11">
      <c r="A61" s="328"/>
      <c r="B61" s="217" t="s">
        <v>21</v>
      </c>
      <c r="C61" s="212">
        <f>SUM('C.R Sem. 2025'!C460,'C.R Sem. 2025'!C470,'C.R Sem. 2025'!C480,'C.R Sem. 2025'!C490,'C.R Sem. 2025'!C500)</f>
        <v>11</v>
      </c>
      <c r="D61" s="212">
        <f>SUM('C.R Sem. 2025'!D460,'C.R Sem. 2025'!D470,'C.R Sem. 2025'!D480,'C.R Sem. 2025'!D490,'C.R Sem. 2025'!D500)</f>
        <v>42</v>
      </c>
      <c r="E61" s="212">
        <f>SUM('C.R Sem. 2025'!E460,'C.R Sem. 2025'!E470,'C.R Sem. 2025'!E480,'C.R Sem. 2025'!E490,'C.R Sem. 2025'!E500)</f>
        <v>49</v>
      </c>
      <c r="F61" s="213">
        <f>SUM('C.R Sem. 2025'!F460,'C.R Sem. 2025'!F470,'C.R Sem. 2025'!F480,'C.R Sem. 2025'!F490,'C.R Sem. 2025'!F500)</f>
        <v>0</v>
      </c>
      <c r="G61" s="213"/>
      <c r="H61" s="213"/>
      <c r="I61" s="237"/>
      <c r="J61" s="213"/>
    </row>
    <row r="62" spans="1:11">
      <c r="A62" s="186">
        <v>2025</v>
      </c>
      <c r="B62" s="222" t="s">
        <v>123</v>
      </c>
      <c r="C62" s="222">
        <f t="shared" ref="C62:K62" si="0">SUM(C57,C52,C47,C42,C37,C32,C27,C22,C17,C12,C7,C2)</f>
        <v>264</v>
      </c>
      <c r="D62" s="222">
        <f t="shared" si="0"/>
        <v>65</v>
      </c>
      <c r="E62" s="222">
        <f t="shared" si="0"/>
        <v>58</v>
      </c>
      <c r="F62" s="222">
        <f t="shared" si="0"/>
        <v>3</v>
      </c>
      <c r="G62" s="222">
        <f t="shared" si="0"/>
        <v>52</v>
      </c>
      <c r="H62" s="222">
        <f t="shared" si="0"/>
        <v>52</v>
      </c>
      <c r="I62" s="222">
        <f t="shared" si="0"/>
        <v>72</v>
      </c>
      <c r="J62" s="222">
        <f t="shared" si="0"/>
        <v>63</v>
      </c>
      <c r="K62" s="222">
        <f t="shared" si="0"/>
        <v>629</v>
      </c>
    </row>
  </sheetData>
  <mergeCells count="12">
    <mergeCell ref="A27:A31"/>
    <mergeCell ref="A32:A36"/>
    <mergeCell ref="A2:A6"/>
    <mergeCell ref="A7:A11"/>
    <mergeCell ref="A12:A16"/>
    <mergeCell ref="A17:A21"/>
    <mergeCell ref="A22:A26"/>
    <mergeCell ref="A37:A41"/>
    <mergeCell ref="A42:A46"/>
    <mergeCell ref="A47:A51"/>
    <mergeCell ref="A52:A56"/>
    <mergeCell ref="A57:A61"/>
  </mergeCells>
  <pageMargins left="0" right="0" top="0" bottom="0" header="0" footer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E100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4.42578125" customWidth="1"/>
    <col min="2" max="2" width="11.28515625" customWidth="1"/>
    <col min="3" max="3" width="11.85546875" customWidth="1"/>
    <col min="4" max="4" width="14.28515625" customWidth="1"/>
    <col min="6" max="6" width="10" customWidth="1"/>
    <col min="7" max="7" width="13.7109375" customWidth="1"/>
    <col min="8" max="8" width="9.7109375" customWidth="1"/>
    <col min="9" max="9" width="34.7109375" customWidth="1"/>
    <col min="10" max="10" width="7.42578125" customWidth="1"/>
    <col min="11" max="11" width="36.5703125" customWidth="1"/>
    <col min="12" max="12" width="51.7109375" customWidth="1"/>
  </cols>
  <sheetData>
    <row r="1" spans="1:12">
      <c r="A1" s="244" t="s">
        <v>127</v>
      </c>
      <c r="B1" s="244" t="s">
        <v>128</v>
      </c>
      <c r="C1" s="245" t="s">
        <v>129</v>
      </c>
      <c r="D1" s="245" t="s">
        <v>130</v>
      </c>
      <c r="E1" s="244" t="s">
        <v>131</v>
      </c>
      <c r="F1" s="244" t="s">
        <v>132</v>
      </c>
      <c r="G1" s="244" t="s">
        <v>133</v>
      </c>
      <c r="H1" s="244" t="s">
        <v>134</v>
      </c>
      <c r="I1" s="244" t="s">
        <v>135</v>
      </c>
      <c r="J1" s="244" t="s">
        <v>136</v>
      </c>
      <c r="K1" s="244" t="s">
        <v>137</v>
      </c>
      <c r="L1" s="244" t="s">
        <v>138</v>
      </c>
    </row>
    <row r="2" spans="1:12">
      <c r="A2" s="246" t="s">
        <v>2</v>
      </c>
      <c r="B2" s="247">
        <v>45810</v>
      </c>
      <c r="C2" s="248">
        <v>0.70833333333333337</v>
      </c>
      <c r="D2" s="248">
        <v>0.69444444444444442</v>
      </c>
      <c r="E2" s="246" t="s">
        <v>14</v>
      </c>
      <c r="F2" s="246" t="s">
        <v>139</v>
      </c>
      <c r="G2" s="248">
        <v>0.70833333333333337</v>
      </c>
      <c r="H2" s="248">
        <f t="shared" ref="H2:H6" si="0">G2-D2</f>
        <v>1.3888888888888951E-2</v>
      </c>
      <c r="I2" s="249" t="s">
        <v>140</v>
      </c>
      <c r="J2" s="246">
        <v>1</v>
      </c>
      <c r="K2" s="250" t="s">
        <v>141</v>
      </c>
      <c r="L2" s="251" t="s">
        <v>142</v>
      </c>
    </row>
    <row r="3" spans="1:12">
      <c r="A3" s="246" t="s">
        <v>8</v>
      </c>
      <c r="B3" s="247">
        <v>45810</v>
      </c>
      <c r="C3" s="246" t="s">
        <v>139</v>
      </c>
      <c r="D3" s="248">
        <v>0.625</v>
      </c>
      <c r="E3" s="246" t="s">
        <v>14</v>
      </c>
      <c r="F3" s="246" t="s">
        <v>139</v>
      </c>
      <c r="G3" s="248">
        <v>0.66666666666666663</v>
      </c>
      <c r="H3" s="248">
        <f t="shared" si="0"/>
        <v>4.166666666666663E-2</v>
      </c>
      <c r="I3" s="249" t="s">
        <v>143</v>
      </c>
      <c r="J3" s="246">
        <v>1</v>
      </c>
      <c r="K3" s="250" t="s">
        <v>144</v>
      </c>
      <c r="L3" s="251" t="s">
        <v>145</v>
      </c>
    </row>
    <row r="4" spans="1:12">
      <c r="A4" s="246" t="s">
        <v>8</v>
      </c>
      <c r="B4" s="247">
        <v>45819</v>
      </c>
      <c r="C4" s="246" t="s">
        <v>139</v>
      </c>
      <c r="D4" s="248">
        <v>0.52083333333333337</v>
      </c>
      <c r="E4" s="246" t="s">
        <v>14</v>
      </c>
      <c r="F4" s="246" t="s">
        <v>139</v>
      </c>
      <c r="G4" s="248">
        <v>0.64583333333333337</v>
      </c>
      <c r="H4" s="248">
        <f t="shared" si="0"/>
        <v>0.125</v>
      </c>
      <c r="I4" s="249" t="s">
        <v>146</v>
      </c>
      <c r="J4" s="246">
        <v>5</v>
      </c>
      <c r="K4" s="250" t="s">
        <v>147</v>
      </c>
      <c r="L4" s="251" t="s">
        <v>148</v>
      </c>
    </row>
    <row r="5" spans="1:12">
      <c r="A5" s="246" t="s">
        <v>8</v>
      </c>
      <c r="B5" s="247">
        <v>45825</v>
      </c>
      <c r="C5" s="246" t="s">
        <v>139</v>
      </c>
      <c r="D5" s="248">
        <v>0.45833333333333331</v>
      </c>
      <c r="E5" s="246" t="s">
        <v>12</v>
      </c>
      <c r="F5" s="252">
        <v>0.52083333333333337</v>
      </c>
      <c r="G5" s="248">
        <v>0.5</v>
      </c>
      <c r="H5" s="248">
        <f t="shared" si="0"/>
        <v>4.1666666666666685E-2</v>
      </c>
      <c r="I5" s="249" t="s">
        <v>149</v>
      </c>
      <c r="J5" s="246">
        <v>1</v>
      </c>
      <c r="K5" s="250" t="s">
        <v>150</v>
      </c>
      <c r="L5" s="251" t="s">
        <v>151</v>
      </c>
    </row>
    <row r="6" spans="1:12">
      <c r="A6" s="246" t="s">
        <v>2</v>
      </c>
      <c r="B6" s="247">
        <v>45825</v>
      </c>
      <c r="C6" s="250" t="s">
        <v>152</v>
      </c>
      <c r="D6" s="248">
        <v>0.48958333333333331</v>
      </c>
      <c r="E6" s="246" t="s">
        <v>14</v>
      </c>
      <c r="F6" s="246" t="s">
        <v>139</v>
      </c>
      <c r="G6" s="248">
        <v>0.5</v>
      </c>
      <c r="H6" s="248">
        <f t="shared" si="0"/>
        <v>1.0416666666666685E-2</v>
      </c>
      <c r="I6" s="249" t="s">
        <v>153</v>
      </c>
      <c r="J6" s="246">
        <v>2</v>
      </c>
      <c r="K6" s="250" t="s">
        <v>154</v>
      </c>
      <c r="L6" s="251" t="s">
        <v>155</v>
      </c>
    </row>
    <row r="7" spans="1:12">
      <c r="A7" s="253" t="s">
        <v>156</v>
      </c>
      <c r="B7" s="247">
        <v>45862</v>
      </c>
      <c r="C7" s="250" t="s">
        <v>157</v>
      </c>
      <c r="D7" s="248">
        <v>0.55208333333333337</v>
      </c>
      <c r="E7" s="246" t="s">
        <v>12</v>
      </c>
      <c r="F7" s="252">
        <v>0.66666666666666663</v>
      </c>
      <c r="G7" s="248">
        <v>0.70833333333333337</v>
      </c>
      <c r="H7" s="248">
        <f t="shared" ref="H7:H9" si="1">F7-D7</f>
        <v>0.11458333333333326</v>
      </c>
      <c r="I7" s="249" t="s">
        <v>149</v>
      </c>
      <c r="J7" s="246">
        <v>5</v>
      </c>
      <c r="K7" s="250" t="s">
        <v>158</v>
      </c>
      <c r="L7" s="251" t="s">
        <v>142</v>
      </c>
    </row>
    <row r="8" spans="1:12">
      <c r="A8" s="253" t="s">
        <v>159</v>
      </c>
      <c r="B8" s="247">
        <v>45896</v>
      </c>
      <c r="C8" s="250" t="s">
        <v>160</v>
      </c>
      <c r="D8" s="248">
        <v>0.39930555555555558</v>
      </c>
      <c r="E8" s="246" t="s">
        <v>12</v>
      </c>
      <c r="F8" s="252">
        <v>0.49305555555555558</v>
      </c>
      <c r="G8" s="248">
        <v>0.5</v>
      </c>
      <c r="H8" s="248">
        <f t="shared" si="1"/>
        <v>9.375E-2</v>
      </c>
      <c r="I8" s="249" t="s">
        <v>149</v>
      </c>
      <c r="J8" s="246">
        <v>5</v>
      </c>
      <c r="K8" s="250" t="s">
        <v>161</v>
      </c>
      <c r="L8" s="251" t="s">
        <v>162</v>
      </c>
    </row>
    <row r="9" spans="1:12">
      <c r="A9" s="253" t="s">
        <v>163</v>
      </c>
      <c r="B9" s="247">
        <v>45904</v>
      </c>
      <c r="C9" s="250" t="s">
        <v>139</v>
      </c>
      <c r="D9" s="248">
        <v>0.34375</v>
      </c>
      <c r="E9" s="246" t="s">
        <v>12</v>
      </c>
      <c r="F9" s="248">
        <v>0.47222222222222221</v>
      </c>
      <c r="G9" s="248">
        <v>0.5</v>
      </c>
      <c r="H9" s="248">
        <f t="shared" si="1"/>
        <v>0.12847222222222221</v>
      </c>
      <c r="I9" s="249" t="s">
        <v>164</v>
      </c>
      <c r="J9" s="246">
        <v>10</v>
      </c>
      <c r="K9" s="250" t="s">
        <v>165</v>
      </c>
      <c r="L9" s="251" t="s">
        <v>166</v>
      </c>
    </row>
    <row r="10" spans="1:12">
      <c r="A10" s="253" t="s">
        <v>6</v>
      </c>
      <c r="B10" s="247">
        <v>45909</v>
      </c>
      <c r="C10" s="250" t="s">
        <v>167</v>
      </c>
      <c r="D10" s="248">
        <v>0.64583333333333337</v>
      </c>
      <c r="E10" s="246" t="s">
        <v>14</v>
      </c>
      <c r="F10" s="250" t="s">
        <v>139</v>
      </c>
      <c r="G10" s="248">
        <v>0.70833333333333337</v>
      </c>
      <c r="H10" s="248">
        <f t="shared" ref="H10:H12" si="2">G10-D10</f>
        <v>6.25E-2</v>
      </c>
      <c r="I10" s="249" t="s">
        <v>168</v>
      </c>
      <c r="J10" s="246">
        <v>6</v>
      </c>
      <c r="K10" s="250" t="s">
        <v>169</v>
      </c>
      <c r="L10" s="251" t="s">
        <v>170</v>
      </c>
    </row>
    <row r="11" spans="1:12" ht="89.25" customHeight="1">
      <c r="A11" s="253" t="s">
        <v>163</v>
      </c>
      <c r="B11" s="247">
        <v>45910</v>
      </c>
      <c r="C11" s="250" t="s">
        <v>139</v>
      </c>
      <c r="D11" s="248">
        <v>0.33333333333333331</v>
      </c>
      <c r="E11" s="246" t="s">
        <v>12</v>
      </c>
      <c r="F11" s="248">
        <v>0.49305555555555558</v>
      </c>
      <c r="G11" s="248">
        <v>0.5</v>
      </c>
      <c r="H11" s="248">
        <f t="shared" si="2"/>
        <v>0.16666666666666669</v>
      </c>
      <c r="I11" s="249" t="s">
        <v>164</v>
      </c>
      <c r="J11" s="246" t="s">
        <v>171</v>
      </c>
      <c r="K11" s="250" t="s">
        <v>172</v>
      </c>
      <c r="L11" s="251" t="s">
        <v>173</v>
      </c>
    </row>
    <row r="12" spans="1:12">
      <c r="A12" s="253" t="s">
        <v>163</v>
      </c>
      <c r="B12" s="247">
        <v>45918</v>
      </c>
      <c r="C12" s="250" t="s">
        <v>139</v>
      </c>
      <c r="D12" s="248">
        <v>0.54166666666666663</v>
      </c>
      <c r="E12" s="246" t="s">
        <v>14</v>
      </c>
      <c r="F12" s="250" t="s">
        <v>139</v>
      </c>
      <c r="G12" s="248">
        <v>0.625</v>
      </c>
      <c r="H12" s="248">
        <f t="shared" si="2"/>
        <v>8.333333333333337E-2</v>
      </c>
      <c r="I12" s="249" t="s">
        <v>146</v>
      </c>
      <c r="J12" s="246" t="s">
        <v>174</v>
      </c>
      <c r="K12" s="250" t="s">
        <v>175</v>
      </c>
      <c r="L12" s="251" t="s">
        <v>176</v>
      </c>
    </row>
    <row r="13" spans="1:12">
      <c r="A13" s="253" t="s">
        <v>163</v>
      </c>
      <c r="B13" s="247">
        <v>45924</v>
      </c>
      <c r="C13" s="250" t="s">
        <v>167</v>
      </c>
      <c r="D13" s="250" t="s">
        <v>177</v>
      </c>
      <c r="E13" s="246" t="s">
        <v>12</v>
      </c>
      <c r="F13" s="248">
        <v>0.49305555555555558</v>
      </c>
      <c r="G13" s="248">
        <v>0.625</v>
      </c>
      <c r="H13" s="248">
        <v>0.29166666666666669</v>
      </c>
      <c r="I13" s="249" t="s">
        <v>146</v>
      </c>
      <c r="J13" s="246" t="s">
        <v>178</v>
      </c>
      <c r="K13" s="250" t="s">
        <v>179</v>
      </c>
      <c r="L13" s="251" t="s">
        <v>180</v>
      </c>
    </row>
    <row r="14" spans="1:12">
      <c r="A14" s="253" t="s">
        <v>163</v>
      </c>
      <c r="B14" s="247">
        <v>45932</v>
      </c>
      <c r="C14" s="250" t="s">
        <v>139</v>
      </c>
      <c r="D14" s="248">
        <v>0.33333333333333331</v>
      </c>
      <c r="E14" s="246" t="s">
        <v>12</v>
      </c>
      <c r="F14" s="248">
        <v>0.45833333333333331</v>
      </c>
      <c r="G14" s="248">
        <v>0.5</v>
      </c>
      <c r="H14" s="248">
        <f t="shared" ref="H14:H15" si="3">F14-D14</f>
        <v>0.125</v>
      </c>
      <c r="I14" s="249" t="s">
        <v>146</v>
      </c>
      <c r="J14" s="246" t="s">
        <v>181</v>
      </c>
      <c r="K14" s="250" t="s">
        <v>182</v>
      </c>
      <c r="L14" s="251" t="s">
        <v>183</v>
      </c>
    </row>
    <row r="15" spans="1:12">
      <c r="A15" s="253" t="s">
        <v>2</v>
      </c>
      <c r="B15" s="254">
        <v>45973</v>
      </c>
      <c r="C15" s="250" t="s">
        <v>184</v>
      </c>
      <c r="D15" s="248">
        <v>0.34375</v>
      </c>
      <c r="E15" s="246" t="s">
        <v>12</v>
      </c>
      <c r="F15" s="248">
        <v>0.4236111111111111</v>
      </c>
      <c r="G15" s="248">
        <v>0.5</v>
      </c>
      <c r="H15" s="248">
        <f t="shared" si="3"/>
        <v>7.9861111111111105E-2</v>
      </c>
      <c r="I15" s="249" t="s">
        <v>153</v>
      </c>
      <c r="J15" s="246">
        <v>1</v>
      </c>
      <c r="K15" s="250" t="s">
        <v>185</v>
      </c>
      <c r="L15" s="251" t="s">
        <v>186</v>
      </c>
    </row>
    <row r="16" spans="1:12">
      <c r="A16" s="253" t="s">
        <v>3</v>
      </c>
      <c r="B16" s="254">
        <v>45981</v>
      </c>
      <c r="C16" s="250" t="s">
        <v>139</v>
      </c>
      <c r="D16" s="248">
        <v>0.5708333333333333</v>
      </c>
      <c r="E16" s="246" t="s">
        <v>14</v>
      </c>
      <c r="F16" s="250" t="s">
        <v>139</v>
      </c>
      <c r="G16" s="248">
        <v>0.625</v>
      </c>
      <c r="H16" s="248">
        <f>G16-D16</f>
        <v>5.4166666666666696E-2</v>
      </c>
      <c r="I16" s="249" t="s">
        <v>146</v>
      </c>
      <c r="J16" s="246">
        <v>4</v>
      </c>
      <c r="K16" s="250" t="s">
        <v>187</v>
      </c>
      <c r="L16" s="251" t="s">
        <v>188</v>
      </c>
    </row>
    <row r="17" spans="1:31">
      <c r="A17" s="253" t="s">
        <v>163</v>
      </c>
      <c r="B17" s="247">
        <v>45994</v>
      </c>
      <c r="C17" s="250" t="s">
        <v>167</v>
      </c>
      <c r="D17" s="248">
        <v>0.58333333333333337</v>
      </c>
      <c r="E17" s="246" t="s">
        <v>12</v>
      </c>
      <c r="F17" s="248">
        <v>0.62222222222222223</v>
      </c>
      <c r="G17" s="248">
        <v>0.625</v>
      </c>
      <c r="H17" s="248">
        <f>F17-D17</f>
        <v>3.8888888888888862E-2</v>
      </c>
      <c r="I17" s="249" t="s">
        <v>146</v>
      </c>
      <c r="J17" s="246">
        <v>3</v>
      </c>
      <c r="K17" s="250" t="s">
        <v>189</v>
      </c>
      <c r="L17" s="251" t="s">
        <v>190</v>
      </c>
    </row>
    <row r="18" spans="1:31">
      <c r="A18" s="253" t="s">
        <v>163</v>
      </c>
      <c r="B18" s="247">
        <v>46028</v>
      </c>
      <c r="C18" s="250" t="s">
        <v>139</v>
      </c>
      <c r="D18" s="248">
        <v>0.45833333333333331</v>
      </c>
      <c r="E18" s="246" t="s">
        <v>12</v>
      </c>
      <c r="F18" s="250"/>
      <c r="G18" s="248">
        <v>0.66666666666666663</v>
      </c>
      <c r="H18" s="250"/>
      <c r="I18" s="249" t="s">
        <v>164</v>
      </c>
      <c r="J18" s="246">
        <v>2</v>
      </c>
      <c r="K18" s="250" t="s">
        <v>191</v>
      </c>
      <c r="L18" s="251" t="s">
        <v>192</v>
      </c>
    </row>
    <row r="19" spans="1:31">
      <c r="A19" s="253" t="s">
        <v>163</v>
      </c>
      <c r="B19" s="247">
        <v>46035</v>
      </c>
      <c r="C19" s="250" t="s">
        <v>193</v>
      </c>
      <c r="D19" s="248">
        <v>0.34722222222222221</v>
      </c>
      <c r="E19" s="246" t="s">
        <v>12</v>
      </c>
      <c r="F19" s="250"/>
      <c r="G19" s="248">
        <v>0.5</v>
      </c>
      <c r="H19" s="250"/>
      <c r="I19" s="249" t="s">
        <v>149</v>
      </c>
      <c r="J19" s="246">
        <v>5</v>
      </c>
      <c r="K19" s="250" t="s">
        <v>194</v>
      </c>
      <c r="L19" s="251" t="s">
        <v>195</v>
      </c>
    </row>
    <row r="20" spans="1:31">
      <c r="A20" s="253" t="s">
        <v>163</v>
      </c>
      <c r="B20" s="247">
        <v>46044</v>
      </c>
      <c r="C20" s="250"/>
      <c r="D20" s="250"/>
      <c r="E20" s="246" t="s">
        <v>12</v>
      </c>
      <c r="F20" s="250"/>
      <c r="G20" s="248">
        <v>0.5</v>
      </c>
      <c r="H20" s="250"/>
      <c r="I20" s="249" t="s">
        <v>146</v>
      </c>
      <c r="J20" s="246"/>
      <c r="K20" s="250"/>
      <c r="L20" s="251"/>
    </row>
    <row r="21" spans="1:31">
      <c r="A21" s="253" t="s">
        <v>163</v>
      </c>
      <c r="B21" s="247">
        <v>46049</v>
      </c>
      <c r="C21" s="250"/>
      <c r="D21" s="248">
        <v>0.44791666666666669</v>
      </c>
      <c r="E21" s="246" t="s">
        <v>12</v>
      </c>
      <c r="F21" s="248">
        <v>0.47916666666666669</v>
      </c>
      <c r="G21" s="248">
        <v>0.5</v>
      </c>
      <c r="H21" s="248">
        <f t="shared" ref="H21:H22" si="4">F21-D21</f>
        <v>3.125E-2</v>
      </c>
      <c r="I21" s="249" t="s">
        <v>146</v>
      </c>
      <c r="J21" s="246">
        <v>5</v>
      </c>
      <c r="K21" s="250" t="s">
        <v>196</v>
      </c>
      <c r="L21" s="251" t="s">
        <v>197</v>
      </c>
    </row>
    <row r="22" spans="1:31">
      <c r="A22" s="253" t="s">
        <v>163</v>
      </c>
      <c r="B22" s="255">
        <v>46051</v>
      </c>
      <c r="C22" s="256"/>
      <c r="D22" s="248">
        <v>0.39583333333333331</v>
      </c>
      <c r="E22" s="246" t="s">
        <v>12</v>
      </c>
      <c r="F22" s="248">
        <v>0.45833333333333331</v>
      </c>
      <c r="G22" s="248">
        <v>0.5</v>
      </c>
      <c r="H22" s="248">
        <f t="shared" si="4"/>
        <v>6.25E-2</v>
      </c>
      <c r="I22" s="249" t="s">
        <v>146</v>
      </c>
      <c r="J22" s="246">
        <v>4</v>
      </c>
      <c r="K22" s="250" t="s">
        <v>198</v>
      </c>
      <c r="L22" s="251" t="s">
        <v>199</v>
      </c>
    </row>
    <row r="23" spans="1:31">
      <c r="A23" s="253" t="s">
        <v>163</v>
      </c>
      <c r="B23" s="247">
        <v>46070</v>
      </c>
      <c r="C23" s="250"/>
      <c r="D23" s="248">
        <v>0.39583333333333331</v>
      </c>
      <c r="E23" s="246" t="s">
        <v>12</v>
      </c>
      <c r="F23" s="250"/>
      <c r="G23" s="248">
        <v>0.5</v>
      </c>
      <c r="H23" s="250"/>
      <c r="I23" s="249" t="s">
        <v>146</v>
      </c>
      <c r="J23" s="246"/>
      <c r="K23" s="250" t="s">
        <v>200</v>
      </c>
      <c r="L23" s="251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</row>
    <row r="24" spans="1:31">
      <c r="A24" s="253" t="s">
        <v>4</v>
      </c>
      <c r="B24" s="247">
        <v>46105</v>
      </c>
      <c r="C24" s="250"/>
      <c r="D24" s="248">
        <v>0.3611111111111111</v>
      </c>
      <c r="E24" s="246" t="s">
        <v>12</v>
      </c>
      <c r="F24" s="250" t="s">
        <v>201</v>
      </c>
      <c r="G24" s="248">
        <v>0.5</v>
      </c>
      <c r="H24" s="248">
        <v>2.7777777777777776E-2</v>
      </c>
      <c r="I24" s="249" t="s">
        <v>202</v>
      </c>
      <c r="J24" s="246">
        <v>1</v>
      </c>
      <c r="K24" s="250" t="s">
        <v>203</v>
      </c>
      <c r="L24" s="251" t="s">
        <v>204</v>
      </c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  <c r="AC24" s="257"/>
      <c r="AD24" s="257"/>
      <c r="AE24" s="257"/>
    </row>
    <row r="25" spans="1:31">
      <c r="A25" s="253" t="s">
        <v>3</v>
      </c>
      <c r="B25" s="247">
        <v>46107</v>
      </c>
      <c r="C25" s="250"/>
      <c r="D25" s="248">
        <v>0.39583333333333331</v>
      </c>
      <c r="E25" s="246" t="s">
        <v>12</v>
      </c>
      <c r="F25" s="248">
        <v>0.4375</v>
      </c>
      <c r="G25" s="248">
        <v>0.5</v>
      </c>
      <c r="H25" s="248">
        <f>F25-D25</f>
        <v>4.1666666666666685E-2</v>
      </c>
      <c r="I25" s="249" t="s">
        <v>146</v>
      </c>
      <c r="J25" s="246">
        <v>4</v>
      </c>
      <c r="K25" s="250" t="s">
        <v>205</v>
      </c>
      <c r="L25" s="251" t="s">
        <v>206</v>
      </c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  <c r="AA25" s="257"/>
      <c r="AB25" s="257"/>
      <c r="AC25" s="257"/>
      <c r="AD25" s="257"/>
      <c r="AE25" s="257"/>
    </row>
    <row r="26" spans="1:31">
      <c r="A26" s="253"/>
      <c r="B26" s="250"/>
      <c r="C26" s="250"/>
      <c r="D26" s="250"/>
      <c r="E26" s="250"/>
      <c r="F26" s="250"/>
      <c r="G26" s="250"/>
      <c r="H26" s="250"/>
      <c r="I26" s="249"/>
      <c r="J26" s="246"/>
      <c r="K26" s="250"/>
      <c r="L26" s="251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</row>
    <row r="27" spans="1:31">
      <c r="A27" s="253"/>
      <c r="B27" s="256"/>
      <c r="C27" s="256"/>
      <c r="D27" s="250"/>
      <c r="E27" s="246"/>
      <c r="F27" s="256"/>
      <c r="G27" s="256"/>
      <c r="H27" s="256"/>
      <c r="I27" s="258"/>
      <c r="J27" s="246"/>
      <c r="K27" s="256"/>
      <c r="L27" s="251"/>
    </row>
    <row r="28" spans="1:31">
      <c r="A28" s="253"/>
      <c r="B28" s="250"/>
      <c r="C28" s="250"/>
      <c r="D28" s="250"/>
      <c r="E28" s="246"/>
      <c r="F28" s="250"/>
      <c r="G28" s="250"/>
      <c r="H28" s="250"/>
      <c r="I28" s="249"/>
      <c r="J28" s="246"/>
      <c r="K28" s="250"/>
      <c r="L28" s="251"/>
    </row>
    <row r="29" spans="1:31">
      <c r="A29" s="253"/>
      <c r="B29" s="250"/>
      <c r="C29" s="250"/>
      <c r="D29" s="250"/>
      <c r="E29" s="246"/>
      <c r="F29" s="250"/>
      <c r="G29" s="250"/>
      <c r="H29" s="250"/>
      <c r="I29" s="249"/>
      <c r="J29" s="246"/>
      <c r="K29" s="250"/>
      <c r="L29" s="251"/>
    </row>
    <row r="30" spans="1:31">
      <c r="A30" s="253"/>
      <c r="B30" s="250"/>
      <c r="C30" s="250"/>
      <c r="D30" s="250"/>
      <c r="E30" s="246"/>
      <c r="F30" s="250"/>
      <c r="G30" s="250"/>
      <c r="H30" s="250"/>
      <c r="I30" s="249"/>
      <c r="J30" s="246"/>
      <c r="K30" s="250"/>
      <c r="L30" s="251"/>
    </row>
    <row r="31" spans="1:31">
      <c r="A31" s="253"/>
      <c r="B31" s="250"/>
      <c r="C31" s="250"/>
      <c r="D31" s="250"/>
      <c r="E31" s="246"/>
      <c r="F31" s="250"/>
      <c r="G31" s="250"/>
      <c r="H31" s="250"/>
      <c r="I31" s="249"/>
      <c r="J31" s="246"/>
      <c r="K31" s="250"/>
      <c r="L31" s="251"/>
    </row>
    <row r="32" spans="1:31">
      <c r="A32" s="246"/>
      <c r="B32" s="256"/>
      <c r="C32" s="256"/>
      <c r="D32" s="256"/>
      <c r="E32" s="246"/>
      <c r="F32" s="256"/>
      <c r="G32" s="256"/>
      <c r="H32" s="256"/>
      <c r="I32" s="258"/>
      <c r="J32" s="246"/>
      <c r="K32" s="256"/>
      <c r="L32" s="251"/>
    </row>
    <row r="33" spans="1:12">
      <c r="A33" s="246"/>
      <c r="B33" s="256"/>
      <c r="C33" s="256"/>
      <c r="D33" s="256"/>
      <c r="E33" s="246"/>
      <c r="F33" s="256"/>
      <c r="G33" s="256"/>
      <c r="H33" s="256"/>
      <c r="I33" s="258"/>
      <c r="J33" s="246"/>
      <c r="K33" s="256"/>
      <c r="L33" s="251"/>
    </row>
    <row r="34" spans="1:12">
      <c r="A34" s="246"/>
      <c r="B34" s="256"/>
      <c r="C34" s="256"/>
      <c r="D34" s="256"/>
      <c r="E34" s="246"/>
      <c r="F34" s="256"/>
      <c r="G34" s="256"/>
      <c r="H34" s="256"/>
      <c r="I34" s="258"/>
      <c r="J34" s="246"/>
      <c r="K34" s="256"/>
      <c r="L34" s="251"/>
    </row>
    <row r="35" spans="1:12">
      <c r="A35" s="246"/>
      <c r="B35" s="256"/>
      <c r="C35" s="256"/>
      <c r="D35" s="256"/>
      <c r="E35" s="246"/>
      <c r="F35" s="256"/>
      <c r="G35" s="256"/>
      <c r="H35" s="256"/>
      <c r="I35" s="258"/>
      <c r="J35" s="246"/>
      <c r="K35" s="256"/>
      <c r="L35" s="251"/>
    </row>
    <row r="36" spans="1:12">
      <c r="A36" s="246"/>
      <c r="B36" s="256"/>
      <c r="C36" s="256"/>
      <c r="D36" s="256"/>
      <c r="E36" s="246"/>
      <c r="F36" s="256"/>
      <c r="G36" s="256"/>
      <c r="H36" s="256"/>
      <c r="I36" s="258"/>
      <c r="J36" s="246"/>
      <c r="K36" s="256"/>
      <c r="L36" s="251"/>
    </row>
    <row r="37" spans="1:12">
      <c r="A37" s="246"/>
      <c r="B37" s="256"/>
      <c r="C37" s="256"/>
      <c r="D37" s="256"/>
      <c r="E37" s="246"/>
      <c r="F37" s="256"/>
      <c r="G37" s="256"/>
      <c r="H37" s="256"/>
      <c r="I37" s="258"/>
      <c r="J37" s="246"/>
      <c r="K37" s="256"/>
      <c r="L37" s="251"/>
    </row>
    <row r="38" spans="1:12">
      <c r="A38" s="259"/>
      <c r="B38" s="259"/>
      <c r="C38" s="259"/>
      <c r="D38" s="259"/>
      <c r="E38" s="259"/>
      <c r="F38" s="259"/>
      <c r="G38" s="259"/>
      <c r="H38" s="259"/>
      <c r="I38" s="259"/>
      <c r="J38" s="260"/>
      <c r="K38" s="259"/>
      <c r="L38" s="259"/>
    </row>
    <row r="39" spans="1:12">
      <c r="A39" s="261"/>
      <c r="B39" s="261"/>
      <c r="C39" s="261"/>
      <c r="D39" s="261"/>
      <c r="E39" s="261"/>
      <c r="F39" s="261"/>
      <c r="G39" s="261"/>
      <c r="H39" s="261"/>
      <c r="I39" s="261"/>
      <c r="J39" s="262"/>
      <c r="K39" s="261"/>
      <c r="L39" s="261"/>
    </row>
    <row r="40" spans="1:12">
      <c r="A40" s="259"/>
      <c r="B40" s="259"/>
      <c r="C40" s="259"/>
      <c r="D40" s="259"/>
      <c r="E40" s="259"/>
      <c r="F40" s="259"/>
      <c r="G40" s="259"/>
      <c r="H40" s="259"/>
      <c r="I40" s="259"/>
      <c r="J40" s="260"/>
      <c r="K40" s="259"/>
      <c r="L40" s="259"/>
    </row>
    <row r="41" spans="1:12">
      <c r="A41" s="261"/>
      <c r="B41" s="261"/>
      <c r="C41" s="261"/>
      <c r="D41" s="261"/>
      <c r="E41" s="261"/>
      <c r="F41" s="261"/>
      <c r="G41" s="261"/>
      <c r="H41" s="261"/>
      <c r="I41" s="261"/>
      <c r="J41" s="262"/>
      <c r="K41" s="261"/>
      <c r="L41" s="261"/>
    </row>
    <row r="42" spans="1:12">
      <c r="A42" s="259"/>
      <c r="B42" s="259"/>
      <c r="C42" s="259"/>
      <c r="D42" s="259"/>
      <c r="E42" s="259"/>
      <c r="F42" s="259"/>
      <c r="G42" s="259"/>
      <c r="H42" s="259"/>
      <c r="I42" s="259"/>
      <c r="J42" s="260"/>
      <c r="K42" s="259"/>
      <c r="L42" s="259"/>
    </row>
    <row r="43" spans="1:12">
      <c r="A43" s="261"/>
      <c r="B43" s="261"/>
      <c r="C43" s="261"/>
      <c r="D43" s="261"/>
      <c r="E43" s="261"/>
      <c r="F43" s="261"/>
      <c r="G43" s="261"/>
      <c r="H43" s="261"/>
      <c r="I43" s="261"/>
      <c r="J43" s="262"/>
      <c r="K43" s="261"/>
      <c r="L43" s="261"/>
    </row>
    <row r="44" spans="1:12">
      <c r="A44" s="259"/>
      <c r="B44" s="259"/>
      <c r="C44" s="259"/>
      <c r="D44" s="259"/>
      <c r="E44" s="259"/>
      <c r="F44" s="259"/>
      <c r="G44" s="259"/>
      <c r="H44" s="259"/>
      <c r="I44" s="259"/>
      <c r="J44" s="260"/>
      <c r="K44" s="259"/>
      <c r="L44" s="259"/>
    </row>
    <row r="45" spans="1:12">
      <c r="A45" s="261"/>
      <c r="B45" s="261"/>
      <c r="C45" s="261"/>
      <c r="D45" s="261"/>
      <c r="E45" s="261"/>
      <c r="F45" s="261"/>
      <c r="G45" s="261"/>
      <c r="H45" s="261"/>
      <c r="I45" s="261"/>
      <c r="J45" s="262"/>
      <c r="K45" s="261"/>
      <c r="L45" s="261"/>
    </row>
    <row r="46" spans="1:12">
      <c r="A46" s="259"/>
      <c r="B46" s="259"/>
      <c r="C46" s="259"/>
      <c r="D46" s="259"/>
      <c r="E46" s="259"/>
      <c r="F46" s="259"/>
      <c r="G46" s="259"/>
      <c r="H46" s="259"/>
      <c r="I46" s="259"/>
      <c r="J46" s="260"/>
      <c r="K46" s="259"/>
      <c r="L46" s="259"/>
    </row>
    <row r="47" spans="1:12">
      <c r="A47" s="261"/>
      <c r="B47" s="261"/>
      <c r="C47" s="261"/>
      <c r="D47" s="261"/>
      <c r="E47" s="261"/>
      <c r="F47" s="261"/>
      <c r="G47" s="261"/>
      <c r="H47" s="261"/>
      <c r="I47" s="261"/>
      <c r="J47" s="262"/>
      <c r="K47" s="261"/>
      <c r="L47" s="261"/>
    </row>
    <row r="48" spans="1:12">
      <c r="A48" s="246"/>
      <c r="B48" s="250"/>
      <c r="C48" s="250"/>
      <c r="D48" s="250"/>
      <c r="E48" s="246"/>
      <c r="F48" s="250"/>
      <c r="G48" s="250"/>
      <c r="H48" s="250"/>
      <c r="I48" s="249"/>
      <c r="J48" s="246"/>
      <c r="K48" s="250"/>
      <c r="L48" s="251"/>
    </row>
    <row r="49" spans="1:12">
      <c r="A49" s="246"/>
      <c r="B49" s="256"/>
      <c r="C49" s="256"/>
      <c r="D49" s="256"/>
      <c r="E49" s="246"/>
      <c r="F49" s="256"/>
      <c r="G49" s="256"/>
      <c r="H49" s="256"/>
      <c r="I49" s="258"/>
      <c r="J49" s="246"/>
      <c r="K49" s="256"/>
      <c r="L49" s="251"/>
    </row>
    <row r="50" spans="1:12">
      <c r="A50" s="246"/>
      <c r="B50" s="256"/>
      <c r="C50" s="256"/>
      <c r="D50" s="256"/>
      <c r="E50" s="246"/>
      <c r="F50" s="256"/>
      <c r="G50" s="256"/>
      <c r="H50" s="256"/>
      <c r="I50" s="258"/>
      <c r="J50" s="246"/>
      <c r="K50" s="256"/>
      <c r="L50" s="251"/>
    </row>
    <row r="51" spans="1:12">
      <c r="I51" s="263"/>
      <c r="J51" s="229"/>
      <c r="L51" s="264"/>
    </row>
    <row r="52" spans="1:12">
      <c r="I52" s="263"/>
      <c r="J52" s="229"/>
      <c r="L52" s="264"/>
    </row>
    <row r="53" spans="1:12">
      <c r="I53" s="263"/>
      <c r="J53" s="229"/>
      <c r="L53" s="264"/>
    </row>
    <row r="54" spans="1:12">
      <c r="I54" s="263"/>
      <c r="J54" s="229"/>
      <c r="L54" s="264"/>
    </row>
    <row r="55" spans="1:12">
      <c r="I55" s="263"/>
      <c r="J55" s="229"/>
      <c r="L55" s="264"/>
    </row>
    <row r="56" spans="1:12">
      <c r="I56" s="263"/>
      <c r="J56" s="229"/>
      <c r="L56" s="264"/>
    </row>
    <row r="57" spans="1:12">
      <c r="I57" s="263"/>
      <c r="J57" s="229"/>
      <c r="L57" s="264"/>
    </row>
    <row r="58" spans="1:12">
      <c r="I58" s="263"/>
      <c r="J58" s="229"/>
      <c r="L58" s="264"/>
    </row>
    <row r="59" spans="1:12">
      <c r="I59" s="263"/>
      <c r="J59" s="229"/>
      <c r="L59" s="264"/>
    </row>
    <row r="60" spans="1:12">
      <c r="I60" s="263"/>
      <c r="J60" s="229"/>
      <c r="L60" s="264"/>
    </row>
    <row r="61" spans="1:12">
      <c r="I61" s="263"/>
      <c r="J61" s="229"/>
      <c r="L61" s="264"/>
    </row>
    <row r="62" spans="1:12">
      <c r="I62" s="263"/>
      <c r="J62" s="229"/>
      <c r="L62" s="264"/>
    </row>
    <row r="63" spans="1:12">
      <c r="I63" s="263"/>
      <c r="J63" s="229"/>
      <c r="L63" s="264"/>
    </row>
    <row r="64" spans="1:12">
      <c r="I64" s="263"/>
      <c r="J64" s="229"/>
      <c r="L64" s="264"/>
    </row>
    <row r="65" spans="9:12">
      <c r="I65" s="263"/>
      <c r="J65" s="229"/>
      <c r="L65" s="264"/>
    </row>
    <row r="66" spans="9:12">
      <c r="I66" s="263"/>
      <c r="J66" s="229"/>
      <c r="L66" s="264"/>
    </row>
    <row r="67" spans="9:12">
      <c r="I67" s="263"/>
      <c r="J67" s="229"/>
      <c r="L67" s="264"/>
    </row>
    <row r="68" spans="9:12">
      <c r="I68" s="263"/>
      <c r="J68" s="229"/>
      <c r="L68" s="264"/>
    </row>
    <row r="69" spans="9:12">
      <c r="I69" s="263"/>
      <c r="J69" s="229"/>
      <c r="L69" s="264"/>
    </row>
    <row r="70" spans="9:12">
      <c r="I70" s="263"/>
      <c r="J70" s="229"/>
      <c r="L70" s="264"/>
    </row>
    <row r="71" spans="9:12">
      <c r="I71" s="263"/>
      <c r="J71" s="229"/>
      <c r="L71" s="264"/>
    </row>
    <row r="72" spans="9:12">
      <c r="I72" s="263"/>
      <c r="J72" s="229"/>
      <c r="L72" s="264"/>
    </row>
    <row r="73" spans="9:12">
      <c r="I73" s="263"/>
      <c r="J73" s="229"/>
      <c r="L73" s="264"/>
    </row>
    <row r="74" spans="9:12">
      <c r="I74" s="263"/>
      <c r="J74" s="229"/>
      <c r="L74" s="264"/>
    </row>
    <row r="75" spans="9:12">
      <c r="I75" s="263"/>
      <c r="J75" s="229"/>
      <c r="L75" s="264"/>
    </row>
    <row r="76" spans="9:12">
      <c r="I76" s="263"/>
      <c r="J76" s="229"/>
      <c r="L76" s="264"/>
    </row>
    <row r="77" spans="9:12">
      <c r="I77" s="263"/>
      <c r="J77" s="229"/>
      <c r="L77" s="264"/>
    </row>
    <row r="78" spans="9:12">
      <c r="I78" s="263"/>
      <c r="J78" s="229"/>
      <c r="L78" s="264"/>
    </row>
    <row r="79" spans="9:12">
      <c r="I79" s="263"/>
      <c r="J79" s="229"/>
      <c r="L79" s="264"/>
    </row>
    <row r="80" spans="9:12">
      <c r="I80" s="263"/>
      <c r="J80" s="229"/>
      <c r="L80" s="264"/>
    </row>
    <row r="81" spans="9:12">
      <c r="I81" s="263"/>
      <c r="J81" s="229"/>
      <c r="L81" s="264"/>
    </row>
    <row r="82" spans="9:12">
      <c r="I82" s="263"/>
      <c r="J82" s="229"/>
      <c r="L82" s="264"/>
    </row>
    <row r="83" spans="9:12">
      <c r="I83" s="263"/>
      <c r="J83" s="229"/>
      <c r="L83" s="264"/>
    </row>
    <row r="84" spans="9:12">
      <c r="I84" s="263"/>
      <c r="J84" s="229"/>
      <c r="L84" s="264"/>
    </row>
    <row r="85" spans="9:12">
      <c r="I85" s="263"/>
      <c r="J85" s="229"/>
      <c r="L85" s="264"/>
    </row>
    <row r="86" spans="9:12">
      <c r="I86" s="263"/>
      <c r="J86" s="229"/>
      <c r="L86" s="264"/>
    </row>
    <row r="87" spans="9:12">
      <c r="I87" s="263"/>
      <c r="J87" s="229"/>
      <c r="L87" s="264"/>
    </row>
    <row r="88" spans="9:12">
      <c r="I88" s="263"/>
      <c r="J88" s="229"/>
      <c r="L88" s="264"/>
    </row>
    <row r="89" spans="9:12">
      <c r="I89" s="263"/>
      <c r="J89" s="229"/>
      <c r="L89" s="264"/>
    </row>
    <row r="90" spans="9:12">
      <c r="I90" s="263"/>
      <c r="J90" s="229"/>
      <c r="L90" s="264"/>
    </row>
    <row r="91" spans="9:12">
      <c r="I91" s="263"/>
      <c r="J91" s="229"/>
      <c r="L91" s="264"/>
    </row>
    <row r="92" spans="9:12">
      <c r="I92" s="263"/>
      <c r="J92" s="229"/>
      <c r="L92" s="264"/>
    </row>
    <row r="93" spans="9:12">
      <c r="I93" s="263"/>
      <c r="J93" s="229"/>
      <c r="L93" s="264"/>
    </row>
    <row r="94" spans="9:12">
      <c r="I94" s="263"/>
      <c r="J94" s="229"/>
      <c r="L94" s="264"/>
    </row>
    <row r="95" spans="9:12">
      <c r="I95" s="263"/>
      <c r="J95" s="229"/>
      <c r="L95" s="264"/>
    </row>
    <row r="96" spans="9:12">
      <c r="I96" s="263"/>
      <c r="J96" s="229"/>
      <c r="L96" s="264"/>
    </row>
    <row r="97" spans="9:12">
      <c r="I97" s="263"/>
      <c r="J97" s="229"/>
      <c r="L97" s="264"/>
    </row>
    <row r="98" spans="9:12">
      <c r="I98" s="263"/>
      <c r="J98" s="229"/>
      <c r="L98" s="264"/>
    </row>
    <row r="99" spans="9:12">
      <c r="I99" s="263"/>
      <c r="J99" s="229"/>
      <c r="L99" s="264"/>
    </row>
    <row r="100" spans="9:12">
      <c r="I100" s="263"/>
      <c r="J100" s="229"/>
      <c r="L100" s="264"/>
    </row>
    <row r="101" spans="9:12">
      <c r="I101" s="263"/>
      <c r="J101" s="229"/>
      <c r="L101" s="264"/>
    </row>
    <row r="102" spans="9:12">
      <c r="I102" s="263"/>
      <c r="J102" s="229"/>
      <c r="L102" s="264"/>
    </row>
    <row r="103" spans="9:12">
      <c r="I103" s="263"/>
      <c r="J103" s="229"/>
      <c r="L103" s="264"/>
    </row>
    <row r="104" spans="9:12">
      <c r="I104" s="263"/>
      <c r="J104" s="229"/>
      <c r="L104" s="264"/>
    </row>
    <row r="105" spans="9:12">
      <c r="I105" s="263"/>
      <c r="J105" s="229"/>
      <c r="L105" s="264"/>
    </row>
    <row r="106" spans="9:12">
      <c r="I106" s="263"/>
      <c r="J106" s="229"/>
      <c r="L106" s="264"/>
    </row>
    <row r="107" spans="9:12">
      <c r="I107" s="263"/>
      <c r="J107" s="229"/>
      <c r="L107" s="264"/>
    </row>
    <row r="108" spans="9:12">
      <c r="I108" s="263"/>
      <c r="J108" s="229"/>
      <c r="L108" s="264"/>
    </row>
    <row r="109" spans="9:12">
      <c r="I109" s="263"/>
      <c r="J109" s="229"/>
      <c r="L109" s="264"/>
    </row>
    <row r="110" spans="9:12">
      <c r="I110" s="263"/>
      <c r="J110" s="229"/>
      <c r="L110" s="264"/>
    </row>
    <row r="111" spans="9:12">
      <c r="I111" s="263"/>
      <c r="J111" s="229"/>
      <c r="L111" s="264"/>
    </row>
    <row r="112" spans="9:12">
      <c r="I112" s="263"/>
      <c r="J112" s="229"/>
      <c r="L112" s="264"/>
    </row>
    <row r="113" spans="9:12">
      <c r="I113" s="263"/>
      <c r="J113" s="229"/>
      <c r="L113" s="264"/>
    </row>
    <row r="114" spans="9:12">
      <c r="I114" s="263"/>
      <c r="J114" s="229"/>
      <c r="L114" s="264"/>
    </row>
    <row r="115" spans="9:12">
      <c r="I115" s="263"/>
      <c r="J115" s="229"/>
      <c r="L115" s="264"/>
    </row>
    <row r="116" spans="9:12">
      <c r="I116" s="263"/>
      <c r="J116" s="229"/>
      <c r="L116" s="264"/>
    </row>
    <row r="117" spans="9:12">
      <c r="I117" s="263"/>
      <c r="J117" s="229"/>
      <c r="L117" s="264"/>
    </row>
    <row r="118" spans="9:12">
      <c r="I118" s="263"/>
      <c r="J118" s="229"/>
      <c r="L118" s="264"/>
    </row>
    <row r="119" spans="9:12">
      <c r="I119" s="263"/>
      <c r="J119" s="229"/>
      <c r="L119" s="264"/>
    </row>
    <row r="120" spans="9:12">
      <c r="I120" s="263"/>
      <c r="J120" s="229"/>
      <c r="L120" s="264"/>
    </row>
    <row r="121" spans="9:12">
      <c r="I121" s="263"/>
      <c r="J121" s="229"/>
      <c r="L121" s="264"/>
    </row>
    <row r="122" spans="9:12">
      <c r="I122" s="263"/>
      <c r="J122" s="229"/>
      <c r="L122" s="264"/>
    </row>
    <row r="123" spans="9:12">
      <c r="I123" s="263"/>
      <c r="J123" s="229"/>
      <c r="L123" s="264"/>
    </row>
    <row r="124" spans="9:12">
      <c r="I124" s="263"/>
      <c r="J124" s="229"/>
      <c r="L124" s="264"/>
    </row>
    <row r="125" spans="9:12">
      <c r="I125" s="263"/>
      <c r="J125" s="229"/>
      <c r="L125" s="264"/>
    </row>
    <row r="126" spans="9:12">
      <c r="I126" s="263"/>
      <c r="J126" s="229"/>
      <c r="L126" s="264"/>
    </row>
    <row r="127" spans="9:12">
      <c r="I127" s="263"/>
      <c r="J127" s="229"/>
      <c r="L127" s="264"/>
    </row>
    <row r="128" spans="9:12">
      <c r="I128" s="263"/>
      <c r="J128" s="229"/>
      <c r="L128" s="264"/>
    </row>
    <row r="129" spans="9:12">
      <c r="I129" s="263"/>
      <c r="J129" s="229"/>
      <c r="L129" s="264"/>
    </row>
    <row r="130" spans="9:12">
      <c r="I130" s="263"/>
      <c r="J130" s="229"/>
      <c r="L130" s="264"/>
    </row>
    <row r="131" spans="9:12">
      <c r="I131" s="263"/>
      <c r="J131" s="229"/>
      <c r="L131" s="264"/>
    </row>
    <row r="132" spans="9:12">
      <c r="I132" s="263"/>
      <c r="J132" s="229"/>
      <c r="L132" s="264"/>
    </row>
    <row r="133" spans="9:12">
      <c r="I133" s="263"/>
      <c r="J133" s="229"/>
      <c r="L133" s="264"/>
    </row>
    <row r="134" spans="9:12">
      <c r="I134" s="263"/>
      <c r="J134" s="229"/>
      <c r="L134" s="264"/>
    </row>
    <row r="135" spans="9:12">
      <c r="I135" s="263"/>
      <c r="J135" s="229"/>
      <c r="L135" s="264"/>
    </row>
    <row r="136" spans="9:12">
      <c r="I136" s="263"/>
      <c r="J136" s="229"/>
      <c r="L136" s="264"/>
    </row>
    <row r="137" spans="9:12">
      <c r="I137" s="263"/>
      <c r="J137" s="229"/>
      <c r="L137" s="264"/>
    </row>
    <row r="138" spans="9:12">
      <c r="I138" s="263"/>
      <c r="J138" s="229"/>
      <c r="L138" s="264"/>
    </row>
    <row r="139" spans="9:12">
      <c r="I139" s="263"/>
      <c r="J139" s="229"/>
      <c r="L139" s="264"/>
    </row>
    <row r="140" spans="9:12">
      <c r="I140" s="263"/>
      <c r="J140" s="229"/>
      <c r="L140" s="264"/>
    </row>
    <row r="141" spans="9:12">
      <c r="I141" s="263"/>
      <c r="J141" s="229"/>
      <c r="L141" s="264"/>
    </row>
    <row r="142" spans="9:12">
      <c r="I142" s="263"/>
      <c r="J142" s="229"/>
      <c r="L142" s="264"/>
    </row>
    <row r="143" spans="9:12">
      <c r="I143" s="263"/>
      <c r="J143" s="229"/>
      <c r="L143" s="264"/>
    </row>
    <row r="144" spans="9:12">
      <c r="I144" s="263"/>
      <c r="J144" s="229"/>
      <c r="L144" s="264"/>
    </row>
    <row r="145" spans="9:12">
      <c r="I145" s="263"/>
      <c r="J145" s="229"/>
      <c r="L145" s="264"/>
    </row>
    <row r="146" spans="9:12">
      <c r="I146" s="263"/>
      <c r="J146" s="229"/>
      <c r="L146" s="264"/>
    </row>
    <row r="147" spans="9:12">
      <c r="I147" s="263"/>
      <c r="J147" s="229"/>
      <c r="L147" s="264"/>
    </row>
    <row r="148" spans="9:12">
      <c r="I148" s="263"/>
      <c r="J148" s="229"/>
      <c r="L148" s="264"/>
    </row>
    <row r="149" spans="9:12">
      <c r="I149" s="263"/>
      <c r="J149" s="229"/>
      <c r="L149" s="264"/>
    </row>
    <row r="150" spans="9:12">
      <c r="I150" s="263"/>
      <c r="J150" s="229"/>
      <c r="L150" s="264"/>
    </row>
    <row r="151" spans="9:12">
      <c r="I151" s="263"/>
      <c r="J151" s="229"/>
      <c r="L151" s="264"/>
    </row>
    <row r="152" spans="9:12">
      <c r="I152" s="263"/>
      <c r="J152" s="229"/>
      <c r="L152" s="264"/>
    </row>
    <row r="153" spans="9:12">
      <c r="I153" s="263"/>
      <c r="J153" s="229"/>
      <c r="L153" s="264"/>
    </row>
    <row r="154" spans="9:12">
      <c r="I154" s="263"/>
      <c r="J154" s="229"/>
      <c r="L154" s="264"/>
    </row>
    <row r="155" spans="9:12">
      <c r="I155" s="263"/>
      <c r="J155" s="229"/>
      <c r="L155" s="264"/>
    </row>
    <row r="156" spans="9:12">
      <c r="I156" s="263"/>
      <c r="J156" s="229"/>
      <c r="L156" s="264"/>
    </row>
    <row r="157" spans="9:12">
      <c r="I157" s="263"/>
      <c r="J157" s="229"/>
      <c r="L157" s="264"/>
    </row>
    <row r="158" spans="9:12">
      <c r="I158" s="263"/>
      <c r="J158" s="229"/>
      <c r="L158" s="264"/>
    </row>
    <row r="159" spans="9:12">
      <c r="I159" s="263"/>
      <c r="J159" s="229"/>
      <c r="L159" s="264"/>
    </row>
    <row r="160" spans="9:12">
      <c r="I160" s="263"/>
      <c r="J160" s="229"/>
      <c r="L160" s="264"/>
    </row>
    <row r="161" spans="9:12">
      <c r="I161" s="263"/>
      <c r="J161" s="229"/>
      <c r="L161" s="264"/>
    </row>
    <row r="162" spans="9:12">
      <c r="I162" s="263"/>
      <c r="J162" s="229"/>
      <c r="L162" s="264"/>
    </row>
    <row r="163" spans="9:12">
      <c r="I163" s="263"/>
      <c r="J163" s="229"/>
      <c r="L163" s="264"/>
    </row>
    <row r="164" spans="9:12">
      <c r="I164" s="263"/>
      <c r="J164" s="229"/>
      <c r="L164" s="264"/>
    </row>
    <row r="165" spans="9:12">
      <c r="I165" s="263"/>
      <c r="J165" s="229"/>
      <c r="L165" s="264"/>
    </row>
    <row r="166" spans="9:12">
      <c r="I166" s="263"/>
      <c r="J166" s="229"/>
      <c r="L166" s="264"/>
    </row>
    <row r="167" spans="9:12">
      <c r="I167" s="263"/>
      <c r="J167" s="229"/>
      <c r="L167" s="264"/>
    </row>
    <row r="168" spans="9:12">
      <c r="I168" s="263"/>
      <c r="J168" s="229"/>
      <c r="L168" s="264"/>
    </row>
    <row r="169" spans="9:12">
      <c r="I169" s="263"/>
      <c r="J169" s="229"/>
      <c r="L169" s="264"/>
    </row>
    <row r="170" spans="9:12">
      <c r="I170" s="263"/>
      <c r="J170" s="229"/>
      <c r="L170" s="264"/>
    </row>
    <row r="171" spans="9:12">
      <c r="I171" s="263"/>
      <c r="J171" s="229"/>
      <c r="L171" s="264"/>
    </row>
    <row r="172" spans="9:12">
      <c r="I172" s="263"/>
      <c r="J172" s="229"/>
      <c r="L172" s="264"/>
    </row>
    <row r="173" spans="9:12">
      <c r="I173" s="263"/>
      <c r="J173" s="229"/>
      <c r="L173" s="264"/>
    </row>
    <row r="174" spans="9:12">
      <c r="I174" s="263"/>
      <c r="J174" s="229"/>
      <c r="L174" s="264"/>
    </row>
    <row r="175" spans="9:12">
      <c r="I175" s="263"/>
      <c r="J175" s="229"/>
      <c r="L175" s="264"/>
    </row>
    <row r="176" spans="9:12">
      <c r="I176" s="263"/>
      <c r="J176" s="229"/>
      <c r="L176" s="264"/>
    </row>
    <row r="177" spans="9:12">
      <c r="I177" s="263"/>
      <c r="J177" s="229"/>
      <c r="L177" s="264"/>
    </row>
    <row r="178" spans="9:12">
      <c r="I178" s="263"/>
      <c r="J178" s="229"/>
      <c r="L178" s="264"/>
    </row>
    <row r="179" spans="9:12">
      <c r="I179" s="263"/>
      <c r="J179" s="229"/>
      <c r="L179" s="264"/>
    </row>
    <row r="180" spans="9:12">
      <c r="I180" s="263"/>
      <c r="J180" s="229"/>
      <c r="L180" s="264"/>
    </row>
    <row r="181" spans="9:12">
      <c r="I181" s="263"/>
      <c r="J181" s="229"/>
      <c r="L181" s="264"/>
    </row>
    <row r="182" spans="9:12">
      <c r="I182" s="263"/>
      <c r="J182" s="229"/>
      <c r="L182" s="264"/>
    </row>
    <row r="183" spans="9:12">
      <c r="I183" s="263"/>
      <c r="J183" s="229"/>
      <c r="L183" s="264"/>
    </row>
    <row r="184" spans="9:12">
      <c r="I184" s="263"/>
      <c r="J184" s="229"/>
      <c r="L184" s="264"/>
    </row>
    <row r="185" spans="9:12">
      <c r="I185" s="263"/>
      <c r="J185" s="229"/>
      <c r="L185" s="264"/>
    </row>
    <row r="186" spans="9:12">
      <c r="I186" s="263"/>
      <c r="J186" s="229"/>
      <c r="L186" s="264"/>
    </row>
    <row r="187" spans="9:12">
      <c r="I187" s="263"/>
      <c r="J187" s="229"/>
      <c r="L187" s="264"/>
    </row>
    <row r="188" spans="9:12">
      <c r="I188" s="263"/>
      <c r="J188" s="229"/>
      <c r="L188" s="264"/>
    </row>
    <row r="189" spans="9:12">
      <c r="I189" s="263"/>
      <c r="J189" s="229"/>
      <c r="L189" s="264"/>
    </row>
    <row r="190" spans="9:12">
      <c r="I190" s="263"/>
      <c r="J190" s="229"/>
      <c r="L190" s="264"/>
    </row>
    <row r="191" spans="9:12">
      <c r="I191" s="263"/>
      <c r="J191" s="229"/>
      <c r="L191" s="264"/>
    </row>
    <row r="192" spans="9:12">
      <c r="I192" s="263"/>
      <c r="J192" s="229"/>
      <c r="L192" s="264"/>
    </row>
    <row r="193" spans="9:12">
      <c r="I193" s="263"/>
      <c r="J193" s="229"/>
      <c r="L193" s="264"/>
    </row>
    <row r="194" spans="9:12">
      <c r="I194" s="263"/>
      <c r="J194" s="229"/>
      <c r="L194" s="264"/>
    </row>
    <row r="195" spans="9:12">
      <c r="I195" s="263"/>
      <c r="J195" s="229"/>
      <c r="L195" s="264"/>
    </row>
    <row r="196" spans="9:12">
      <c r="I196" s="263"/>
      <c r="J196" s="229"/>
      <c r="L196" s="264"/>
    </row>
    <row r="197" spans="9:12">
      <c r="I197" s="263"/>
      <c r="J197" s="229"/>
      <c r="L197" s="264"/>
    </row>
    <row r="198" spans="9:12">
      <c r="I198" s="263"/>
      <c r="J198" s="229"/>
      <c r="L198" s="264"/>
    </row>
    <row r="199" spans="9:12">
      <c r="I199" s="263"/>
      <c r="J199" s="229"/>
      <c r="L199" s="264"/>
    </row>
    <row r="200" spans="9:12">
      <c r="I200" s="263"/>
      <c r="J200" s="229"/>
      <c r="L200" s="264"/>
    </row>
    <row r="201" spans="9:12">
      <c r="I201" s="263"/>
      <c r="J201" s="229"/>
      <c r="L201" s="264"/>
    </row>
    <row r="202" spans="9:12">
      <c r="I202" s="263"/>
      <c r="J202" s="229"/>
      <c r="L202" s="264"/>
    </row>
    <row r="203" spans="9:12">
      <c r="I203" s="263"/>
      <c r="J203" s="229"/>
      <c r="L203" s="264"/>
    </row>
    <row r="204" spans="9:12">
      <c r="I204" s="263"/>
      <c r="J204" s="229"/>
      <c r="L204" s="264"/>
    </row>
    <row r="205" spans="9:12">
      <c r="I205" s="263"/>
      <c r="J205" s="229"/>
      <c r="L205" s="264"/>
    </row>
    <row r="206" spans="9:12">
      <c r="I206" s="263"/>
      <c r="J206" s="229"/>
      <c r="L206" s="264"/>
    </row>
    <row r="207" spans="9:12">
      <c r="I207" s="263"/>
      <c r="J207" s="229"/>
      <c r="L207" s="264"/>
    </row>
    <row r="208" spans="9:12">
      <c r="I208" s="263"/>
      <c r="J208" s="229"/>
      <c r="L208" s="264"/>
    </row>
    <row r="209" spans="9:12">
      <c r="I209" s="263"/>
      <c r="J209" s="229"/>
      <c r="L209" s="264"/>
    </row>
    <row r="210" spans="9:12">
      <c r="I210" s="263"/>
      <c r="J210" s="229"/>
      <c r="L210" s="264"/>
    </row>
    <row r="211" spans="9:12">
      <c r="I211" s="263"/>
      <c r="J211" s="229"/>
      <c r="L211" s="264"/>
    </row>
    <row r="212" spans="9:12">
      <c r="I212" s="263"/>
      <c r="J212" s="229"/>
      <c r="L212" s="264"/>
    </row>
    <row r="213" spans="9:12">
      <c r="I213" s="263"/>
      <c r="J213" s="229"/>
      <c r="L213" s="264"/>
    </row>
    <row r="214" spans="9:12">
      <c r="I214" s="263"/>
      <c r="J214" s="229"/>
      <c r="L214" s="264"/>
    </row>
    <row r="215" spans="9:12">
      <c r="I215" s="263"/>
      <c r="J215" s="229"/>
      <c r="L215" s="264"/>
    </row>
    <row r="216" spans="9:12">
      <c r="I216" s="263"/>
      <c r="J216" s="229"/>
      <c r="L216" s="264"/>
    </row>
    <row r="217" spans="9:12">
      <c r="I217" s="263"/>
      <c r="J217" s="229"/>
      <c r="L217" s="264"/>
    </row>
    <row r="218" spans="9:12">
      <c r="I218" s="263"/>
      <c r="J218" s="229"/>
      <c r="L218" s="264"/>
    </row>
    <row r="219" spans="9:12">
      <c r="I219" s="263"/>
      <c r="J219" s="229"/>
      <c r="L219" s="264"/>
    </row>
    <row r="220" spans="9:12">
      <c r="I220" s="263"/>
      <c r="J220" s="229"/>
      <c r="L220" s="264"/>
    </row>
    <row r="221" spans="9:12">
      <c r="I221" s="263"/>
      <c r="J221" s="229"/>
      <c r="L221" s="264"/>
    </row>
    <row r="222" spans="9:12">
      <c r="I222" s="263"/>
      <c r="J222" s="229"/>
      <c r="L222" s="264"/>
    </row>
    <row r="223" spans="9:12">
      <c r="I223" s="263"/>
      <c r="J223" s="229"/>
      <c r="L223" s="264"/>
    </row>
    <row r="224" spans="9:12">
      <c r="I224" s="263"/>
      <c r="J224" s="229"/>
      <c r="L224" s="264"/>
    </row>
    <row r="225" spans="9:12">
      <c r="I225" s="263"/>
      <c r="J225" s="229"/>
      <c r="L225" s="264"/>
    </row>
    <row r="226" spans="9:12">
      <c r="I226" s="263"/>
      <c r="J226" s="229"/>
      <c r="L226" s="264"/>
    </row>
    <row r="227" spans="9:12">
      <c r="I227" s="263"/>
      <c r="J227" s="229"/>
      <c r="L227" s="264"/>
    </row>
    <row r="228" spans="9:12">
      <c r="I228" s="263"/>
      <c r="J228" s="229"/>
      <c r="L228" s="264"/>
    </row>
    <row r="229" spans="9:12">
      <c r="I229" s="263"/>
      <c r="J229" s="229"/>
      <c r="L229" s="264"/>
    </row>
    <row r="230" spans="9:12">
      <c r="I230" s="263"/>
      <c r="J230" s="229"/>
      <c r="L230" s="264"/>
    </row>
    <row r="231" spans="9:12">
      <c r="I231" s="263"/>
      <c r="J231" s="229"/>
      <c r="L231" s="264"/>
    </row>
    <row r="232" spans="9:12">
      <c r="I232" s="263"/>
      <c r="J232" s="229"/>
      <c r="L232" s="264"/>
    </row>
    <row r="233" spans="9:12">
      <c r="I233" s="263"/>
      <c r="J233" s="229"/>
      <c r="L233" s="264"/>
    </row>
    <row r="234" spans="9:12">
      <c r="I234" s="263"/>
      <c r="J234" s="229"/>
      <c r="L234" s="264"/>
    </row>
    <row r="235" spans="9:12">
      <c r="I235" s="263"/>
      <c r="J235" s="229"/>
      <c r="L235" s="264"/>
    </row>
    <row r="236" spans="9:12">
      <c r="I236" s="263"/>
      <c r="J236" s="229"/>
      <c r="L236" s="264"/>
    </row>
    <row r="237" spans="9:12">
      <c r="I237" s="263"/>
      <c r="J237" s="229"/>
      <c r="L237" s="264"/>
    </row>
    <row r="238" spans="9:12">
      <c r="I238" s="263"/>
      <c r="J238" s="229"/>
      <c r="L238" s="264"/>
    </row>
    <row r="239" spans="9:12">
      <c r="I239" s="263"/>
      <c r="J239" s="229"/>
      <c r="L239" s="264"/>
    </row>
    <row r="240" spans="9:12">
      <c r="I240" s="263"/>
      <c r="J240" s="229"/>
      <c r="L240" s="264"/>
    </row>
    <row r="241" spans="9:12">
      <c r="I241" s="263"/>
      <c r="J241" s="229"/>
      <c r="L241" s="264"/>
    </row>
    <row r="242" spans="9:12">
      <c r="I242" s="263"/>
      <c r="J242" s="229"/>
      <c r="L242" s="264"/>
    </row>
    <row r="243" spans="9:12">
      <c r="I243" s="263"/>
      <c r="J243" s="229"/>
      <c r="L243" s="264"/>
    </row>
    <row r="244" spans="9:12">
      <c r="I244" s="263"/>
      <c r="J244" s="229"/>
      <c r="L244" s="264"/>
    </row>
    <row r="245" spans="9:12">
      <c r="I245" s="263"/>
      <c r="J245" s="229"/>
      <c r="L245" s="264"/>
    </row>
    <row r="246" spans="9:12">
      <c r="I246" s="263"/>
      <c r="J246" s="229"/>
      <c r="L246" s="264"/>
    </row>
    <row r="247" spans="9:12">
      <c r="I247" s="263"/>
      <c r="J247" s="229"/>
      <c r="L247" s="264"/>
    </row>
    <row r="248" spans="9:12">
      <c r="I248" s="263"/>
      <c r="J248" s="229"/>
      <c r="L248" s="264"/>
    </row>
    <row r="249" spans="9:12">
      <c r="I249" s="263"/>
      <c r="J249" s="229"/>
      <c r="L249" s="264"/>
    </row>
    <row r="250" spans="9:12">
      <c r="I250" s="263"/>
      <c r="J250" s="229"/>
      <c r="L250" s="264"/>
    </row>
    <row r="251" spans="9:12">
      <c r="I251" s="263"/>
      <c r="J251" s="229"/>
      <c r="L251" s="264"/>
    </row>
    <row r="252" spans="9:12">
      <c r="I252" s="263"/>
      <c r="J252" s="229"/>
      <c r="L252" s="264"/>
    </row>
    <row r="253" spans="9:12">
      <c r="I253" s="263"/>
      <c r="J253" s="229"/>
      <c r="L253" s="264"/>
    </row>
    <row r="254" spans="9:12">
      <c r="I254" s="263"/>
      <c r="J254" s="229"/>
      <c r="L254" s="264"/>
    </row>
    <row r="255" spans="9:12">
      <c r="I255" s="263"/>
      <c r="J255" s="229"/>
      <c r="L255" s="264"/>
    </row>
    <row r="256" spans="9:12">
      <c r="I256" s="263"/>
      <c r="J256" s="229"/>
      <c r="L256" s="264"/>
    </row>
    <row r="257" spans="9:12">
      <c r="I257" s="263"/>
      <c r="J257" s="229"/>
      <c r="L257" s="264"/>
    </row>
    <row r="258" spans="9:12">
      <c r="I258" s="263"/>
      <c r="J258" s="229"/>
      <c r="L258" s="264"/>
    </row>
    <row r="259" spans="9:12">
      <c r="I259" s="263"/>
      <c r="J259" s="229"/>
      <c r="L259" s="264"/>
    </row>
    <row r="260" spans="9:12">
      <c r="I260" s="263"/>
      <c r="J260" s="229"/>
      <c r="L260" s="264"/>
    </row>
    <row r="261" spans="9:12">
      <c r="I261" s="263"/>
      <c r="J261" s="229"/>
      <c r="L261" s="264"/>
    </row>
    <row r="262" spans="9:12">
      <c r="I262" s="263"/>
      <c r="J262" s="229"/>
      <c r="L262" s="264"/>
    </row>
    <row r="263" spans="9:12">
      <c r="I263" s="263"/>
      <c r="J263" s="229"/>
      <c r="L263" s="264"/>
    </row>
    <row r="264" spans="9:12">
      <c r="I264" s="263"/>
      <c r="J264" s="229"/>
      <c r="L264" s="264"/>
    </row>
    <row r="265" spans="9:12">
      <c r="I265" s="263"/>
      <c r="J265" s="229"/>
      <c r="L265" s="264"/>
    </row>
    <row r="266" spans="9:12">
      <c r="I266" s="263"/>
      <c r="J266" s="229"/>
      <c r="L266" s="264"/>
    </row>
    <row r="267" spans="9:12">
      <c r="I267" s="263"/>
      <c r="J267" s="229"/>
      <c r="L267" s="264"/>
    </row>
    <row r="268" spans="9:12">
      <c r="I268" s="263"/>
      <c r="J268" s="229"/>
      <c r="L268" s="264"/>
    </row>
    <row r="269" spans="9:12">
      <c r="I269" s="263"/>
      <c r="J269" s="229"/>
      <c r="L269" s="264"/>
    </row>
    <row r="270" spans="9:12">
      <c r="I270" s="263"/>
      <c r="J270" s="229"/>
      <c r="L270" s="264"/>
    </row>
    <row r="271" spans="9:12">
      <c r="I271" s="263"/>
      <c r="J271" s="229"/>
      <c r="L271" s="264"/>
    </row>
    <row r="272" spans="9:12">
      <c r="I272" s="263"/>
      <c r="J272" s="229"/>
      <c r="L272" s="264"/>
    </row>
    <row r="273" spans="9:12">
      <c r="I273" s="263"/>
      <c r="J273" s="229"/>
      <c r="L273" s="264"/>
    </row>
    <row r="274" spans="9:12">
      <c r="I274" s="263"/>
      <c r="J274" s="229"/>
      <c r="L274" s="264"/>
    </row>
    <row r="275" spans="9:12">
      <c r="I275" s="263"/>
      <c r="J275" s="229"/>
      <c r="L275" s="264"/>
    </row>
    <row r="276" spans="9:12">
      <c r="I276" s="263"/>
      <c r="J276" s="229"/>
      <c r="L276" s="264"/>
    </row>
    <row r="277" spans="9:12">
      <c r="I277" s="263"/>
      <c r="J277" s="229"/>
      <c r="L277" s="264"/>
    </row>
    <row r="278" spans="9:12">
      <c r="I278" s="263"/>
      <c r="J278" s="229"/>
      <c r="L278" s="264"/>
    </row>
    <row r="279" spans="9:12">
      <c r="I279" s="263"/>
      <c r="J279" s="229"/>
      <c r="L279" s="264"/>
    </row>
    <row r="280" spans="9:12">
      <c r="I280" s="263"/>
      <c r="J280" s="229"/>
      <c r="L280" s="264"/>
    </row>
    <row r="281" spans="9:12">
      <c r="I281" s="263"/>
      <c r="J281" s="229"/>
      <c r="L281" s="264"/>
    </row>
    <row r="282" spans="9:12">
      <c r="I282" s="263"/>
      <c r="J282" s="229"/>
      <c r="L282" s="264"/>
    </row>
    <row r="283" spans="9:12">
      <c r="I283" s="263"/>
      <c r="J283" s="229"/>
      <c r="L283" s="264"/>
    </row>
    <row r="284" spans="9:12">
      <c r="I284" s="263"/>
      <c r="J284" s="229"/>
      <c r="L284" s="264"/>
    </row>
    <row r="285" spans="9:12">
      <c r="I285" s="263"/>
      <c r="J285" s="229"/>
      <c r="L285" s="264"/>
    </row>
    <row r="286" spans="9:12">
      <c r="I286" s="263"/>
      <c r="J286" s="229"/>
      <c r="L286" s="264"/>
    </row>
    <row r="287" spans="9:12">
      <c r="I287" s="263"/>
      <c r="J287" s="229"/>
      <c r="L287" s="264"/>
    </row>
    <row r="288" spans="9:12">
      <c r="I288" s="263"/>
      <c r="J288" s="229"/>
      <c r="L288" s="264"/>
    </row>
    <row r="289" spans="9:12">
      <c r="I289" s="263"/>
      <c r="J289" s="229"/>
      <c r="L289" s="264"/>
    </row>
    <row r="290" spans="9:12">
      <c r="I290" s="263"/>
      <c r="J290" s="229"/>
      <c r="L290" s="264"/>
    </row>
    <row r="291" spans="9:12">
      <c r="I291" s="263"/>
      <c r="J291" s="229"/>
      <c r="L291" s="264"/>
    </row>
    <row r="292" spans="9:12">
      <c r="I292" s="263"/>
      <c r="J292" s="229"/>
      <c r="L292" s="264"/>
    </row>
    <row r="293" spans="9:12">
      <c r="I293" s="263"/>
      <c r="J293" s="229"/>
      <c r="L293" s="264"/>
    </row>
    <row r="294" spans="9:12">
      <c r="I294" s="263"/>
      <c r="J294" s="229"/>
      <c r="L294" s="264"/>
    </row>
    <row r="295" spans="9:12">
      <c r="I295" s="263"/>
      <c r="J295" s="229"/>
      <c r="L295" s="264"/>
    </row>
    <row r="296" spans="9:12">
      <c r="I296" s="263"/>
      <c r="J296" s="229"/>
      <c r="L296" s="264"/>
    </row>
    <row r="297" spans="9:12">
      <c r="I297" s="263"/>
      <c r="J297" s="229"/>
      <c r="L297" s="264"/>
    </row>
    <row r="298" spans="9:12">
      <c r="I298" s="263"/>
      <c r="J298" s="229"/>
      <c r="L298" s="264"/>
    </row>
    <row r="299" spans="9:12">
      <c r="I299" s="263"/>
      <c r="J299" s="229"/>
      <c r="L299" s="264"/>
    </row>
    <row r="300" spans="9:12">
      <c r="I300" s="263"/>
      <c r="J300" s="229"/>
      <c r="L300" s="264"/>
    </row>
    <row r="301" spans="9:12">
      <c r="I301" s="263"/>
      <c r="J301" s="229"/>
      <c r="L301" s="264"/>
    </row>
    <row r="302" spans="9:12">
      <c r="I302" s="263"/>
      <c r="J302" s="229"/>
      <c r="L302" s="264"/>
    </row>
    <row r="303" spans="9:12">
      <c r="I303" s="263"/>
      <c r="J303" s="229"/>
      <c r="L303" s="264"/>
    </row>
    <row r="304" spans="9:12">
      <c r="I304" s="263"/>
      <c r="J304" s="229"/>
      <c r="L304" s="264"/>
    </row>
    <row r="305" spans="9:12">
      <c r="I305" s="263"/>
      <c r="J305" s="229"/>
      <c r="L305" s="264"/>
    </row>
    <row r="306" spans="9:12">
      <c r="I306" s="263"/>
      <c r="J306" s="229"/>
      <c r="L306" s="264"/>
    </row>
    <row r="307" spans="9:12">
      <c r="I307" s="263"/>
      <c r="J307" s="229"/>
      <c r="L307" s="264"/>
    </row>
    <row r="308" spans="9:12">
      <c r="I308" s="263"/>
      <c r="J308" s="229"/>
      <c r="L308" s="264"/>
    </row>
    <row r="309" spans="9:12">
      <c r="I309" s="263"/>
      <c r="J309" s="229"/>
      <c r="L309" s="264"/>
    </row>
    <row r="310" spans="9:12">
      <c r="I310" s="263"/>
      <c r="J310" s="229"/>
      <c r="L310" s="264"/>
    </row>
    <row r="311" spans="9:12">
      <c r="I311" s="263"/>
      <c r="J311" s="229"/>
      <c r="L311" s="264"/>
    </row>
    <row r="312" spans="9:12">
      <c r="I312" s="263"/>
      <c r="J312" s="229"/>
      <c r="L312" s="264"/>
    </row>
    <row r="313" spans="9:12">
      <c r="I313" s="263"/>
      <c r="J313" s="229"/>
      <c r="L313" s="264"/>
    </row>
    <row r="314" spans="9:12">
      <c r="I314" s="263"/>
      <c r="J314" s="229"/>
      <c r="L314" s="264"/>
    </row>
    <row r="315" spans="9:12">
      <c r="I315" s="263"/>
      <c r="J315" s="229"/>
      <c r="L315" s="264"/>
    </row>
    <row r="316" spans="9:12">
      <c r="I316" s="263"/>
      <c r="J316" s="229"/>
      <c r="L316" s="264"/>
    </row>
    <row r="317" spans="9:12">
      <c r="I317" s="263"/>
      <c r="J317" s="229"/>
      <c r="L317" s="264"/>
    </row>
    <row r="318" spans="9:12">
      <c r="I318" s="263"/>
      <c r="J318" s="229"/>
      <c r="L318" s="264"/>
    </row>
    <row r="319" spans="9:12">
      <c r="I319" s="263"/>
      <c r="J319" s="229"/>
      <c r="L319" s="264"/>
    </row>
    <row r="320" spans="9:12">
      <c r="I320" s="263"/>
      <c r="J320" s="229"/>
      <c r="L320" s="264"/>
    </row>
    <row r="321" spans="9:12">
      <c r="I321" s="263"/>
      <c r="J321" s="229"/>
      <c r="L321" s="264"/>
    </row>
    <row r="322" spans="9:12">
      <c r="I322" s="263"/>
      <c r="J322" s="229"/>
      <c r="L322" s="264"/>
    </row>
    <row r="323" spans="9:12">
      <c r="I323" s="263"/>
      <c r="J323" s="229"/>
      <c r="L323" s="264"/>
    </row>
    <row r="324" spans="9:12">
      <c r="I324" s="263"/>
      <c r="J324" s="229"/>
      <c r="L324" s="264"/>
    </row>
    <row r="325" spans="9:12">
      <c r="I325" s="263"/>
      <c r="J325" s="229"/>
      <c r="L325" s="264"/>
    </row>
    <row r="326" spans="9:12">
      <c r="I326" s="263"/>
      <c r="J326" s="229"/>
      <c r="L326" s="264"/>
    </row>
    <row r="327" spans="9:12">
      <c r="I327" s="263"/>
      <c r="J327" s="229"/>
      <c r="L327" s="264"/>
    </row>
    <row r="328" spans="9:12">
      <c r="I328" s="263"/>
      <c r="J328" s="229"/>
      <c r="L328" s="264"/>
    </row>
    <row r="329" spans="9:12">
      <c r="I329" s="263"/>
      <c r="J329" s="229"/>
      <c r="L329" s="264"/>
    </row>
    <row r="330" spans="9:12">
      <c r="I330" s="263"/>
      <c r="J330" s="229"/>
      <c r="L330" s="264"/>
    </row>
    <row r="331" spans="9:12">
      <c r="I331" s="263"/>
      <c r="J331" s="229"/>
      <c r="L331" s="264"/>
    </row>
    <row r="332" spans="9:12">
      <c r="I332" s="263"/>
      <c r="J332" s="229"/>
      <c r="L332" s="264"/>
    </row>
    <row r="333" spans="9:12">
      <c r="I333" s="263"/>
      <c r="J333" s="229"/>
      <c r="L333" s="264"/>
    </row>
    <row r="334" spans="9:12">
      <c r="I334" s="263"/>
      <c r="J334" s="229"/>
      <c r="L334" s="264"/>
    </row>
    <row r="335" spans="9:12">
      <c r="I335" s="263"/>
      <c r="J335" s="229"/>
      <c r="L335" s="264"/>
    </row>
    <row r="336" spans="9:12">
      <c r="I336" s="263"/>
      <c r="J336" s="229"/>
      <c r="L336" s="264"/>
    </row>
    <row r="337" spans="9:12">
      <c r="I337" s="263"/>
      <c r="J337" s="229"/>
      <c r="L337" s="264"/>
    </row>
    <row r="338" spans="9:12">
      <c r="I338" s="263"/>
      <c r="J338" s="229"/>
      <c r="L338" s="264"/>
    </row>
    <row r="339" spans="9:12">
      <c r="I339" s="263"/>
      <c r="J339" s="229"/>
      <c r="L339" s="264"/>
    </row>
    <row r="340" spans="9:12">
      <c r="I340" s="263"/>
      <c r="J340" s="229"/>
      <c r="L340" s="264"/>
    </row>
    <row r="341" spans="9:12">
      <c r="I341" s="263"/>
      <c r="J341" s="229"/>
      <c r="L341" s="264"/>
    </row>
    <row r="342" spans="9:12">
      <c r="I342" s="263"/>
      <c r="J342" s="229"/>
      <c r="L342" s="264"/>
    </row>
    <row r="343" spans="9:12">
      <c r="I343" s="263"/>
      <c r="J343" s="229"/>
      <c r="L343" s="264"/>
    </row>
    <row r="344" spans="9:12">
      <c r="I344" s="263"/>
      <c r="J344" s="229"/>
      <c r="L344" s="264"/>
    </row>
    <row r="345" spans="9:12">
      <c r="I345" s="263"/>
      <c r="J345" s="229"/>
      <c r="L345" s="264"/>
    </row>
    <row r="346" spans="9:12">
      <c r="I346" s="263"/>
      <c r="J346" s="229"/>
      <c r="L346" s="264"/>
    </row>
    <row r="347" spans="9:12">
      <c r="I347" s="263"/>
      <c r="J347" s="229"/>
      <c r="L347" s="264"/>
    </row>
    <row r="348" spans="9:12">
      <c r="I348" s="263"/>
      <c r="J348" s="229"/>
      <c r="L348" s="264"/>
    </row>
    <row r="349" spans="9:12">
      <c r="I349" s="263"/>
      <c r="J349" s="229"/>
      <c r="L349" s="264"/>
    </row>
    <row r="350" spans="9:12">
      <c r="I350" s="263"/>
      <c r="J350" s="229"/>
      <c r="L350" s="264"/>
    </row>
    <row r="351" spans="9:12">
      <c r="I351" s="263"/>
      <c r="J351" s="229"/>
      <c r="L351" s="264"/>
    </row>
    <row r="352" spans="9:12">
      <c r="I352" s="263"/>
      <c r="J352" s="229"/>
      <c r="L352" s="264"/>
    </row>
    <row r="353" spans="9:12">
      <c r="I353" s="263"/>
      <c r="J353" s="229"/>
      <c r="L353" s="264"/>
    </row>
    <row r="354" spans="9:12">
      <c r="I354" s="263"/>
      <c r="J354" s="229"/>
      <c r="L354" s="264"/>
    </row>
    <row r="355" spans="9:12">
      <c r="I355" s="263"/>
      <c r="J355" s="229"/>
      <c r="L355" s="264"/>
    </row>
    <row r="356" spans="9:12">
      <c r="I356" s="263"/>
      <c r="J356" s="229"/>
      <c r="L356" s="264"/>
    </row>
    <row r="357" spans="9:12">
      <c r="I357" s="263"/>
      <c r="J357" s="229"/>
      <c r="L357" s="264"/>
    </row>
    <row r="358" spans="9:12">
      <c r="I358" s="263"/>
      <c r="J358" s="229"/>
      <c r="L358" s="264"/>
    </row>
    <row r="359" spans="9:12">
      <c r="I359" s="263"/>
      <c r="J359" s="229"/>
      <c r="L359" s="264"/>
    </row>
    <row r="360" spans="9:12">
      <c r="I360" s="263"/>
      <c r="J360" s="229"/>
      <c r="L360" s="264"/>
    </row>
    <row r="361" spans="9:12">
      <c r="I361" s="263"/>
      <c r="J361" s="229"/>
      <c r="L361" s="264"/>
    </row>
    <row r="362" spans="9:12">
      <c r="I362" s="263"/>
      <c r="J362" s="229"/>
      <c r="L362" s="264"/>
    </row>
    <row r="363" spans="9:12">
      <c r="I363" s="263"/>
      <c r="J363" s="229"/>
      <c r="L363" s="264"/>
    </row>
    <row r="364" spans="9:12">
      <c r="I364" s="263"/>
      <c r="J364" s="229"/>
      <c r="L364" s="264"/>
    </row>
    <row r="365" spans="9:12">
      <c r="I365" s="263"/>
      <c r="J365" s="229"/>
      <c r="L365" s="264"/>
    </row>
    <row r="366" spans="9:12">
      <c r="I366" s="263"/>
      <c r="J366" s="229"/>
      <c r="L366" s="264"/>
    </row>
    <row r="367" spans="9:12">
      <c r="I367" s="263"/>
      <c r="J367" s="229"/>
      <c r="L367" s="264"/>
    </row>
    <row r="368" spans="9:12">
      <c r="I368" s="263"/>
      <c r="J368" s="229"/>
      <c r="L368" s="264"/>
    </row>
    <row r="369" spans="9:12">
      <c r="I369" s="263"/>
      <c r="J369" s="229"/>
      <c r="L369" s="264"/>
    </row>
    <row r="370" spans="9:12">
      <c r="I370" s="263"/>
      <c r="J370" s="229"/>
      <c r="L370" s="264"/>
    </row>
    <row r="371" spans="9:12">
      <c r="I371" s="263"/>
      <c r="J371" s="229"/>
      <c r="L371" s="264"/>
    </row>
    <row r="372" spans="9:12">
      <c r="I372" s="263"/>
      <c r="J372" s="229"/>
      <c r="L372" s="264"/>
    </row>
    <row r="373" spans="9:12">
      <c r="I373" s="263"/>
      <c r="J373" s="229"/>
      <c r="L373" s="264"/>
    </row>
    <row r="374" spans="9:12">
      <c r="I374" s="263"/>
      <c r="J374" s="229"/>
      <c r="L374" s="264"/>
    </row>
    <row r="375" spans="9:12">
      <c r="I375" s="263"/>
      <c r="J375" s="229"/>
      <c r="L375" s="264"/>
    </row>
    <row r="376" spans="9:12">
      <c r="I376" s="263"/>
      <c r="J376" s="229"/>
      <c r="L376" s="264"/>
    </row>
    <row r="377" spans="9:12">
      <c r="I377" s="263"/>
      <c r="J377" s="229"/>
      <c r="L377" s="264"/>
    </row>
    <row r="378" spans="9:12">
      <c r="I378" s="263"/>
      <c r="J378" s="229"/>
      <c r="L378" s="264"/>
    </row>
    <row r="379" spans="9:12">
      <c r="I379" s="263"/>
      <c r="J379" s="229"/>
      <c r="L379" s="264"/>
    </row>
    <row r="380" spans="9:12">
      <c r="I380" s="263"/>
      <c r="J380" s="229"/>
      <c r="L380" s="264"/>
    </row>
    <row r="381" spans="9:12">
      <c r="I381" s="263"/>
      <c r="J381" s="229"/>
      <c r="L381" s="264"/>
    </row>
    <row r="382" spans="9:12">
      <c r="I382" s="263"/>
      <c r="J382" s="229"/>
      <c r="L382" s="264"/>
    </row>
    <row r="383" spans="9:12">
      <c r="I383" s="263"/>
      <c r="J383" s="229"/>
      <c r="L383" s="264"/>
    </row>
    <row r="384" spans="9:12">
      <c r="I384" s="263"/>
      <c r="J384" s="229"/>
      <c r="L384" s="264"/>
    </row>
    <row r="385" spans="9:12">
      <c r="I385" s="263"/>
      <c r="J385" s="229"/>
      <c r="L385" s="264"/>
    </row>
    <row r="386" spans="9:12">
      <c r="I386" s="263"/>
      <c r="J386" s="229"/>
      <c r="L386" s="264"/>
    </row>
    <row r="387" spans="9:12">
      <c r="I387" s="263"/>
      <c r="J387" s="229"/>
      <c r="L387" s="264"/>
    </row>
    <row r="388" spans="9:12">
      <c r="I388" s="263"/>
      <c r="J388" s="229"/>
      <c r="L388" s="264"/>
    </row>
    <row r="389" spans="9:12">
      <c r="I389" s="263"/>
      <c r="J389" s="229"/>
      <c r="L389" s="264"/>
    </row>
    <row r="390" spans="9:12">
      <c r="I390" s="263"/>
      <c r="J390" s="229"/>
      <c r="L390" s="264"/>
    </row>
    <row r="391" spans="9:12">
      <c r="I391" s="263"/>
      <c r="J391" s="229"/>
      <c r="L391" s="264"/>
    </row>
    <row r="392" spans="9:12">
      <c r="I392" s="263"/>
      <c r="J392" s="229"/>
      <c r="L392" s="264"/>
    </row>
    <row r="393" spans="9:12">
      <c r="I393" s="263"/>
      <c r="J393" s="229"/>
      <c r="L393" s="264"/>
    </row>
    <row r="394" spans="9:12">
      <c r="I394" s="263"/>
      <c r="J394" s="229"/>
      <c r="L394" s="264"/>
    </row>
    <row r="395" spans="9:12">
      <c r="I395" s="263"/>
      <c r="J395" s="229"/>
      <c r="L395" s="264"/>
    </row>
    <row r="396" spans="9:12">
      <c r="I396" s="263"/>
      <c r="J396" s="229"/>
      <c r="L396" s="264"/>
    </row>
    <row r="397" spans="9:12">
      <c r="I397" s="263"/>
      <c r="J397" s="229"/>
      <c r="L397" s="264"/>
    </row>
    <row r="398" spans="9:12">
      <c r="I398" s="263"/>
      <c r="J398" s="229"/>
      <c r="L398" s="264"/>
    </row>
    <row r="399" spans="9:12">
      <c r="I399" s="263"/>
      <c r="J399" s="229"/>
      <c r="L399" s="264"/>
    </row>
    <row r="400" spans="9:12">
      <c r="I400" s="263"/>
      <c r="J400" s="229"/>
      <c r="L400" s="264"/>
    </row>
    <row r="401" spans="9:12">
      <c r="I401" s="263"/>
      <c r="J401" s="229"/>
      <c r="L401" s="264"/>
    </row>
    <row r="402" spans="9:12">
      <c r="I402" s="263"/>
      <c r="J402" s="229"/>
      <c r="L402" s="264"/>
    </row>
    <row r="403" spans="9:12">
      <c r="I403" s="263"/>
      <c r="J403" s="229"/>
      <c r="L403" s="264"/>
    </row>
    <row r="404" spans="9:12">
      <c r="I404" s="263"/>
      <c r="J404" s="229"/>
      <c r="L404" s="264"/>
    </row>
    <row r="405" spans="9:12">
      <c r="I405" s="263"/>
      <c r="J405" s="229"/>
      <c r="L405" s="264"/>
    </row>
    <row r="406" spans="9:12">
      <c r="I406" s="263"/>
      <c r="J406" s="229"/>
      <c r="L406" s="264"/>
    </row>
    <row r="407" spans="9:12">
      <c r="I407" s="263"/>
      <c r="J407" s="229"/>
      <c r="L407" s="264"/>
    </row>
    <row r="408" spans="9:12">
      <c r="I408" s="263"/>
      <c r="J408" s="229"/>
      <c r="L408" s="264"/>
    </row>
    <row r="409" spans="9:12">
      <c r="I409" s="263"/>
      <c r="J409" s="229"/>
      <c r="L409" s="264"/>
    </row>
    <row r="410" spans="9:12">
      <c r="I410" s="263"/>
      <c r="J410" s="229"/>
      <c r="L410" s="264"/>
    </row>
    <row r="411" spans="9:12">
      <c r="I411" s="263"/>
      <c r="J411" s="229"/>
      <c r="L411" s="264"/>
    </row>
    <row r="412" spans="9:12">
      <c r="I412" s="263"/>
      <c r="J412" s="229"/>
      <c r="L412" s="264"/>
    </row>
    <row r="413" spans="9:12">
      <c r="I413" s="263"/>
      <c r="J413" s="229"/>
      <c r="L413" s="264"/>
    </row>
    <row r="414" spans="9:12">
      <c r="I414" s="263"/>
      <c r="J414" s="229"/>
      <c r="L414" s="264"/>
    </row>
    <row r="415" spans="9:12">
      <c r="I415" s="263"/>
      <c r="J415" s="229"/>
      <c r="L415" s="264"/>
    </row>
    <row r="416" spans="9:12">
      <c r="I416" s="263"/>
      <c r="J416" s="229"/>
      <c r="L416" s="264"/>
    </row>
    <row r="417" spans="9:12">
      <c r="I417" s="263"/>
      <c r="J417" s="229"/>
      <c r="L417" s="264"/>
    </row>
    <row r="418" spans="9:12">
      <c r="I418" s="263"/>
      <c r="J418" s="229"/>
      <c r="L418" s="264"/>
    </row>
    <row r="419" spans="9:12">
      <c r="I419" s="263"/>
      <c r="J419" s="229"/>
      <c r="L419" s="264"/>
    </row>
    <row r="420" spans="9:12">
      <c r="I420" s="263"/>
      <c r="J420" s="229"/>
      <c r="L420" s="264"/>
    </row>
    <row r="421" spans="9:12">
      <c r="I421" s="263"/>
      <c r="J421" s="229"/>
      <c r="L421" s="264"/>
    </row>
    <row r="422" spans="9:12">
      <c r="I422" s="263"/>
      <c r="J422" s="229"/>
      <c r="L422" s="264"/>
    </row>
    <row r="423" spans="9:12">
      <c r="I423" s="263"/>
      <c r="J423" s="229"/>
      <c r="L423" s="264"/>
    </row>
    <row r="424" spans="9:12">
      <c r="I424" s="263"/>
      <c r="J424" s="229"/>
      <c r="L424" s="264"/>
    </row>
    <row r="425" spans="9:12">
      <c r="I425" s="263"/>
      <c r="J425" s="229"/>
      <c r="L425" s="264"/>
    </row>
    <row r="426" spans="9:12">
      <c r="I426" s="263"/>
      <c r="J426" s="229"/>
      <c r="L426" s="264"/>
    </row>
    <row r="427" spans="9:12">
      <c r="I427" s="263"/>
      <c r="J427" s="229"/>
      <c r="L427" s="264"/>
    </row>
    <row r="428" spans="9:12">
      <c r="I428" s="263"/>
      <c r="J428" s="229"/>
      <c r="L428" s="264"/>
    </row>
    <row r="429" spans="9:12">
      <c r="I429" s="263"/>
      <c r="J429" s="229"/>
      <c r="L429" s="264"/>
    </row>
    <row r="430" spans="9:12">
      <c r="I430" s="263"/>
      <c r="J430" s="229"/>
      <c r="L430" s="264"/>
    </row>
    <row r="431" spans="9:12">
      <c r="I431" s="263"/>
      <c r="J431" s="229"/>
      <c r="L431" s="264"/>
    </row>
    <row r="432" spans="9:12">
      <c r="I432" s="263"/>
      <c r="J432" s="229"/>
      <c r="L432" s="264"/>
    </row>
    <row r="433" spans="9:12">
      <c r="I433" s="263"/>
      <c r="J433" s="229"/>
      <c r="L433" s="264"/>
    </row>
    <row r="434" spans="9:12">
      <c r="I434" s="263"/>
      <c r="J434" s="229"/>
      <c r="L434" s="264"/>
    </row>
    <row r="435" spans="9:12">
      <c r="I435" s="263"/>
      <c r="J435" s="229"/>
      <c r="L435" s="264"/>
    </row>
    <row r="436" spans="9:12">
      <c r="I436" s="263"/>
      <c r="J436" s="229"/>
      <c r="L436" s="264"/>
    </row>
    <row r="437" spans="9:12">
      <c r="I437" s="263"/>
      <c r="J437" s="229"/>
      <c r="L437" s="264"/>
    </row>
    <row r="438" spans="9:12">
      <c r="I438" s="263"/>
      <c r="J438" s="229"/>
      <c r="L438" s="264"/>
    </row>
    <row r="439" spans="9:12">
      <c r="I439" s="263"/>
      <c r="J439" s="229"/>
      <c r="L439" s="264"/>
    </row>
    <row r="440" spans="9:12">
      <c r="I440" s="263"/>
      <c r="J440" s="229"/>
      <c r="L440" s="264"/>
    </row>
    <row r="441" spans="9:12">
      <c r="I441" s="263"/>
      <c r="J441" s="229"/>
      <c r="L441" s="264"/>
    </row>
    <row r="442" spans="9:12">
      <c r="I442" s="263"/>
      <c r="J442" s="229"/>
      <c r="L442" s="264"/>
    </row>
    <row r="443" spans="9:12">
      <c r="I443" s="263"/>
      <c r="J443" s="229"/>
      <c r="L443" s="264"/>
    </row>
    <row r="444" spans="9:12">
      <c r="I444" s="263"/>
      <c r="J444" s="229"/>
      <c r="L444" s="264"/>
    </row>
    <row r="445" spans="9:12">
      <c r="I445" s="263"/>
      <c r="J445" s="229"/>
      <c r="L445" s="264"/>
    </row>
    <row r="446" spans="9:12">
      <c r="I446" s="263"/>
      <c r="J446" s="229"/>
      <c r="L446" s="264"/>
    </row>
    <row r="447" spans="9:12">
      <c r="I447" s="263"/>
      <c r="J447" s="229"/>
      <c r="L447" s="264"/>
    </row>
    <row r="448" spans="9:12">
      <c r="I448" s="263"/>
      <c r="J448" s="229"/>
      <c r="L448" s="264"/>
    </row>
    <row r="449" spans="9:12">
      <c r="I449" s="263"/>
      <c r="J449" s="229"/>
      <c r="L449" s="264"/>
    </row>
    <row r="450" spans="9:12">
      <c r="I450" s="263"/>
      <c r="J450" s="229"/>
      <c r="L450" s="264"/>
    </row>
    <row r="451" spans="9:12">
      <c r="I451" s="263"/>
      <c r="J451" s="229"/>
      <c r="L451" s="264"/>
    </row>
    <row r="452" spans="9:12">
      <c r="I452" s="263"/>
      <c r="J452" s="229"/>
      <c r="L452" s="264"/>
    </row>
    <row r="453" spans="9:12">
      <c r="I453" s="263"/>
      <c r="J453" s="229"/>
      <c r="L453" s="264"/>
    </row>
    <row r="454" spans="9:12">
      <c r="I454" s="263"/>
      <c r="J454" s="229"/>
      <c r="L454" s="264"/>
    </row>
    <row r="455" spans="9:12">
      <c r="I455" s="263"/>
      <c r="J455" s="229"/>
      <c r="L455" s="264"/>
    </row>
    <row r="456" spans="9:12">
      <c r="I456" s="263"/>
      <c r="J456" s="229"/>
      <c r="L456" s="264"/>
    </row>
    <row r="457" spans="9:12">
      <c r="I457" s="263"/>
      <c r="J457" s="229"/>
      <c r="L457" s="264"/>
    </row>
    <row r="458" spans="9:12">
      <c r="I458" s="263"/>
      <c r="J458" s="229"/>
      <c r="L458" s="264"/>
    </row>
    <row r="459" spans="9:12">
      <c r="I459" s="263"/>
      <c r="J459" s="229"/>
      <c r="L459" s="264"/>
    </row>
    <row r="460" spans="9:12">
      <c r="I460" s="263"/>
      <c r="J460" s="229"/>
      <c r="L460" s="264"/>
    </row>
    <row r="461" spans="9:12">
      <c r="I461" s="263"/>
      <c r="J461" s="229"/>
      <c r="L461" s="264"/>
    </row>
    <row r="462" spans="9:12">
      <c r="I462" s="263"/>
      <c r="J462" s="229"/>
      <c r="L462" s="264"/>
    </row>
    <row r="463" spans="9:12">
      <c r="I463" s="263"/>
      <c r="J463" s="229"/>
      <c r="L463" s="264"/>
    </row>
    <row r="464" spans="9:12">
      <c r="I464" s="263"/>
      <c r="J464" s="229"/>
      <c r="L464" s="264"/>
    </row>
    <row r="465" spans="9:12">
      <c r="I465" s="263"/>
      <c r="J465" s="229"/>
      <c r="L465" s="264"/>
    </row>
    <row r="466" spans="9:12">
      <c r="I466" s="263"/>
      <c r="J466" s="229"/>
      <c r="L466" s="264"/>
    </row>
    <row r="467" spans="9:12">
      <c r="I467" s="263"/>
      <c r="J467" s="229"/>
      <c r="L467" s="264"/>
    </row>
    <row r="468" spans="9:12">
      <c r="I468" s="263"/>
      <c r="J468" s="229"/>
      <c r="L468" s="264"/>
    </row>
    <row r="469" spans="9:12">
      <c r="I469" s="263"/>
      <c r="J469" s="229"/>
      <c r="L469" s="264"/>
    </row>
    <row r="470" spans="9:12">
      <c r="I470" s="263"/>
      <c r="J470" s="229"/>
      <c r="L470" s="264"/>
    </row>
    <row r="471" spans="9:12">
      <c r="I471" s="263"/>
      <c r="J471" s="229"/>
      <c r="L471" s="264"/>
    </row>
    <row r="472" spans="9:12">
      <c r="I472" s="263"/>
      <c r="J472" s="229"/>
      <c r="L472" s="264"/>
    </row>
    <row r="473" spans="9:12">
      <c r="I473" s="263"/>
      <c r="J473" s="229"/>
      <c r="L473" s="264"/>
    </row>
    <row r="474" spans="9:12">
      <c r="I474" s="263"/>
      <c r="J474" s="229"/>
      <c r="L474" s="264"/>
    </row>
    <row r="475" spans="9:12">
      <c r="I475" s="263"/>
      <c r="J475" s="229"/>
      <c r="L475" s="264"/>
    </row>
    <row r="476" spans="9:12">
      <c r="I476" s="263"/>
      <c r="J476" s="229"/>
      <c r="L476" s="264"/>
    </row>
    <row r="477" spans="9:12">
      <c r="I477" s="263"/>
      <c r="J477" s="229"/>
      <c r="L477" s="264"/>
    </row>
    <row r="478" spans="9:12">
      <c r="I478" s="263"/>
      <c r="J478" s="229"/>
      <c r="L478" s="264"/>
    </row>
    <row r="479" spans="9:12">
      <c r="I479" s="263"/>
      <c r="J479" s="229"/>
      <c r="L479" s="264"/>
    </row>
    <row r="480" spans="9:12">
      <c r="I480" s="263"/>
      <c r="J480" s="229"/>
      <c r="L480" s="264"/>
    </row>
    <row r="481" spans="9:12">
      <c r="I481" s="263"/>
      <c r="J481" s="229"/>
      <c r="L481" s="264"/>
    </row>
    <row r="482" spans="9:12">
      <c r="I482" s="263"/>
      <c r="J482" s="229"/>
      <c r="L482" s="264"/>
    </row>
    <row r="483" spans="9:12">
      <c r="I483" s="263"/>
      <c r="J483" s="229"/>
      <c r="L483" s="264"/>
    </row>
    <row r="484" spans="9:12">
      <c r="I484" s="263"/>
      <c r="J484" s="229"/>
      <c r="L484" s="264"/>
    </row>
    <row r="485" spans="9:12">
      <c r="I485" s="263"/>
      <c r="J485" s="229"/>
      <c r="L485" s="264"/>
    </row>
    <row r="486" spans="9:12">
      <c r="I486" s="263"/>
      <c r="J486" s="229"/>
      <c r="L486" s="264"/>
    </row>
    <row r="487" spans="9:12">
      <c r="I487" s="263"/>
      <c r="J487" s="229"/>
      <c r="L487" s="264"/>
    </row>
    <row r="488" spans="9:12">
      <c r="I488" s="263"/>
      <c r="J488" s="229"/>
      <c r="L488" s="264"/>
    </row>
    <row r="489" spans="9:12">
      <c r="I489" s="263"/>
      <c r="J489" s="229"/>
      <c r="L489" s="264"/>
    </row>
    <row r="490" spans="9:12">
      <c r="I490" s="263"/>
      <c r="J490" s="229"/>
      <c r="L490" s="264"/>
    </row>
    <row r="491" spans="9:12">
      <c r="I491" s="263"/>
      <c r="J491" s="229"/>
      <c r="L491" s="264"/>
    </row>
    <row r="492" spans="9:12">
      <c r="I492" s="263"/>
      <c r="J492" s="229"/>
      <c r="L492" s="264"/>
    </row>
    <row r="493" spans="9:12">
      <c r="I493" s="263"/>
      <c r="J493" s="229"/>
      <c r="L493" s="264"/>
    </row>
    <row r="494" spans="9:12">
      <c r="I494" s="263"/>
      <c r="J494" s="229"/>
      <c r="L494" s="264"/>
    </row>
    <row r="495" spans="9:12">
      <c r="I495" s="263"/>
      <c r="J495" s="229"/>
      <c r="L495" s="264"/>
    </row>
    <row r="496" spans="9:12">
      <c r="I496" s="263"/>
      <c r="J496" s="229"/>
      <c r="L496" s="264"/>
    </row>
    <row r="497" spans="9:12">
      <c r="I497" s="263"/>
      <c r="J497" s="229"/>
      <c r="L497" s="264"/>
    </row>
    <row r="498" spans="9:12">
      <c r="I498" s="263"/>
      <c r="J498" s="229"/>
      <c r="L498" s="264"/>
    </row>
    <row r="499" spans="9:12">
      <c r="I499" s="263"/>
      <c r="J499" s="229"/>
      <c r="L499" s="264"/>
    </row>
    <row r="500" spans="9:12">
      <c r="I500" s="263"/>
      <c r="J500" s="229"/>
      <c r="L500" s="264"/>
    </row>
    <row r="501" spans="9:12">
      <c r="I501" s="263"/>
      <c r="J501" s="229"/>
      <c r="L501" s="264"/>
    </row>
    <row r="502" spans="9:12">
      <c r="I502" s="263"/>
      <c r="J502" s="229"/>
      <c r="L502" s="264"/>
    </row>
    <row r="503" spans="9:12">
      <c r="I503" s="263"/>
      <c r="J503" s="229"/>
      <c r="L503" s="264"/>
    </row>
    <row r="504" spans="9:12">
      <c r="I504" s="263"/>
      <c r="J504" s="229"/>
      <c r="L504" s="264"/>
    </row>
    <row r="505" spans="9:12">
      <c r="I505" s="263"/>
      <c r="J505" s="229"/>
      <c r="L505" s="264"/>
    </row>
    <row r="506" spans="9:12">
      <c r="I506" s="263"/>
      <c r="J506" s="229"/>
      <c r="L506" s="264"/>
    </row>
    <row r="507" spans="9:12">
      <c r="I507" s="263"/>
      <c r="J507" s="229"/>
      <c r="L507" s="264"/>
    </row>
    <row r="508" spans="9:12">
      <c r="I508" s="263"/>
      <c r="J508" s="229"/>
      <c r="L508" s="264"/>
    </row>
    <row r="509" spans="9:12">
      <c r="I509" s="263"/>
      <c r="J509" s="229"/>
      <c r="L509" s="264"/>
    </row>
    <row r="510" spans="9:12">
      <c r="I510" s="263"/>
      <c r="J510" s="229"/>
      <c r="L510" s="264"/>
    </row>
    <row r="511" spans="9:12">
      <c r="I511" s="263"/>
      <c r="J511" s="229"/>
      <c r="L511" s="264"/>
    </row>
    <row r="512" spans="9:12">
      <c r="I512" s="263"/>
      <c r="J512" s="229"/>
      <c r="L512" s="264"/>
    </row>
    <row r="513" spans="9:12">
      <c r="I513" s="263"/>
      <c r="J513" s="229"/>
      <c r="L513" s="264"/>
    </row>
    <row r="514" spans="9:12">
      <c r="I514" s="263"/>
      <c r="J514" s="229"/>
      <c r="L514" s="264"/>
    </row>
    <row r="515" spans="9:12">
      <c r="I515" s="263"/>
      <c r="J515" s="229"/>
      <c r="L515" s="264"/>
    </row>
    <row r="516" spans="9:12">
      <c r="I516" s="263"/>
      <c r="J516" s="229"/>
      <c r="L516" s="264"/>
    </row>
    <row r="517" spans="9:12">
      <c r="I517" s="263"/>
      <c r="J517" s="229"/>
      <c r="L517" s="264"/>
    </row>
    <row r="518" spans="9:12">
      <c r="I518" s="263"/>
      <c r="J518" s="229"/>
      <c r="L518" s="264"/>
    </row>
    <row r="519" spans="9:12">
      <c r="I519" s="263"/>
      <c r="J519" s="229"/>
      <c r="L519" s="264"/>
    </row>
    <row r="520" spans="9:12">
      <c r="I520" s="263"/>
      <c r="J520" s="229"/>
      <c r="L520" s="264"/>
    </row>
    <row r="521" spans="9:12">
      <c r="I521" s="263"/>
      <c r="J521" s="229"/>
      <c r="L521" s="264"/>
    </row>
    <row r="522" spans="9:12">
      <c r="I522" s="263"/>
      <c r="J522" s="229"/>
      <c r="L522" s="264"/>
    </row>
    <row r="523" spans="9:12">
      <c r="I523" s="263"/>
      <c r="J523" s="229"/>
      <c r="L523" s="264"/>
    </row>
    <row r="524" spans="9:12">
      <c r="I524" s="263"/>
      <c r="J524" s="229"/>
      <c r="L524" s="264"/>
    </row>
    <row r="525" spans="9:12">
      <c r="I525" s="263"/>
      <c r="J525" s="229"/>
      <c r="L525" s="264"/>
    </row>
    <row r="526" spans="9:12">
      <c r="I526" s="263"/>
      <c r="J526" s="229"/>
      <c r="L526" s="264"/>
    </row>
    <row r="527" spans="9:12">
      <c r="I527" s="263"/>
      <c r="J527" s="229"/>
      <c r="L527" s="264"/>
    </row>
    <row r="528" spans="9:12">
      <c r="I528" s="263"/>
      <c r="J528" s="229"/>
      <c r="L528" s="264"/>
    </row>
    <row r="529" spans="9:12">
      <c r="I529" s="263"/>
      <c r="J529" s="229"/>
      <c r="L529" s="264"/>
    </row>
    <row r="530" spans="9:12">
      <c r="I530" s="263"/>
      <c r="J530" s="229"/>
      <c r="L530" s="264"/>
    </row>
    <row r="531" spans="9:12">
      <c r="I531" s="263"/>
      <c r="J531" s="229"/>
      <c r="L531" s="264"/>
    </row>
    <row r="532" spans="9:12">
      <c r="I532" s="263"/>
      <c r="J532" s="229"/>
      <c r="L532" s="264"/>
    </row>
    <row r="533" spans="9:12">
      <c r="I533" s="263"/>
      <c r="J533" s="229"/>
      <c r="L533" s="264"/>
    </row>
    <row r="534" spans="9:12">
      <c r="I534" s="263"/>
      <c r="J534" s="229"/>
      <c r="L534" s="264"/>
    </row>
    <row r="535" spans="9:12">
      <c r="I535" s="263"/>
      <c r="J535" s="229"/>
      <c r="L535" s="264"/>
    </row>
    <row r="536" spans="9:12">
      <c r="I536" s="263"/>
      <c r="J536" s="229"/>
      <c r="L536" s="264"/>
    </row>
    <row r="537" spans="9:12">
      <c r="I537" s="263"/>
      <c r="J537" s="229"/>
      <c r="L537" s="264"/>
    </row>
    <row r="538" spans="9:12">
      <c r="I538" s="263"/>
      <c r="J538" s="229"/>
      <c r="L538" s="264"/>
    </row>
    <row r="539" spans="9:12">
      <c r="I539" s="263"/>
      <c r="J539" s="229"/>
      <c r="L539" s="264"/>
    </row>
    <row r="540" spans="9:12">
      <c r="I540" s="263"/>
      <c r="J540" s="229"/>
      <c r="L540" s="264"/>
    </row>
    <row r="541" spans="9:12">
      <c r="I541" s="263"/>
      <c r="J541" s="229"/>
      <c r="L541" s="264"/>
    </row>
    <row r="542" spans="9:12">
      <c r="I542" s="263"/>
      <c r="J542" s="229"/>
      <c r="L542" s="264"/>
    </row>
    <row r="543" spans="9:12">
      <c r="I543" s="263"/>
      <c r="J543" s="229"/>
      <c r="L543" s="264"/>
    </row>
    <row r="544" spans="9:12">
      <c r="I544" s="263"/>
      <c r="J544" s="229"/>
      <c r="L544" s="264"/>
    </row>
    <row r="545" spans="9:12">
      <c r="I545" s="263"/>
      <c r="J545" s="229"/>
      <c r="L545" s="264"/>
    </row>
    <row r="546" spans="9:12">
      <c r="I546" s="263"/>
      <c r="J546" s="229"/>
      <c r="L546" s="264"/>
    </row>
    <row r="547" spans="9:12">
      <c r="I547" s="263"/>
      <c r="J547" s="229"/>
      <c r="L547" s="264"/>
    </row>
    <row r="548" spans="9:12">
      <c r="I548" s="263"/>
      <c r="J548" s="229"/>
      <c r="L548" s="264"/>
    </row>
    <row r="549" spans="9:12">
      <c r="I549" s="263"/>
      <c r="J549" s="229"/>
      <c r="L549" s="264"/>
    </row>
    <row r="550" spans="9:12">
      <c r="I550" s="263"/>
      <c r="J550" s="229"/>
      <c r="L550" s="264"/>
    </row>
    <row r="551" spans="9:12">
      <c r="I551" s="263"/>
      <c r="J551" s="229"/>
      <c r="L551" s="264"/>
    </row>
    <row r="552" spans="9:12">
      <c r="I552" s="263"/>
      <c r="J552" s="229"/>
      <c r="L552" s="264"/>
    </row>
    <row r="553" spans="9:12">
      <c r="I553" s="263"/>
      <c r="J553" s="229"/>
      <c r="L553" s="264"/>
    </row>
    <row r="554" spans="9:12">
      <c r="I554" s="263"/>
      <c r="J554" s="229"/>
      <c r="L554" s="264"/>
    </row>
    <row r="555" spans="9:12">
      <c r="I555" s="263"/>
      <c r="J555" s="229"/>
      <c r="L555" s="264"/>
    </row>
    <row r="556" spans="9:12">
      <c r="I556" s="263"/>
      <c r="J556" s="229"/>
      <c r="L556" s="264"/>
    </row>
    <row r="557" spans="9:12">
      <c r="I557" s="263"/>
      <c r="J557" s="229"/>
      <c r="L557" s="264"/>
    </row>
    <row r="558" spans="9:12">
      <c r="I558" s="263"/>
      <c r="J558" s="229"/>
      <c r="L558" s="264"/>
    </row>
    <row r="559" spans="9:12">
      <c r="I559" s="263"/>
      <c r="J559" s="229"/>
      <c r="L559" s="264"/>
    </row>
    <row r="560" spans="9:12">
      <c r="I560" s="263"/>
      <c r="J560" s="229"/>
      <c r="L560" s="264"/>
    </row>
    <row r="561" spans="9:12">
      <c r="I561" s="263"/>
      <c r="J561" s="229"/>
      <c r="L561" s="264"/>
    </row>
    <row r="562" spans="9:12">
      <c r="I562" s="263"/>
      <c r="J562" s="229"/>
      <c r="L562" s="264"/>
    </row>
    <row r="563" spans="9:12">
      <c r="I563" s="263"/>
      <c r="J563" s="229"/>
      <c r="L563" s="264"/>
    </row>
    <row r="564" spans="9:12">
      <c r="I564" s="263"/>
      <c r="J564" s="229"/>
      <c r="L564" s="264"/>
    </row>
    <row r="565" spans="9:12">
      <c r="I565" s="263"/>
      <c r="J565" s="229"/>
      <c r="L565" s="264"/>
    </row>
    <row r="566" spans="9:12">
      <c r="I566" s="263"/>
      <c r="J566" s="229"/>
      <c r="L566" s="264"/>
    </row>
    <row r="567" spans="9:12">
      <c r="I567" s="263"/>
      <c r="J567" s="229"/>
      <c r="L567" s="264"/>
    </row>
    <row r="568" spans="9:12">
      <c r="I568" s="263"/>
      <c r="J568" s="229"/>
      <c r="L568" s="264"/>
    </row>
    <row r="569" spans="9:12">
      <c r="I569" s="263"/>
      <c r="J569" s="229"/>
      <c r="L569" s="264"/>
    </row>
    <row r="570" spans="9:12">
      <c r="I570" s="263"/>
      <c r="J570" s="229"/>
      <c r="L570" s="264"/>
    </row>
    <row r="571" spans="9:12">
      <c r="I571" s="263"/>
      <c r="J571" s="229"/>
      <c r="L571" s="264"/>
    </row>
    <row r="572" spans="9:12">
      <c r="I572" s="263"/>
      <c r="J572" s="229"/>
      <c r="L572" s="264"/>
    </row>
    <row r="573" spans="9:12">
      <c r="I573" s="263"/>
      <c r="J573" s="229"/>
      <c r="L573" s="264"/>
    </row>
    <row r="574" spans="9:12">
      <c r="I574" s="263"/>
      <c r="J574" s="229"/>
      <c r="L574" s="264"/>
    </row>
    <row r="575" spans="9:12">
      <c r="I575" s="263"/>
      <c r="J575" s="229"/>
      <c r="L575" s="264"/>
    </row>
    <row r="576" spans="9:12">
      <c r="I576" s="263"/>
      <c r="J576" s="229"/>
      <c r="L576" s="264"/>
    </row>
    <row r="577" spans="9:12">
      <c r="I577" s="263"/>
      <c r="J577" s="229"/>
      <c r="L577" s="264"/>
    </row>
    <row r="578" spans="9:12">
      <c r="I578" s="263"/>
      <c r="J578" s="229"/>
      <c r="L578" s="264"/>
    </row>
    <row r="579" spans="9:12">
      <c r="I579" s="263"/>
      <c r="J579" s="229"/>
      <c r="L579" s="264"/>
    </row>
    <row r="580" spans="9:12">
      <c r="I580" s="263"/>
      <c r="J580" s="229"/>
      <c r="L580" s="264"/>
    </row>
    <row r="581" spans="9:12">
      <c r="I581" s="263"/>
      <c r="J581" s="229"/>
      <c r="L581" s="264"/>
    </row>
    <row r="582" spans="9:12">
      <c r="I582" s="263"/>
      <c r="J582" s="229"/>
      <c r="L582" s="264"/>
    </row>
    <row r="583" spans="9:12">
      <c r="I583" s="263"/>
      <c r="J583" s="229"/>
      <c r="L583" s="264"/>
    </row>
    <row r="584" spans="9:12">
      <c r="I584" s="263"/>
      <c r="J584" s="229"/>
      <c r="L584" s="264"/>
    </row>
    <row r="585" spans="9:12">
      <c r="I585" s="263"/>
      <c r="J585" s="229"/>
      <c r="L585" s="264"/>
    </row>
    <row r="586" spans="9:12">
      <c r="I586" s="263"/>
      <c r="J586" s="229"/>
      <c r="L586" s="264"/>
    </row>
    <row r="587" spans="9:12">
      <c r="I587" s="263"/>
      <c r="J587" s="229"/>
      <c r="L587" s="264"/>
    </row>
    <row r="588" spans="9:12">
      <c r="I588" s="263"/>
      <c r="J588" s="229"/>
      <c r="L588" s="264"/>
    </row>
    <row r="589" spans="9:12">
      <c r="I589" s="263"/>
      <c r="J589" s="229"/>
      <c r="L589" s="264"/>
    </row>
    <row r="590" spans="9:12">
      <c r="I590" s="263"/>
      <c r="J590" s="229"/>
      <c r="L590" s="264"/>
    </row>
    <row r="591" spans="9:12">
      <c r="I591" s="263"/>
      <c r="J591" s="229"/>
      <c r="L591" s="264"/>
    </row>
    <row r="592" spans="9:12">
      <c r="I592" s="263"/>
      <c r="J592" s="229"/>
      <c r="L592" s="264"/>
    </row>
    <row r="593" spans="9:12">
      <c r="I593" s="263"/>
      <c r="J593" s="229"/>
      <c r="L593" s="264"/>
    </row>
    <row r="594" spans="9:12">
      <c r="I594" s="263"/>
      <c r="J594" s="229"/>
      <c r="L594" s="264"/>
    </row>
    <row r="595" spans="9:12">
      <c r="I595" s="263"/>
      <c r="J595" s="229"/>
      <c r="L595" s="264"/>
    </row>
    <row r="596" spans="9:12">
      <c r="I596" s="263"/>
      <c r="J596" s="229"/>
      <c r="L596" s="264"/>
    </row>
    <row r="597" spans="9:12">
      <c r="I597" s="263"/>
      <c r="J597" s="229"/>
      <c r="L597" s="264"/>
    </row>
    <row r="598" spans="9:12">
      <c r="I598" s="263"/>
      <c r="J598" s="229"/>
      <c r="L598" s="264"/>
    </row>
    <row r="599" spans="9:12">
      <c r="I599" s="263"/>
      <c r="J599" s="229"/>
      <c r="L599" s="264"/>
    </row>
    <row r="600" spans="9:12">
      <c r="I600" s="263"/>
      <c r="J600" s="229"/>
      <c r="L600" s="264"/>
    </row>
    <row r="601" spans="9:12">
      <c r="I601" s="263"/>
      <c r="J601" s="229"/>
      <c r="L601" s="264"/>
    </row>
    <row r="602" spans="9:12">
      <c r="I602" s="263"/>
      <c r="J602" s="229"/>
      <c r="L602" s="264"/>
    </row>
    <row r="603" spans="9:12">
      <c r="I603" s="263"/>
      <c r="J603" s="229"/>
      <c r="L603" s="264"/>
    </row>
    <row r="604" spans="9:12">
      <c r="I604" s="263"/>
      <c r="J604" s="229"/>
      <c r="L604" s="264"/>
    </row>
    <row r="605" spans="9:12">
      <c r="I605" s="263"/>
      <c r="J605" s="229"/>
      <c r="L605" s="264"/>
    </row>
    <row r="606" spans="9:12">
      <c r="I606" s="263"/>
      <c r="J606" s="229"/>
      <c r="L606" s="264"/>
    </row>
    <row r="607" spans="9:12">
      <c r="I607" s="263"/>
      <c r="J607" s="229"/>
      <c r="L607" s="264"/>
    </row>
    <row r="608" spans="9:12">
      <c r="I608" s="263"/>
      <c r="J608" s="229"/>
      <c r="L608" s="264"/>
    </row>
    <row r="609" spans="9:12">
      <c r="I609" s="263"/>
      <c r="J609" s="229"/>
      <c r="L609" s="264"/>
    </row>
    <row r="610" spans="9:12">
      <c r="I610" s="263"/>
      <c r="J610" s="229"/>
      <c r="L610" s="264"/>
    </row>
    <row r="611" spans="9:12">
      <c r="I611" s="263"/>
      <c r="J611" s="229"/>
      <c r="L611" s="264"/>
    </row>
    <row r="612" spans="9:12">
      <c r="I612" s="263"/>
      <c r="J612" s="229"/>
      <c r="L612" s="264"/>
    </row>
    <row r="613" spans="9:12">
      <c r="I613" s="263"/>
      <c r="J613" s="229"/>
      <c r="L613" s="264"/>
    </row>
    <row r="614" spans="9:12">
      <c r="I614" s="263"/>
      <c r="J614" s="229"/>
      <c r="L614" s="264"/>
    </row>
    <row r="615" spans="9:12">
      <c r="I615" s="263"/>
      <c r="J615" s="229"/>
      <c r="L615" s="264"/>
    </row>
    <row r="616" spans="9:12">
      <c r="I616" s="263"/>
      <c r="J616" s="229"/>
      <c r="L616" s="264"/>
    </row>
    <row r="617" spans="9:12">
      <c r="I617" s="263"/>
      <c r="J617" s="229"/>
      <c r="L617" s="264"/>
    </row>
    <row r="618" spans="9:12">
      <c r="I618" s="263"/>
      <c r="J618" s="229"/>
      <c r="L618" s="264"/>
    </row>
    <row r="619" spans="9:12">
      <c r="I619" s="263"/>
      <c r="J619" s="229"/>
      <c r="L619" s="264"/>
    </row>
    <row r="620" spans="9:12">
      <c r="I620" s="263"/>
      <c r="J620" s="229"/>
      <c r="L620" s="264"/>
    </row>
    <row r="621" spans="9:12">
      <c r="I621" s="263"/>
      <c r="J621" s="229"/>
      <c r="L621" s="264"/>
    </row>
    <row r="622" spans="9:12">
      <c r="I622" s="263"/>
      <c r="J622" s="229"/>
      <c r="L622" s="264"/>
    </row>
    <row r="623" spans="9:12">
      <c r="I623" s="263"/>
      <c r="J623" s="229"/>
      <c r="L623" s="264"/>
    </row>
    <row r="624" spans="9:12">
      <c r="I624" s="263"/>
      <c r="J624" s="229"/>
      <c r="L624" s="264"/>
    </row>
    <row r="625" spans="9:12">
      <c r="I625" s="263"/>
      <c r="J625" s="229"/>
      <c r="L625" s="264"/>
    </row>
    <row r="626" spans="9:12">
      <c r="I626" s="263"/>
      <c r="J626" s="229"/>
      <c r="L626" s="264"/>
    </row>
    <row r="627" spans="9:12">
      <c r="I627" s="263"/>
      <c r="J627" s="229"/>
      <c r="L627" s="264"/>
    </row>
    <row r="628" spans="9:12">
      <c r="I628" s="263"/>
      <c r="J628" s="229"/>
      <c r="L628" s="264"/>
    </row>
    <row r="629" spans="9:12">
      <c r="I629" s="263"/>
      <c r="J629" s="229"/>
      <c r="L629" s="264"/>
    </row>
    <row r="630" spans="9:12">
      <c r="I630" s="263"/>
      <c r="J630" s="229"/>
      <c r="L630" s="264"/>
    </row>
    <row r="631" spans="9:12">
      <c r="I631" s="263"/>
      <c r="J631" s="229"/>
      <c r="L631" s="264"/>
    </row>
    <row r="632" spans="9:12">
      <c r="I632" s="263"/>
      <c r="J632" s="229"/>
      <c r="L632" s="264"/>
    </row>
    <row r="633" spans="9:12">
      <c r="I633" s="263"/>
      <c r="J633" s="229"/>
      <c r="L633" s="264"/>
    </row>
    <row r="634" spans="9:12">
      <c r="I634" s="263"/>
      <c r="J634" s="229"/>
      <c r="L634" s="264"/>
    </row>
    <row r="635" spans="9:12">
      <c r="I635" s="263"/>
      <c r="J635" s="229"/>
      <c r="L635" s="264"/>
    </row>
    <row r="636" spans="9:12">
      <c r="I636" s="263"/>
      <c r="J636" s="229"/>
      <c r="L636" s="264"/>
    </row>
    <row r="637" spans="9:12">
      <c r="I637" s="263"/>
      <c r="J637" s="229"/>
      <c r="L637" s="264"/>
    </row>
    <row r="638" spans="9:12">
      <c r="I638" s="263"/>
      <c r="J638" s="229"/>
      <c r="L638" s="264"/>
    </row>
    <row r="639" spans="9:12">
      <c r="I639" s="263"/>
      <c r="J639" s="229"/>
      <c r="L639" s="264"/>
    </row>
    <row r="640" spans="9:12">
      <c r="I640" s="263"/>
      <c r="J640" s="229"/>
      <c r="L640" s="264"/>
    </row>
    <row r="641" spans="9:12">
      <c r="I641" s="263"/>
      <c r="J641" s="229"/>
      <c r="L641" s="264"/>
    </row>
    <row r="642" spans="9:12">
      <c r="I642" s="263"/>
      <c r="J642" s="229"/>
      <c r="L642" s="264"/>
    </row>
    <row r="643" spans="9:12">
      <c r="I643" s="263"/>
      <c r="J643" s="229"/>
      <c r="L643" s="264"/>
    </row>
    <row r="644" spans="9:12">
      <c r="I644" s="263"/>
      <c r="J644" s="229"/>
      <c r="L644" s="264"/>
    </row>
    <row r="645" spans="9:12">
      <c r="I645" s="263"/>
      <c r="J645" s="229"/>
      <c r="L645" s="264"/>
    </row>
    <row r="646" spans="9:12">
      <c r="I646" s="263"/>
      <c r="J646" s="229"/>
      <c r="L646" s="264"/>
    </row>
    <row r="647" spans="9:12">
      <c r="I647" s="263"/>
      <c r="J647" s="229"/>
      <c r="L647" s="264"/>
    </row>
    <row r="648" spans="9:12">
      <c r="I648" s="263"/>
      <c r="J648" s="229"/>
      <c r="L648" s="264"/>
    </row>
    <row r="649" spans="9:12">
      <c r="I649" s="263"/>
      <c r="J649" s="229"/>
      <c r="L649" s="264"/>
    </row>
    <row r="650" spans="9:12">
      <c r="I650" s="263"/>
      <c r="J650" s="229"/>
      <c r="L650" s="264"/>
    </row>
    <row r="651" spans="9:12">
      <c r="I651" s="263"/>
      <c r="J651" s="229"/>
      <c r="L651" s="264"/>
    </row>
    <row r="652" spans="9:12">
      <c r="I652" s="263"/>
      <c r="J652" s="229"/>
      <c r="L652" s="264"/>
    </row>
    <row r="653" spans="9:12">
      <c r="I653" s="263"/>
      <c r="J653" s="229"/>
      <c r="L653" s="264"/>
    </row>
    <row r="654" spans="9:12">
      <c r="I654" s="263"/>
      <c r="J654" s="229"/>
      <c r="L654" s="264"/>
    </row>
    <row r="655" spans="9:12">
      <c r="I655" s="263"/>
      <c r="J655" s="229"/>
      <c r="L655" s="264"/>
    </row>
    <row r="656" spans="9:12">
      <c r="I656" s="263"/>
      <c r="J656" s="229"/>
      <c r="L656" s="264"/>
    </row>
    <row r="657" spans="9:12">
      <c r="I657" s="263"/>
      <c r="J657" s="229"/>
      <c r="L657" s="264"/>
    </row>
    <row r="658" spans="9:12">
      <c r="I658" s="263"/>
      <c r="J658" s="229"/>
      <c r="L658" s="264"/>
    </row>
    <row r="659" spans="9:12">
      <c r="I659" s="263"/>
      <c r="J659" s="229"/>
      <c r="L659" s="264"/>
    </row>
    <row r="660" spans="9:12">
      <c r="I660" s="263"/>
      <c r="J660" s="229"/>
      <c r="L660" s="264"/>
    </row>
    <row r="661" spans="9:12">
      <c r="I661" s="263"/>
      <c r="J661" s="229"/>
      <c r="L661" s="264"/>
    </row>
    <row r="662" spans="9:12">
      <c r="I662" s="263"/>
      <c r="J662" s="229"/>
      <c r="L662" s="264"/>
    </row>
    <row r="663" spans="9:12">
      <c r="I663" s="263"/>
      <c r="J663" s="229"/>
      <c r="L663" s="264"/>
    </row>
    <row r="664" spans="9:12">
      <c r="I664" s="263"/>
      <c r="J664" s="229"/>
      <c r="L664" s="264"/>
    </row>
    <row r="665" spans="9:12">
      <c r="I665" s="263"/>
      <c r="J665" s="229"/>
      <c r="L665" s="264"/>
    </row>
    <row r="666" spans="9:12">
      <c r="I666" s="263"/>
      <c r="J666" s="229"/>
      <c r="L666" s="264"/>
    </row>
    <row r="667" spans="9:12">
      <c r="I667" s="263"/>
      <c r="J667" s="229"/>
      <c r="L667" s="264"/>
    </row>
    <row r="668" spans="9:12">
      <c r="I668" s="263"/>
      <c r="J668" s="229"/>
      <c r="L668" s="264"/>
    </row>
    <row r="669" spans="9:12">
      <c r="I669" s="263"/>
      <c r="J669" s="229"/>
      <c r="L669" s="264"/>
    </row>
    <row r="670" spans="9:12">
      <c r="I670" s="263"/>
      <c r="J670" s="229"/>
      <c r="L670" s="264"/>
    </row>
    <row r="671" spans="9:12">
      <c r="I671" s="263"/>
      <c r="J671" s="229"/>
      <c r="L671" s="264"/>
    </row>
    <row r="672" spans="9:12">
      <c r="I672" s="263"/>
      <c r="J672" s="229"/>
      <c r="L672" s="264"/>
    </row>
    <row r="673" spans="9:12">
      <c r="I673" s="263"/>
      <c r="J673" s="229"/>
      <c r="L673" s="264"/>
    </row>
    <row r="674" spans="9:12">
      <c r="I674" s="263"/>
      <c r="J674" s="229"/>
      <c r="L674" s="264"/>
    </row>
    <row r="675" spans="9:12">
      <c r="I675" s="263"/>
      <c r="J675" s="229"/>
      <c r="L675" s="264"/>
    </row>
    <row r="676" spans="9:12">
      <c r="I676" s="263"/>
      <c r="J676" s="229"/>
      <c r="L676" s="264"/>
    </row>
    <row r="677" spans="9:12">
      <c r="I677" s="263"/>
      <c r="J677" s="229"/>
      <c r="L677" s="264"/>
    </row>
    <row r="678" spans="9:12">
      <c r="I678" s="263"/>
      <c r="J678" s="229"/>
      <c r="L678" s="264"/>
    </row>
    <row r="679" spans="9:12">
      <c r="I679" s="263"/>
      <c r="J679" s="229"/>
      <c r="L679" s="264"/>
    </row>
    <row r="680" spans="9:12">
      <c r="I680" s="263"/>
      <c r="J680" s="229"/>
      <c r="L680" s="264"/>
    </row>
    <row r="681" spans="9:12">
      <c r="I681" s="263"/>
      <c r="J681" s="229"/>
      <c r="L681" s="264"/>
    </row>
    <row r="682" spans="9:12">
      <c r="I682" s="263"/>
      <c r="J682" s="229"/>
      <c r="L682" s="264"/>
    </row>
    <row r="683" spans="9:12">
      <c r="I683" s="263"/>
      <c r="J683" s="229"/>
      <c r="L683" s="264"/>
    </row>
    <row r="684" spans="9:12">
      <c r="I684" s="263"/>
      <c r="J684" s="229"/>
      <c r="L684" s="264"/>
    </row>
    <row r="685" spans="9:12">
      <c r="I685" s="263"/>
      <c r="J685" s="229"/>
      <c r="L685" s="264"/>
    </row>
    <row r="686" spans="9:12">
      <c r="I686" s="263"/>
      <c r="J686" s="229"/>
      <c r="L686" s="264"/>
    </row>
    <row r="687" spans="9:12">
      <c r="I687" s="263"/>
      <c r="J687" s="229"/>
      <c r="L687" s="264"/>
    </row>
    <row r="688" spans="9:12">
      <c r="I688" s="263"/>
      <c r="J688" s="229"/>
      <c r="L688" s="264"/>
    </row>
    <row r="689" spans="9:12">
      <c r="I689" s="263"/>
      <c r="J689" s="229"/>
      <c r="L689" s="264"/>
    </row>
    <row r="690" spans="9:12">
      <c r="I690" s="263"/>
      <c r="J690" s="229"/>
      <c r="L690" s="264"/>
    </row>
    <row r="691" spans="9:12">
      <c r="I691" s="263"/>
      <c r="J691" s="229"/>
      <c r="L691" s="264"/>
    </row>
    <row r="692" spans="9:12">
      <c r="I692" s="263"/>
      <c r="J692" s="229"/>
      <c r="L692" s="264"/>
    </row>
    <row r="693" spans="9:12">
      <c r="I693" s="263"/>
      <c r="J693" s="229"/>
      <c r="L693" s="264"/>
    </row>
    <row r="694" spans="9:12">
      <c r="I694" s="263"/>
      <c r="J694" s="229"/>
      <c r="L694" s="264"/>
    </row>
    <row r="695" spans="9:12">
      <c r="I695" s="263"/>
      <c r="J695" s="229"/>
      <c r="L695" s="264"/>
    </row>
    <row r="696" spans="9:12">
      <c r="I696" s="263"/>
      <c r="J696" s="229"/>
      <c r="L696" s="264"/>
    </row>
    <row r="697" spans="9:12">
      <c r="I697" s="263"/>
      <c r="J697" s="229"/>
      <c r="L697" s="264"/>
    </row>
    <row r="698" spans="9:12">
      <c r="I698" s="263"/>
      <c r="J698" s="229"/>
      <c r="L698" s="264"/>
    </row>
    <row r="699" spans="9:12">
      <c r="I699" s="263"/>
      <c r="J699" s="229"/>
      <c r="L699" s="264"/>
    </row>
    <row r="700" spans="9:12">
      <c r="I700" s="263"/>
      <c r="J700" s="229"/>
      <c r="L700" s="264"/>
    </row>
    <row r="701" spans="9:12">
      <c r="I701" s="263"/>
      <c r="J701" s="229"/>
      <c r="L701" s="264"/>
    </row>
    <row r="702" spans="9:12">
      <c r="I702" s="263"/>
      <c r="J702" s="229"/>
      <c r="L702" s="264"/>
    </row>
    <row r="703" spans="9:12">
      <c r="I703" s="263"/>
      <c r="J703" s="229"/>
      <c r="L703" s="264"/>
    </row>
    <row r="704" spans="9:12">
      <c r="I704" s="263"/>
      <c r="J704" s="229"/>
      <c r="L704" s="264"/>
    </row>
    <row r="705" spans="9:12">
      <c r="I705" s="263"/>
      <c r="J705" s="229"/>
      <c r="L705" s="264"/>
    </row>
    <row r="706" spans="9:12">
      <c r="I706" s="263"/>
      <c r="J706" s="229"/>
      <c r="L706" s="264"/>
    </row>
    <row r="707" spans="9:12">
      <c r="I707" s="263"/>
      <c r="J707" s="229"/>
      <c r="L707" s="264"/>
    </row>
    <row r="708" spans="9:12">
      <c r="I708" s="263"/>
      <c r="J708" s="229"/>
      <c r="L708" s="264"/>
    </row>
    <row r="709" spans="9:12">
      <c r="I709" s="263"/>
      <c r="J709" s="229"/>
      <c r="L709" s="264"/>
    </row>
    <row r="710" spans="9:12">
      <c r="I710" s="263"/>
      <c r="J710" s="229"/>
      <c r="L710" s="264"/>
    </row>
    <row r="711" spans="9:12">
      <c r="I711" s="263"/>
      <c r="J711" s="229"/>
      <c r="L711" s="264"/>
    </row>
    <row r="712" spans="9:12">
      <c r="I712" s="263"/>
      <c r="J712" s="229"/>
      <c r="L712" s="264"/>
    </row>
    <row r="713" spans="9:12">
      <c r="I713" s="263"/>
      <c r="J713" s="229"/>
      <c r="L713" s="264"/>
    </row>
    <row r="714" spans="9:12">
      <c r="I714" s="263"/>
      <c r="J714" s="229"/>
      <c r="L714" s="264"/>
    </row>
    <row r="715" spans="9:12">
      <c r="I715" s="263"/>
      <c r="J715" s="229"/>
      <c r="L715" s="264"/>
    </row>
    <row r="716" spans="9:12">
      <c r="I716" s="263"/>
      <c r="J716" s="229"/>
      <c r="L716" s="264"/>
    </row>
    <row r="717" spans="9:12">
      <c r="I717" s="263"/>
      <c r="J717" s="229"/>
      <c r="L717" s="264"/>
    </row>
    <row r="718" spans="9:12">
      <c r="I718" s="263"/>
      <c r="J718" s="229"/>
      <c r="L718" s="264"/>
    </row>
    <row r="719" spans="9:12">
      <c r="I719" s="263"/>
      <c r="J719" s="229"/>
      <c r="L719" s="264"/>
    </row>
    <row r="720" spans="9:12">
      <c r="I720" s="263"/>
      <c r="J720" s="229"/>
      <c r="L720" s="264"/>
    </row>
    <row r="721" spans="9:12">
      <c r="I721" s="263"/>
      <c r="J721" s="229"/>
      <c r="L721" s="264"/>
    </row>
    <row r="722" spans="9:12">
      <c r="I722" s="263"/>
      <c r="J722" s="229"/>
      <c r="L722" s="264"/>
    </row>
    <row r="723" spans="9:12">
      <c r="I723" s="263"/>
      <c r="J723" s="229"/>
      <c r="L723" s="264"/>
    </row>
    <row r="724" spans="9:12">
      <c r="I724" s="263"/>
      <c r="J724" s="229"/>
      <c r="L724" s="264"/>
    </row>
    <row r="725" spans="9:12">
      <c r="I725" s="263"/>
      <c r="J725" s="229"/>
      <c r="L725" s="264"/>
    </row>
    <row r="726" spans="9:12">
      <c r="I726" s="263"/>
      <c r="J726" s="229"/>
      <c r="L726" s="264"/>
    </row>
    <row r="727" spans="9:12">
      <c r="I727" s="263"/>
      <c r="J727" s="229"/>
      <c r="L727" s="264"/>
    </row>
    <row r="728" spans="9:12">
      <c r="I728" s="263"/>
      <c r="J728" s="229"/>
      <c r="L728" s="264"/>
    </row>
    <row r="729" spans="9:12">
      <c r="I729" s="263"/>
      <c r="J729" s="229"/>
      <c r="L729" s="264"/>
    </row>
    <row r="730" spans="9:12">
      <c r="I730" s="263"/>
      <c r="J730" s="229"/>
      <c r="L730" s="264"/>
    </row>
    <row r="731" spans="9:12">
      <c r="I731" s="263"/>
      <c r="J731" s="229"/>
      <c r="L731" s="264"/>
    </row>
    <row r="732" spans="9:12">
      <c r="I732" s="263"/>
      <c r="J732" s="229"/>
      <c r="L732" s="264"/>
    </row>
    <row r="733" spans="9:12">
      <c r="I733" s="263"/>
      <c r="J733" s="229"/>
      <c r="L733" s="264"/>
    </row>
    <row r="734" spans="9:12">
      <c r="I734" s="263"/>
      <c r="J734" s="229"/>
      <c r="L734" s="264"/>
    </row>
    <row r="735" spans="9:12">
      <c r="I735" s="263"/>
      <c r="J735" s="229"/>
      <c r="L735" s="264"/>
    </row>
    <row r="736" spans="9:12">
      <c r="I736" s="263"/>
      <c r="J736" s="229"/>
      <c r="L736" s="264"/>
    </row>
    <row r="737" spans="9:12">
      <c r="I737" s="263"/>
      <c r="J737" s="229"/>
      <c r="L737" s="264"/>
    </row>
    <row r="738" spans="9:12">
      <c r="I738" s="263"/>
      <c r="J738" s="229"/>
      <c r="L738" s="264"/>
    </row>
    <row r="739" spans="9:12">
      <c r="I739" s="263"/>
      <c r="J739" s="229"/>
      <c r="L739" s="264"/>
    </row>
    <row r="740" spans="9:12">
      <c r="I740" s="263"/>
      <c r="J740" s="229"/>
      <c r="L740" s="264"/>
    </row>
    <row r="741" spans="9:12">
      <c r="I741" s="263"/>
      <c r="J741" s="229"/>
      <c r="L741" s="264"/>
    </row>
    <row r="742" spans="9:12">
      <c r="I742" s="263"/>
      <c r="J742" s="229"/>
      <c r="L742" s="264"/>
    </row>
    <row r="743" spans="9:12">
      <c r="I743" s="263"/>
      <c r="J743" s="229"/>
      <c r="L743" s="264"/>
    </row>
    <row r="744" spans="9:12">
      <c r="I744" s="263"/>
      <c r="J744" s="229"/>
      <c r="L744" s="264"/>
    </row>
    <row r="745" spans="9:12">
      <c r="I745" s="263"/>
      <c r="J745" s="229"/>
      <c r="L745" s="264"/>
    </row>
    <row r="746" spans="9:12">
      <c r="I746" s="263"/>
      <c r="J746" s="229"/>
      <c r="L746" s="264"/>
    </row>
    <row r="747" spans="9:12">
      <c r="I747" s="263"/>
      <c r="J747" s="229"/>
      <c r="L747" s="264"/>
    </row>
    <row r="748" spans="9:12">
      <c r="I748" s="263"/>
      <c r="J748" s="229"/>
      <c r="L748" s="264"/>
    </row>
    <row r="749" spans="9:12">
      <c r="I749" s="263"/>
      <c r="J749" s="229"/>
      <c r="L749" s="264"/>
    </row>
    <row r="750" spans="9:12">
      <c r="I750" s="263"/>
      <c r="J750" s="229"/>
      <c r="L750" s="264"/>
    </row>
    <row r="751" spans="9:12">
      <c r="I751" s="263"/>
      <c r="J751" s="229"/>
      <c r="L751" s="264"/>
    </row>
    <row r="752" spans="9:12">
      <c r="I752" s="263"/>
      <c r="J752" s="229"/>
      <c r="L752" s="264"/>
    </row>
    <row r="753" spans="9:12">
      <c r="I753" s="263"/>
      <c r="J753" s="229"/>
      <c r="L753" s="264"/>
    </row>
    <row r="754" spans="9:12">
      <c r="I754" s="263"/>
      <c r="J754" s="229"/>
      <c r="L754" s="264"/>
    </row>
    <row r="755" spans="9:12">
      <c r="I755" s="263"/>
      <c r="J755" s="229"/>
      <c r="L755" s="264"/>
    </row>
    <row r="756" spans="9:12">
      <c r="I756" s="263"/>
      <c r="J756" s="229"/>
      <c r="L756" s="264"/>
    </row>
    <row r="757" spans="9:12">
      <c r="I757" s="263"/>
      <c r="J757" s="229"/>
      <c r="L757" s="264"/>
    </row>
    <row r="758" spans="9:12">
      <c r="I758" s="263"/>
      <c r="J758" s="229"/>
      <c r="L758" s="264"/>
    </row>
    <row r="759" spans="9:12">
      <c r="I759" s="263"/>
      <c r="J759" s="229"/>
      <c r="L759" s="264"/>
    </row>
    <row r="760" spans="9:12">
      <c r="I760" s="263"/>
      <c r="J760" s="229"/>
      <c r="L760" s="264"/>
    </row>
    <row r="761" spans="9:12">
      <c r="I761" s="263"/>
      <c r="J761" s="229"/>
      <c r="L761" s="264"/>
    </row>
    <row r="762" spans="9:12">
      <c r="I762" s="263"/>
      <c r="J762" s="229"/>
      <c r="L762" s="264"/>
    </row>
    <row r="763" spans="9:12">
      <c r="I763" s="263"/>
      <c r="J763" s="229"/>
      <c r="L763" s="264"/>
    </row>
    <row r="764" spans="9:12">
      <c r="I764" s="263"/>
      <c r="J764" s="229"/>
      <c r="L764" s="264"/>
    </row>
    <row r="765" spans="9:12">
      <c r="I765" s="263"/>
      <c r="J765" s="229"/>
      <c r="L765" s="264"/>
    </row>
    <row r="766" spans="9:12">
      <c r="I766" s="263"/>
      <c r="J766" s="229"/>
      <c r="L766" s="264"/>
    </row>
    <row r="767" spans="9:12">
      <c r="I767" s="263"/>
      <c r="J767" s="229"/>
      <c r="L767" s="264"/>
    </row>
    <row r="768" spans="9:12">
      <c r="I768" s="263"/>
      <c r="J768" s="229"/>
      <c r="L768" s="264"/>
    </row>
    <row r="769" spans="9:12">
      <c r="I769" s="263"/>
      <c r="J769" s="229"/>
      <c r="L769" s="264"/>
    </row>
    <row r="770" spans="9:12">
      <c r="I770" s="263"/>
      <c r="J770" s="229"/>
      <c r="L770" s="264"/>
    </row>
    <row r="771" spans="9:12">
      <c r="I771" s="263"/>
      <c r="J771" s="229"/>
      <c r="L771" s="264"/>
    </row>
    <row r="772" spans="9:12">
      <c r="I772" s="263"/>
      <c r="J772" s="229"/>
      <c r="L772" s="264"/>
    </row>
    <row r="773" spans="9:12">
      <c r="I773" s="263"/>
      <c r="J773" s="229"/>
      <c r="L773" s="264"/>
    </row>
    <row r="774" spans="9:12">
      <c r="I774" s="263"/>
      <c r="J774" s="229"/>
      <c r="L774" s="264"/>
    </row>
    <row r="775" spans="9:12">
      <c r="I775" s="263"/>
      <c r="J775" s="229"/>
      <c r="L775" s="264"/>
    </row>
    <row r="776" spans="9:12">
      <c r="I776" s="263"/>
      <c r="J776" s="229"/>
      <c r="L776" s="264"/>
    </row>
    <row r="777" spans="9:12">
      <c r="I777" s="263"/>
      <c r="J777" s="229"/>
      <c r="L777" s="264"/>
    </row>
    <row r="778" spans="9:12">
      <c r="I778" s="263"/>
      <c r="J778" s="229"/>
      <c r="L778" s="264"/>
    </row>
    <row r="779" spans="9:12">
      <c r="I779" s="263"/>
      <c r="J779" s="229"/>
      <c r="L779" s="264"/>
    </row>
    <row r="780" spans="9:12">
      <c r="I780" s="263"/>
      <c r="J780" s="229"/>
      <c r="L780" s="264"/>
    </row>
    <row r="781" spans="9:12">
      <c r="I781" s="263"/>
      <c r="J781" s="229"/>
      <c r="L781" s="264"/>
    </row>
    <row r="782" spans="9:12">
      <c r="I782" s="263"/>
      <c r="J782" s="229"/>
      <c r="L782" s="264"/>
    </row>
    <row r="783" spans="9:12">
      <c r="I783" s="263"/>
      <c r="J783" s="229"/>
      <c r="L783" s="264"/>
    </row>
    <row r="784" spans="9:12">
      <c r="I784" s="263"/>
      <c r="J784" s="229"/>
      <c r="L784" s="264"/>
    </row>
    <row r="785" spans="9:12">
      <c r="I785" s="263"/>
      <c r="J785" s="229"/>
      <c r="L785" s="264"/>
    </row>
    <row r="786" spans="9:12">
      <c r="I786" s="263"/>
      <c r="J786" s="229"/>
      <c r="L786" s="264"/>
    </row>
    <row r="787" spans="9:12">
      <c r="I787" s="263"/>
      <c r="J787" s="229"/>
      <c r="L787" s="264"/>
    </row>
    <row r="788" spans="9:12">
      <c r="I788" s="263"/>
      <c r="J788" s="229"/>
      <c r="L788" s="264"/>
    </row>
    <row r="789" spans="9:12">
      <c r="I789" s="263"/>
      <c r="J789" s="229"/>
      <c r="L789" s="264"/>
    </row>
    <row r="790" spans="9:12">
      <c r="I790" s="263"/>
      <c r="J790" s="229"/>
      <c r="L790" s="264"/>
    </row>
    <row r="791" spans="9:12">
      <c r="I791" s="263"/>
      <c r="J791" s="229"/>
      <c r="L791" s="264"/>
    </row>
    <row r="792" spans="9:12">
      <c r="I792" s="263"/>
      <c r="J792" s="229"/>
      <c r="L792" s="264"/>
    </row>
    <row r="793" spans="9:12">
      <c r="I793" s="263"/>
      <c r="J793" s="229"/>
      <c r="L793" s="264"/>
    </row>
    <row r="794" spans="9:12">
      <c r="I794" s="263"/>
      <c r="J794" s="229"/>
      <c r="L794" s="264"/>
    </row>
    <row r="795" spans="9:12">
      <c r="I795" s="263"/>
      <c r="J795" s="229"/>
      <c r="L795" s="264"/>
    </row>
    <row r="796" spans="9:12">
      <c r="I796" s="263"/>
      <c r="J796" s="229"/>
      <c r="L796" s="264"/>
    </row>
    <row r="797" spans="9:12">
      <c r="I797" s="263"/>
      <c r="J797" s="229"/>
      <c r="L797" s="264"/>
    </row>
    <row r="798" spans="9:12">
      <c r="I798" s="263"/>
      <c r="J798" s="229"/>
      <c r="L798" s="264"/>
    </row>
    <row r="799" spans="9:12">
      <c r="I799" s="263"/>
      <c r="J799" s="229"/>
      <c r="L799" s="264"/>
    </row>
    <row r="800" spans="9:12">
      <c r="I800" s="263"/>
      <c r="J800" s="229"/>
      <c r="L800" s="264"/>
    </row>
    <row r="801" spans="9:12">
      <c r="I801" s="263"/>
      <c r="J801" s="229"/>
      <c r="L801" s="264"/>
    </row>
    <row r="802" spans="9:12">
      <c r="I802" s="263"/>
      <c r="J802" s="229"/>
      <c r="L802" s="264"/>
    </row>
    <row r="803" spans="9:12">
      <c r="I803" s="263"/>
      <c r="J803" s="229"/>
      <c r="L803" s="264"/>
    </row>
    <row r="804" spans="9:12">
      <c r="I804" s="263"/>
      <c r="J804" s="229"/>
      <c r="L804" s="264"/>
    </row>
    <row r="805" spans="9:12">
      <c r="I805" s="263"/>
      <c r="J805" s="229"/>
      <c r="L805" s="264"/>
    </row>
    <row r="806" spans="9:12">
      <c r="I806" s="263"/>
      <c r="J806" s="229"/>
      <c r="L806" s="264"/>
    </row>
    <row r="807" spans="9:12">
      <c r="I807" s="263"/>
      <c r="J807" s="229"/>
      <c r="L807" s="264"/>
    </row>
    <row r="808" spans="9:12">
      <c r="I808" s="263"/>
      <c r="J808" s="229"/>
      <c r="L808" s="264"/>
    </row>
    <row r="809" spans="9:12">
      <c r="I809" s="263"/>
      <c r="J809" s="229"/>
      <c r="L809" s="264"/>
    </row>
    <row r="810" spans="9:12">
      <c r="I810" s="263"/>
      <c r="J810" s="229"/>
      <c r="L810" s="264"/>
    </row>
    <row r="811" spans="9:12">
      <c r="I811" s="263"/>
      <c r="J811" s="229"/>
      <c r="L811" s="264"/>
    </row>
    <row r="812" spans="9:12">
      <c r="I812" s="263"/>
      <c r="J812" s="229"/>
      <c r="L812" s="264"/>
    </row>
    <row r="813" spans="9:12">
      <c r="I813" s="263"/>
      <c r="J813" s="229"/>
      <c r="L813" s="264"/>
    </row>
    <row r="814" spans="9:12">
      <c r="I814" s="263"/>
      <c r="J814" s="229"/>
      <c r="L814" s="264"/>
    </row>
    <row r="815" spans="9:12">
      <c r="I815" s="263"/>
      <c r="J815" s="229"/>
      <c r="L815" s="264"/>
    </row>
    <row r="816" spans="9:12">
      <c r="I816" s="263"/>
      <c r="J816" s="229"/>
      <c r="L816" s="264"/>
    </row>
    <row r="817" spans="9:12">
      <c r="I817" s="263"/>
      <c r="J817" s="229"/>
      <c r="L817" s="264"/>
    </row>
    <row r="818" spans="9:12">
      <c r="I818" s="263"/>
      <c r="J818" s="229"/>
      <c r="L818" s="264"/>
    </row>
    <row r="819" spans="9:12">
      <c r="I819" s="263"/>
      <c r="J819" s="229"/>
      <c r="L819" s="264"/>
    </row>
    <row r="820" spans="9:12">
      <c r="I820" s="263"/>
      <c r="J820" s="229"/>
      <c r="L820" s="264"/>
    </row>
    <row r="821" spans="9:12">
      <c r="I821" s="263"/>
      <c r="J821" s="229"/>
      <c r="L821" s="264"/>
    </row>
    <row r="822" spans="9:12">
      <c r="I822" s="263"/>
      <c r="J822" s="229"/>
      <c r="L822" s="264"/>
    </row>
    <row r="823" spans="9:12">
      <c r="I823" s="263"/>
      <c r="J823" s="229"/>
      <c r="L823" s="264"/>
    </row>
    <row r="824" spans="9:12">
      <c r="I824" s="263"/>
      <c r="J824" s="229"/>
      <c r="L824" s="264"/>
    </row>
    <row r="825" spans="9:12">
      <c r="I825" s="263"/>
      <c r="J825" s="229"/>
      <c r="L825" s="264"/>
    </row>
    <row r="826" spans="9:12">
      <c r="I826" s="263"/>
      <c r="J826" s="229"/>
      <c r="L826" s="264"/>
    </row>
    <row r="827" spans="9:12">
      <c r="I827" s="263"/>
      <c r="J827" s="229"/>
      <c r="L827" s="264"/>
    </row>
    <row r="828" spans="9:12">
      <c r="I828" s="263"/>
      <c r="J828" s="229"/>
      <c r="L828" s="264"/>
    </row>
    <row r="829" spans="9:12">
      <c r="I829" s="263"/>
      <c r="J829" s="229"/>
      <c r="L829" s="264"/>
    </row>
    <row r="830" spans="9:12">
      <c r="I830" s="263"/>
      <c r="J830" s="229"/>
      <c r="L830" s="264"/>
    </row>
    <row r="831" spans="9:12">
      <c r="I831" s="263"/>
      <c r="J831" s="229"/>
      <c r="L831" s="264"/>
    </row>
    <row r="832" spans="9:12">
      <c r="I832" s="263"/>
      <c r="J832" s="229"/>
      <c r="L832" s="264"/>
    </row>
    <row r="833" spans="9:12">
      <c r="I833" s="263"/>
      <c r="J833" s="229"/>
      <c r="L833" s="264"/>
    </row>
    <row r="834" spans="9:12">
      <c r="I834" s="263"/>
      <c r="J834" s="229"/>
      <c r="L834" s="264"/>
    </row>
    <row r="835" spans="9:12">
      <c r="I835" s="263"/>
      <c r="J835" s="229"/>
      <c r="L835" s="264"/>
    </row>
    <row r="836" spans="9:12">
      <c r="I836" s="263"/>
      <c r="J836" s="229"/>
      <c r="L836" s="264"/>
    </row>
    <row r="837" spans="9:12">
      <c r="I837" s="263"/>
      <c r="J837" s="229"/>
      <c r="L837" s="264"/>
    </row>
    <row r="838" spans="9:12">
      <c r="I838" s="263"/>
      <c r="J838" s="229"/>
      <c r="L838" s="264"/>
    </row>
    <row r="839" spans="9:12">
      <c r="I839" s="263"/>
      <c r="J839" s="229"/>
      <c r="L839" s="264"/>
    </row>
    <row r="840" spans="9:12">
      <c r="I840" s="263"/>
      <c r="J840" s="229"/>
      <c r="L840" s="264"/>
    </row>
    <row r="841" spans="9:12">
      <c r="I841" s="263"/>
      <c r="J841" s="229"/>
      <c r="L841" s="264"/>
    </row>
    <row r="842" spans="9:12">
      <c r="I842" s="263"/>
      <c r="J842" s="229"/>
      <c r="L842" s="264"/>
    </row>
    <row r="843" spans="9:12">
      <c r="I843" s="263"/>
      <c r="J843" s="229"/>
      <c r="L843" s="264"/>
    </row>
    <row r="844" spans="9:12">
      <c r="I844" s="263"/>
      <c r="J844" s="229"/>
      <c r="L844" s="264"/>
    </row>
    <row r="845" spans="9:12">
      <c r="I845" s="263"/>
      <c r="J845" s="229"/>
      <c r="L845" s="264"/>
    </row>
    <row r="846" spans="9:12">
      <c r="I846" s="263"/>
      <c r="J846" s="229"/>
      <c r="L846" s="264"/>
    </row>
    <row r="847" spans="9:12">
      <c r="I847" s="263"/>
      <c r="J847" s="229"/>
      <c r="L847" s="264"/>
    </row>
    <row r="848" spans="9:12">
      <c r="I848" s="263"/>
      <c r="J848" s="229"/>
      <c r="L848" s="264"/>
    </row>
    <row r="849" spans="9:12">
      <c r="I849" s="263"/>
      <c r="J849" s="229"/>
      <c r="L849" s="264"/>
    </row>
    <row r="850" spans="9:12">
      <c r="I850" s="263"/>
      <c r="J850" s="229"/>
      <c r="L850" s="264"/>
    </row>
    <row r="851" spans="9:12">
      <c r="I851" s="263"/>
      <c r="J851" s="229"/>
      <c r="L851" s="264"/>
    </row>
    <row r="852" spans="9:12">
      <c r="I852" s="263"/>
      <c r="J852" s="229"/>
      <c r="L852" s="264"/>
    </row>
    <row r="853" spans="9:12">
      <c r="I853" s="263"/>
      <c r="J853" s="229"/>
      <c r="L853" s="264"/>
    </row>
    <row r="854" spans="9:12">
      <c r="I854" s="263"/>
      <c r="J854" s="229"/>
      <c r="L854" s="264"/>
    </row>
    <row r="855" spans="9:12">
      <c r="I855" s="263"/>
      <c r="J855" s="229"/>
      <c r="L855" s="264"/>
    </row>
    <row r="856" spans="9:12">
      <c r="I856" s="263"/>
      <c r="J856" s="229"/>
      <c r="L856" s="264"/>
    </row>
    <row r="857" spans="9:12">
      <c r="I857" s="263"/>
      <c r="J857" s="229"/>
      <c r="L857" s="264"/>
    </row>
    <row r="858" spans="9:12">
      <c r="I858" s="263"/>
      <c r="J858" s="229"/>
      <c r="L858" s="264"/>
    </row>
    <row r="859" spans="9:12">
      <c r="I859" s="263"/>
      <c r="J859" s="229"/>
      <c r="L859" s="264"/>
    </row>
    <row r="860" spans="9:12">
      <c r="I860" s="263"/>
      <c r="J860" s="229"/>
      <c r="L860" s="264"/>
    </row>
    <row r="861" spans="9:12">
      <c r="I861" s="263"/>
      <c r="J861" s="229"/>
      <c r="L861" s="264"/>
    </row>
    <row r="862" spans="9:12">
      <c r="I862" s="263"/>
      <c r="J862" s="229"/>
      <c r="L862" s="264"/>
    </row>
    <row r="863" spans="9:12">
      <c r="I863" s="263"/>
      <c r="J863" s="229"/>
      <c r="L863" s="264"/>
    </row>
    <row r="864" spans="9:12">
      <c r="I864" s="263"/>
      <c r="J864" s="229"/>
      <c r="L864" s="264"/>
    </row>
    <row r="865" spans="9:12">
      <c r="I865" s="263"/>
      <c r="J865" s="229"/>
      <c r="L865" s="264"/>
    </row>
    <row r="866" spans="9:12">
      <c r="I866" s="263"/>
      <c r="J866" s="229"/>
      <c r="L866" s="264"/>
    </row>
    <row r="867" spans="9:12">
      <c r="I867" s="263"/>
      <c r="J867" s="229"/>
      <c r="L867" s="264"/>
    </row>
    <row r="868" spans="9:12">
      <c r="I868" s="263"/>
      <c r="J868" s="229"/>
      <c r="L868" s="264"/>
    </row>
    <row r="869" spans="9:12">
      <c r="I869" s="263"/>
      <c r="J869" s="229"/>
      <c r="L869" s="264"/>
    </row>
    <row r="870" spans="9:12">
      <c r="I870" s="263"/>
      <c r="J870" s="229"/>
      <c r="L870" s="264"/>
    </row>
    <row r="871" spans="9:12">
      <c r="I871" s="263"/>
      <c r="J871" s="229"/>
      <c r="L871" s="264"/>
    </row>
    <row r="872" spans="9:12">
      <c r="I872" s="263"/>
      <c r="J872" s="229"/>
      <c r="L872" s="264"/>
    </row>
    <row r="873" spans="9:12">
      <c r="I873" s="263"/>
      <c r="J873" s="229"/>
      <c r="L873" s="264"/>
    </row>
    <row r="874" spans="9:12">
      <c r="I874" s="263"/>
      <c r="J874" s="229"/>
      <c r="L874" s="264"/>
    </row>
    <row r="875" spans="9:12">
      <c r="I875" s="263"/>
      <c r="J875" s="229"/>
      <c r="L875" s="264"/>
    </row>
    <row r="876" spans="9:12">
      <c r="I876" s="263"/>
      <c r="J876" s="229"/>
      <c r="L876" s="264"/>
    </row>
    <row r="877" spans="9:12">
      <c r="I877" s="263"/>
      <c r="J877" s="229"/>
      <c r="L877" s="264"/>
    </row>
    <row r="878" spans="9:12">
      <c r="I878" s="263"/>
      <c r="J878" s="229"/>
      <c r="L878" s="264"/>
    </row>
    <row r="879" spans="9:12">
      <c r="I879" s="263"/>
      <c r="J879" s="229"/>
      <c r="L879" s="264"/>
    </row>
    <row r="880" spans="9:12">
      <c r="I880" s="263"/>
      <c r="J880" s="229"/>
      <c r="L880" s="264"/>
    </row>
    <row r="881" spans="9:12">
      <c r="I881" s="263"/>
      <c r="J881" s="229"/>
      <c r="L881" s="264"/>
    </row>
    <row r="882" spans="9:12">
      <c r="I882" s="263"/>
      <c r="J882" s="229"/>
      <c r="L882" s="264"/>
    </row>
    <row r="883" spans="9:12">
      <c r="I883" s="263"/>
      <c r="J883" s="229"/>
      <c r="L883" s="264"/>
    </row>
    <row r="884" spans="9:12">
      <c r="I884" s="263"/>
      <c r="J884" s="229"/>
      <c r="L884" s="264"/>
    </row>
    <row r="885" spans="9:12">
      <c r="I885" s="263"/>
      <c r="J885" s="229"/>
      <c r="L885" s="264"/>
    </row>
    <row r="886" spans="9:12">
      <c r="I886" s="263"/>
      <c r="J886" s="229"/>
      <c r="L886" s="264"/>
    </row>
    <row r="887" spans="9:12">
      <c r="I887" s="263"/>
      <c r="J887" s="229"/>
      <c r="L887" s="264"/>
    </row>
    <row r="888" spans="9:12">
      <c r="I888" s="263"/>
      <c r="J888" s="229"/>
      <c r="L888" s="264"/>
    </row>
    <row r="889" spans="9:12">
      <c r="I889" s="263"/>
      <c r="J889" s="229"/>
      <c r="L889" s="264"/>
    </row>
    <row r="890" spans="9:12">
      <c r="I890" s="263"/>
      <c r="J890" s="229"/>
      <c r="L890" s="264"/>
    </row>
    <row r="891" spans="9:12">
      <c r="I891" s="263"/>
      <c r="J891" s="229"/>
      <c r="L891" s="264"/>
    </row>
    <row r="892" spans="9:12">
      <c r="I892" s="263"/>
      <c r="J892" s="229"/>
      <c r="L892" s="264"/>
    </row>
    <row r="893" spans="9:12">
      <c r="I893" s="263"/>
      <c r="J893" s="229"/>
      <c r="L893" s="264"/>
    </row>
    <row r="894" spans="9:12">
      <c r="I894" s="263"/>
      <c r="J894" s="229"/>
      <c r="L894" s="264"/>
    </row>
    <row r="895" spans="9:12">
      <c r="I895" s="263"/>
      <c r="J895" s="229"/>
      <c r="L895" s="264"/>
    </row>
    <row r="896" spans="9:12">
      <c r="I896" s="263"/>
      <c r="J896" s="229"/>
      <c r="L896" s="264"/>
    </row>
    <row r="897" spans="9:12">
      <c r="I897" s="263"/>
      <c r="J897" s="229"/>
      <c r="L897" s="264"/>
    </row>
    <row r="898" spans="9:12">
      <c r="I898" s="263"/>
      <c r="J898" s="229"/>
      <c r="L898" s="264"/>
    </row>
    <row r="899" spans="9:12">
      <c r="I899" s="263"/>
      <c r="J899" s="229"/>
      <c r="L899" s="264"/>
    </row>
    <row r="900" spans="9:12">
      <c r="I900" s="263"/>
      <c r="J900" s="229"/>
      <c r="L900" s="264"/>
    </row>
    <row r="901" spans="9:12">
      <c r="I901" s="263"/>
      <c r="J901" s="229"/>
      <c r="L901" s="264"/>
    </row>
    <row r="902" spans="9:12">
      <c r="I902" s="263"/>
      <c r="J902" s="229"/>
      <c r="L902" s="264"/>
    </row>
    <row r="903" spans="9:12">
      <c r="I903" s="263"/>
      <c r="J903" s="229"/>
      <c r="L903" s="264"/>
    </row>
    <row r="904" spans="9:12">
      <c r="I904" s="263"/>
      <c r="J904" s="229"/>
      <c r="L904" s="264"/>
    </row>
    <row r="905" spans="9:12">
      <c r="I905" s="263"/>
      <c r="J905" s="229"/>
      <c r="L905" s="264"/>
    </row>
    <row r="906" spans="9:12">
      <c r="I906" s="263"/>
      <c r="J906" s="229"/>
      <c r="L906" s="264"/>
    </row>
    <row r="907" spans="9:12">
      <c r="I907" s="263"/>
      <c r="J907" s="229"/>
      <c r="L907" s="264"/>
    </row>
    <row r="908" spans="9:12">
      <c r="I908" s="263"/>
      <c r="J908" s="229"/>
      <c r="L908" s="264"/>
    </row>
    <row r="909" spans="9:12">
      <c r="I909" s="263"/>
      <c r="J909" s="229"/>
      <c r="L909" s="264"/>
    </row>
    <row r="910" spans="9:12">
      <c r="I910" s="263"/>
      <c r="J910" s="229"/>
      <c r="L910" s="264"/>
    </row>
    <row r="911" spans="9:12">
      <c r="I911" s="263"/>
      <c r="J911" s="229"/>
      <c r="L911" s="264"/>
    </row>
    <row r="912" spans="9:12">
      <c r="I912" s="263"/>
      <c r="J912" s="229"/>
      <c r="L912" s="264"/>
    </row>
    <row r="913" spans="9:12">
      <c r="I913" s="263"/>
      <c r="J913" s="229"/>
      <c r="L913" s="264"/>
    </row>
    <row r="914" spans="9:12">
      <c r="I914" s="263"/>
      <c r="J914" s="229"/>
      <c r="L914" s="264"/>
    </row>
    <row r="915" spans="9:12">
      <c r="I915" s="263"/>
      <c r="J915" s="229"/>
      <c r="L915" s="264"/>
    </row>
    <row r="916" spans="9:12">
      <c r="I916" s="263"/>
      <c r="J916" s="229"/>
      <c r="L916" s="264"/>
    </row>
    <row r="917" spans="9:12">
      <c r="I917" s="263"/>
      <c r="J917" s="229"/>
      <c r="L917" s="264"/>
    </row>
    <row r="918" spans="9:12">
      <c r="I918" s="263"/>
      <c r="J918" s="229"/>
      <c r="L918" s="264"/>
    </row>
    <row r="919" spans="9:12">
      <c r="I919" s="263"/>
      <c r="J919" s="229"/>
      <c r="L919" s="264"/>
    </row>
    <row r="920" spans="9:12">
      <c r="I920" s="263"/>
      <c r="J920" s="229"/>
      <c r="L920" s="264"/>
    </row>
    <row r="921" spans="9:12">
      <c r="I921" s="263"/>
      <c r="J921" s="229"/>
      <c r="L921" s="264"/>
    </row>
    <row r="922" spans="9:12">
      <c r="I922" s="263"/>
      <c r="J922" s="229"/>
      <c r="L922" s="264"/>
    </row>
    <row r="923" spans="9:12">
      <c r="I923" s="263"/>
      <c r="J923" s="229"/>
      <c r="L923" s="264"/>
    </row>
    <row r="924" spans="9:12">
      <c r="I924" s="263"/>
      <c r="J924" s="229"/>
      <c r="L924" s="264"/>
    </row>
    <row r="925" spans="9:12">
      <c r="I925" s="263"/>
      <c r="J925" s="229"/>
      <c r="L925" s="264"/>
    </row>
    <row r="926" spans="9:12">
      <c r="I926" s="263"/>
      <c r="J926" s="229"/>
      <c r="L926" s="264"/>
    </row>
    <row r="927" spans="9:12">
      <c r="I927" s="263"/>
      <c r="J927" s="229"/>
      <c r="L927" s="264"/>
    </row>
    <row r="928" spans="9:12">
      <c r="I928" s="263"/>
      <c r="J928" s="229"/>
      <c r="L928" s="264"/>
    </row>
    <row r="929" spans="9:12">
      <c r="I929" s="263"/>
      <c r="J929" s="229"/>
      <c r="L929" s="264"/>
    </row>
    <row r="930" spans="9:12">
      <c r="I930" s="263"/>
      <c r="J930" s="229"/>
      <c r="L930" s="264"/>
    </row>
    <row r="931" spans="9:12">
      <c r="I931" s="263"/>
      <c r="J931" s="229"/>
      <c r="L931" s="264"/>
    </row>
    <row r="932" spans="9:12">
      <c r="I932" s="263"/>
      <c r="J932" s="229"/>
      <c r="L932" s="264"/>
    </row>
    <row r="933" spans="9:12">
      <c r="I933" s="263"/>
      <c r="J933" s="229"/>
      <c r="L933" s="264"/>
    </row>
    <row r="934" spans="9:12">
      <c r="I934" s="263"/>
      <c r="J934" s="229"/>
      <c r="L934" s="264"/>
    </row>
    <row r="935" spans="9:12">
      <c r="I935" s="263"/>
      <c r="J935" s="229"/>
      <c r="L935" s="264"/>
    </row>
    <row r="936" spans="9:12">
      <c r="I936" s="263"/>
      <c r="J936" s="229"/>
      <c r="L936" s="264"/>
    </row>
    <row r="937" spans="9:12">
      <c r="I937" s="263"/>
      <c r="J937" s="229"/>
      <c r="L937" s="264"/>
    </row>
    <row r="938" spans="9:12">
      <c r="I938" s="263"/>
      <c r="J938" s="229"/>
      <c r="L938" s="264"/>
    </row>
    <row r="939" spans="9:12">
      <c r="I939" s="263"/>
      <c r="J939" s="229"/>
      <c r="L939" s="264"/>
    </row>
    <row r="940" spans="9:12">
      <c r="I940" s="263"/>
      <c r="J940" s="229"/>
      <c r="L940" s="264"/>
    </row>
    <row r="941" spans="9:12">
      <c r="I941" s="263"/>
      <c r="J941" s="229"/>
      <c r="L941" s="264"/>
    </row>
    <row r="942" spans="9:12">
      <c r="I942" s="263"/>
      <c r="J942" s="229"/>
      <c r="L942" s="264"/>
    </row>
    <row r="943" spans="9:12">
      <c r="I943" s="263"/>
      <c r="J943" s="229"/>
      <c r="L943" s="264"/>
    </row>
    <row r="944" spans="9:12">
      <c r="I944" s="263"/>
      <c r="J944" s="229"/>
      <c r="L944" s="264"/>
    </row>
    <row r="945" spans="9:12">
      <c r="I945" s="263"/>
      <c r="J945" s="229"/>
      <c r="L945" s="264"/>
    </row>
    <row r="946" spans="9:12">
      <c r="I946" s="263"/>
      <c r="J946" s="229"/>
      <c r="L946" s="264"/>
    </row>
    <row r="947" spans="9:12">
      <c r="I947" s="263"/>
      <c r="J947" s="229"/>
      <c r="L947" s="264"/>
    </row>
    <row r="948" spans="9:12">
      <c r="I948" s="263"/>
      <c r="J948" s="229"/>
      <c r="L948" s="264"/>
    </row>
    <row r="949" spans="9:12">
      <c r="I949" s="263"/>
      <c r="J949" s="229"/>
      <c r="L949" s="264"/>
    </row>
    <row r="950" spans="9:12">
      <c r="I950" s="263"/>
      <c r="J950" s="229"/>
      <c r="L950" s="264"/>
    </row>
    <row r="951" spans="9:12">
      <c r="I951" s="263"/>
      <c r="J951" s="229"/>
      <c r="L951" s="264"/>
    </row>
    <row r="952" spans="9:12">
      <c r="I952" s="263"/>
      <c r="J952" s="229"/>
      <c r="L952" s="264"/>
    </row>
    <row r="953" spans="9:12">
      <c r="I953" s="263"/>
      <c r="J953" s="229"/>
      <c r="L953" s="264"/>
    </row>
    <row r="954" spans="9:12">
      <c r="I954" s="263"/>
      <c r="J954" s="229"/>
      <c r="L954" s="264"/>
    </row>
    <row r="955" spans="9:12">
      <c r="I955" s="263"/>
      <c r="J955" s="229"/>
      <c r="L955" s="264"/>
    </row>
    <row r="956" spans="9:12">
      <c r="I956" s="263"/>
      <c r="J956" s="229"/>
      <c r="L956" s="264"/>
    </row>
    <row r="957" spans="9:12">
      <c r="I957" s="263"/>
      <c r="J957" s="229"/>
      <c r="L957" s="264"/>
    </row>
    <row r="958" spans="9:12">
      <c r="I958" s="263"/>
      <c r="J958" s="229"/>
      <c r="L958" s="264"/>
    </row>
    <row r="959" spans="9:12">
      <c r="I959" s="263"/>
      <c r="J959" s="229"/>
      <c r="L959" s="264"/>
    </row>
    <row r="960" spans="9:12">
      <c r="I960" s="263"/>
      <c r="J960" s="229"/>
      <c r="L960" s="264"/>
    </row>
    <row r="961" spans="9:12">
      <c r="I961" s="263"/>
      <c r="J961" s="229"/>
      <c r="L961" s="264"/>
    </row>
    <row r="962" spans="9:12">
      <c r="I962" s="263"/>
      <c r="J962" s="229"/>
      <c r="L962" s="264"/>
    </row>
    <row r="963" spans="9:12">
      <c r="I963" s="263"/>
      <c r="J963" s="229"/>
      <c r="L963" s="264"/>
    </row>
    <row r="964" spans="9:12">
      <c r="I964" s="263"/>
      <c r="J964" s="229"/>
      <c r="L964" s="264"/>
    </row>
    <row r="965" spans="9:12">
      <c r="I965" s="263"/>
      <c r="J965" s="229"/>
      <c r="L965" s="264"/>
    </row>
    <row r="966" spans="9:12">
      <c r="I966" s="263"/>
      <c r="J966" s="229"/>
      <c r="L966" s="264"/>
    </row>
    <row r="967" spans="9:12">
      <c r="I967" s="263"/>
      <c r="J967" s="229"/>
      <c r="L967" s="264"/>
    </row>
    <row r="968" spans="9:12">
      <c r="I968" s="263"/>
      <c r="J968" s="229"/>
      <c r="L968" s="264"/>
    </row>
    <row r="969" spans="9:12">
      <c r="I969" s="263"/>
      <c r="J969" s="229"/>
      <c r="L969" s="264"/>
    </row>
    <row r="970" spans="9:12">
      <c r="I970" s="263"/>
      <c r="J970" s="229"/>
      <c r="L970" s="264"/>
    </row>
    <row r="971" spans="9:12">
      <c r="I971" s="263"/>
      <c r="J971" s="229"/>
      <c r="L971" s="264"/>
    </row>
    <row r="972" spans="9:12">
      <c r="I972" s="263"/>
      <c r="J972" s="229"/>
      <c r="L972" s="264"/>
    </row>
    <row r="973" spans="9:12">
      <c r="I973" s="263"/>
      <c r="J973" s="229"/>
      <c r="L973" s="264"/>
    </row>
    <row r="974" spans="9:12">
      <c r="I974" s="263"/>
      <c r="J974" s="229"/>
      <c r="L974" s="264"/>
    </row>
    <row r="975" spans="9:12">
      <c r="I975" s="263"/>
      <c r="J975" s="229"/>
      <c r="L975" s="264"/>
    </row>
    <row r="976" spans="9:12">
      <c r="I976" s="263"/>
      <c r="J976" s="229"/>
      <c r="L976" s="264"/>
    </row>
    <row r="977" spans="9:12">
      <c r="I977" s="263"/>
      <c r="J977" s="229"/>
      <c r="L977" s="264"/>
    </row>
    <row r="978" spans="9:12">
      <c r="I978" s="263"/>
      <c r="J978" s="229"/>
      <c r="L978" s="264"/>
    </row>
    <row r="979" spans="9:12">
      <c r="I979" s="263"/>
      <c r="J979" s="229"/>
      <c r="L979" s="264"/>
    </row>
    <row r="980" spans="9:12">
      <c r="I980" s="263"/>
      <c r="J980" s="229"/>
      <c r="L980" s="264"/>
    </row>
    <row r="981" spans="9:12">
      <c r="I981" s="263"/>
      <c r="J981" s="229"/>
      <c r="L981" s="264"/>
    </row>
    <row r="982" spans="9:12">
      <c r="I982" s="263"/>
      <c r="J982" s="229"/>
      <c r="L982" s="264"/>
    </row>
    <row r="983" spans="9:12">
      <c r="I983" s="263"/>
      <c r="J983" s="229"/>
      <c r="L983" s="264"/>
    </row>
    <row r="984" spans="9:12">
      <c r="I984" s="263"/>
      <c r="J984" s="229"/>
      <c r="L984" s="264"/>
    </row>
    <row r="985" spans="9:12">
      <c r="I985" s="263"/>
      <c r="J985" s="229"/>
      <c r="L985" s="264"/>
    </row>
    <row r="986" spans="9:12">
      <c r="I986" s="263"/>
      <c r="J986" s="229"/>
      <c r="L986" s="264"/>
    </row>
    <row r="987" spans="9:12">
      <c r="I987" s="263"/>
      <c r="J987" s="229"/>
      <c r="L987" s="264"/>
    </row>
    <row r="988" spans="9:12">
      <c r="I988" s="263"/>
      <c r="J988" s="229"/>
      <c r="L988" s="264"/>
    </row>
    <row r="989" spans="9:12">
      <c r="I989" s="263"/>
      <c r="J989" s="229"/>
      <c r="L989" s="264"/>
    </row>
    <row r="990" spans="9:12">
      <c r="I990" s="263"/>
      <c r="J990" s="229"/>
      <c r="L990" s="264"/>
    </row>
    <row r="991" spans="9:12">
      <c r="I991" s="263"/>
      <c r="J991" s="229"/>
      <c r="L991" s="264"/>
    </row>
    <row r="992" spans="9:12">
      <c r="I992" s="263"/>
      <c r="J992" s="229"/>
      <c r="L992" s="264"/>
    </row>
    <row r="993" spans="9:12">
      <c r="I993" s="263"/>
      <c r="J993" s="229"/>
      <c r="L993" s="264"/>
    </row>
    <row r="994" spans="9:12">
      <c r="I994" s="263"/>
      <c r="J994" s="229"/>
      <c r="L994" s="264"/>
    </row>
    <row r="995" spans="9:12">
      <c r="I995" s="263"/>
      <c r="J995" s="229"/>
      <c r="L995" s="264"/>
    </row>
    <row r="996" spans="9:12">
      <c r="I996" s="263"/>
      <c r="J996" s="229"/>
      <c r="L996" s="264"/>
    </row>
    <row r="997" spans="9:12">
      <c r="I997" s="263"/>
      <c r="J997" s="229"/>
      <c r="L997" s="264"/>
    </row>
    <row r="998" spans="9:12">
      <c r="I998" s="263"/>
      <c r="J998" s="229"/>
      <c r="L998" s="264"/>
    </row>
    <row r="999" spans="9:12">
      <c r="I999" s="263"/>
      <c r="J999" s="229"/>
      <c r="L999" s="264"/>
    </row>
    <row r="1000" spans="9:12">
      <c r="I1000" s="263"/>
      <c r="J1000" s="229"/>
      <c r="L1000" s="264"/>
    </row>
    <row r="1001" spans="9:12">
      <c r="I1001" s="263"/>
      <c r="J1001" s="229"/>
      <c r="L1001" s="264"/>
    </row>
    <row r="1002" spans="9:12">
      <c r="I1002" s="263"/>
      <c r="J1002" s="229"/>
      <c r="L1002" s="264"/>
    </row>
    <row r="1003" spans="9:12">
      <c r="I1003" s="263"/>
      <c r="J1003" s="229"/>
      <c r="L1003" s="264"/>
    </row>
    <row r="1004" spans="9:12">
      <c r="I1004" s="263"/>
      <c r="J1004" s="229"/>
      <c r="L1004" s="264"/>
    </row>
    <row r="1005" spans="9:12">
      <c r="I1005" s="263"/>
      <c r="J1005" s="229"/>
      <c r="L1005" s="264"/>
    </row>
    <row r="1006" spans="9:12">
      <c r="I1006" s="263"/>
      <c r="J1006" s="229"/>
      <c r="L1006" s="264"/>
    </row>
  </sheetData>
  <dataValidations count="3">
    <dataValidation type="list" allowBlank="1" showErrorMessage="1" sqref="A2:A6" xr:uid="{00000000-0002-0000-0400-000000000000}">
      <formula1>"Brice,Lamia,Amanda"</formula1>
    </dataValidation>
    <dataValidation type="list" allowBlank="1" showErrorMessage="1" sqref="E2:E25" xr:uid="{00000000-0002-0000-0400-000001000000}">
      <formula1>"Oui,Non"</formula1>
    </dataValidation>
    <dataValidation type="list" allowBlank="1" showErrorMessage="1" sqref="A7:A31" xr:uid="{00000000-0002-0000-0400-000002000000}">
      <formula1>"Laureen Lee,Amanda,Emile,Brandon,Elsa"</formula1>
    </dataValidation>
  </dataValidations>
  <pageMargins left="0" right="0" top="0" bottom="0" header="0" footer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7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2" width="12.140625" customWidth="1"/>
    <col min="3" max="3" width="37.28515625" customWidth="1"/>
    <col min="4" max="4" width="14" customWidth="1"/>
    <col min="5" max="5" width="25.28515625" customWidth="1"/>
    <col min="6" max="6" width="13.5703125" customWidth="1"/>
    <col min="7" max="7" width="16.85546875" customWidth="1"/>
    <col min="8" max="8" width="16.42578125" customWidth="1"/>
    <col min="9" max="9" width="10.85546875" customWidth="1"/>
  </cols>
  <sheetData>
    <row r="1" spans="1:25">
      <c r="A1" s="265" t="s">
        <v>207</v>
      </c>
      <c r="B1" s="265" t="s">
        <v>208</v>
      </c>
      <c r="C1" s="265" t="s">
        <v>209</v>
      </c>
      <c r="D1" s="265" t="s">
        <v>127</v>
      </c>
      <c r="E1" s="265" t="s">
        <v>210</v>
      </c>
      <c r="F1" s="266" t="s">
        <v>211</v>
      </c>
      <c r="G1" s="265" t="s">
        <v>212</v>
      </c>
      <c r="H1" s="265"/>
    </row>
    <row r="2" spans="1:25" hidden="1">
      <c r="A2" s="20"/>
      <c r="B2" s="20" t="s">
        <v>213</v>
      </c>
      <c r="C2" s="20" t="s">
        <v>214</v>
      </c>
      <c r="D2" s="20" t="s">
        <v>2</v>
      </c>
      <c r="E2" s="267" t="s">
        <v>215</v>
      </c>
      <c r="F2" s="268">
        <v>45549</v>
      </c>
      <c r="G2" s="20" t="s">
        <v>216</v>
      </c>
      <c r="H2" s="20"/>
    </row>
    <row r="3" spans="1:25" hidden="1">
      <c r="A3" s="269"/>
      <c r="B3" s="269" t="s">
        <v>217</v>
      </c>
      <c r="C3" s="269" t="s">
        <v>218</v>
      </c>
      <c r="D3" s="269" t="s">
        <v>2</v>
      </c>
      <c r="E3" s="270" t="s">
        <v>219</v>
      </c>
      <c r="F3" s="271">
        <v>45621</v>
      </c>
      <c r="G3" s="269" t="s">
        <v>216</v>
      </c>
      <c r="H3" s="269"/>
    </row>
    <row r="4" spans="1:25" hidden="1">
      <c r="A4" s="20"/>
      <c r="B4" s="20" t="s">
        <v>220</v>
      </c>
      <c r="C4" s="20" t="s">
        <v>221</v>
      </c>
      <c r="D4" s="20" t="s">
        <v>2</v>
      </c>
      <c r="E4" s="267" t="s">
        <v>222</v>
      </c>
      <c r="F4" s="268">
        <v>45653</v>
      </c>
      <c r="G4" s="20" t="s">
        <v>216</v>
      </c>
      <c r="H4" s="20"/>
    </row>
    <row r="5" spans="1:25" hidden="1">
      <c r="A5" s="269"/>
      <c r="B5" s="269" t="s">
        <v>223</v>
      </c>
      <c r="C5" s="269" t="s">
        <v>224</v>
      </c>
      <c r="D5" s="269" t="s">
        <v>2</v>
      </c>
      <c r="E5" s="270" t="s">
        <v>225</v>
      </c>
      <c r="F5" s="271">
        <v>45683</v>
      </c>
      <c r="G5" s="269" t="s">
        <v>216</v>
      </c>
      <c r="H5" s="269"/>
    </row>
    <row r="6" spans="1:25" hidden="1">
      <c r="A6" s="20"/>
      <c r="B6" s="20" t="s">
        <v>226</v>
      </c>
      <c r="C6" s="20" t="s">
        <v>227</v>
      </c>
      <c r="D6" s="20" t="s">
        <v>2</v>
      </c>
      <c r="E6" s="267" t="s">
        <v>228</v>
      </c>
      <c r="F6" s="268">
        <v>45723</v>
      </c>
      <c r="G6" s="20" t="s">
        <v>216</v>
      </c>
      <c r="H6" s="20"/>
    </row>
    <row r="7" spans="1:25" hidden="1">
      <c r="A7" s="269"/>
      <c r="B7" s="269" t="s">
        <v>229</v>
      </c>
      <c r="C7" s="269" t="s">
        <v>230</v>
      </c>
      <c r="D7" s="269" t="s">
        <v>2</v>
      </c>
      <c r="E7" s="270" t="s">
        <v>231</v>
      </c>
      <c r="F7" s="271">
        <v>45771</v>
      </c>
      <c r="G7" s="269" t="s">
        <v>216</v>
      </c>
      <c r="H7" s="269"/>
    </row>
    <row r="8" spans="1:25" hidden="1">
      <c r="A8" s="318" t="s">
        <v>232</v>
      </c>
      <c r="B8" s="272" t="s">
        <v>213</v>
      </c>
      <c r="C8" s="273" t="s">
        <v>233</v>
      </c>
      <c r="D8" s="273" t="s">
        <v>2</v>
      </c>
      <c r="E8" s="274" t="s">
        <v>234</v>
      </c>
      <c r="F8" s="275">
        <v>45778</v>
      </c>
      <c r="G8" s="273" t="s">
        <v>216</v>
      </c>
      <c r="H8" s="276" t="s">
        <v>235</v>
      </c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</row>
    <row r="9" spans="1:25" hidden="1">
      <c r="A9" s="329"/>
      <c r="B9" s="277" t="s">
        <v>236</v>
      </c>
      <c r="C9" s="278" t="s">
        <v>237</v>
      </c>
      <c r="D9" s="278" t="s">
        <v>2</v>
      </c>
      <c r="E9" s="279" t="s">
        <v>238</v>
      </c>
      <c r="F9" s="280">
        <v>45794</v>
      </c>
      <c r="G9" s="278" t="s">
        <v>216</v>
      </c>
      <c r="H9" s="281"/>
      <c r="I9" s="14"/>
    </row>
    <row r="10" spans="1:25" hidden="1">
      <c r="A10" s="319" t="s">
        <v>102</v>
      </c>
      <c r="B10" s="282" t="s">
        <v>229</v>
      </c>
      <c r="C10" s="283" t="s">
        <v>239</v>
      </c>
      <c r="D10" s="283" t="s">
        <v>2</v>
      </c>
      <c r="E10" s="284" t="s">
        <v>240</v>
      </c>
      <c r="F10" s="285">
        <v>45820</v>
      </c>
      <c r="G10" s="283" t="s">
        <v>216</v>
      </c>
      <c r="H10" s="286"/>
      <c r="I10" s="7"/>
    </row>
    <row r="11" spans="1:25" hidden="1">
      <c r="A11" s="330"/>
      <c r="B11" s="287" t="s">
        <v>236</v>
      </c>
      <c r="C11" s="269" t="s">
        <v>241</v>
      </c>
      <c r="D11" s="269" t="s">
        <v>2</v>
      </c>
      <c r="E11" s="270" t="s">
        <v>242</v>
      </c>
      <c r="F11" s="271">
        <v>45823</v>
      </c>
      <c r="G11" s="269" t="s">
        <v>216</v>
      </c>
      <c r="H11" s="288"/>
      <c r="I11" s="7"/>
    </row>
    <row r="12" spans="1:25" hidden="1">
      <c r="A12" s="331"/>
      <c r="B12" s="289" t="s">
        <v>236</v>
      </c>
      <c r="C12" s="20" t="s">
        <v>243</v>
      </c>
      <c r="D12" s="20" t="s">
        <v>2</v>
      </c>
      <c r="E12" s="267" t="s">
        <v>244</v>
      </c>
      <c r="F12" s="268">
        <v>45835</v>
      </c>
      <c r="G12" s="20" t="s">
        <v>216</v>
      </c>
      <c r="H12" s="290"/>
      <c r="I12" s="7"/>
    </row>
    <row r="13" spans="1:25" hidden="1">
      <c r="A13" s="330"/>
      <c r="B13" s="287" t="s">
        <v>223</v>
      </c>
      <c r="C13" s="269" t="s">
        <v>245</v>
      </c>
      <c r="D13" s="269" t="s">
        <v>2</v>
      </c>
      <c r="E13" s="270" t="s">
        <v>246</v>
      </c>
      <c r="F13" s="271">
        <v>45828</v>
      </c>
      <c r="G13" s="269" t="s">
        <v>216</v>
      </c>
      <c r="H13" s="288"/>
      <c r="I13" s="7"/>
    </row>
    <row r="14" spans="1:25" hidden="1">
      <c r="A14" s="331"/>
      <c r="B14" s="289" t="s">
        <v>247</v>
      </c>
      <c r="C14" s="20" t="s">
        <v>218</v>
      </c>
      <c r="D14" s="20" t="s">
        <v>2</v>
      </c>
      <c r="E14" s="267" t="s">
        <v>248</v>
      </c>
      <c r="F14" s="268">
        <v>45835</v>
      </c>
      <c r="G14" s="20" t="s">
        <v>216</v>
      </c>
      <c r="H14" s="290"/>
      <c r="I14" s="7"/>
    </row>
    <row r="15" spans="1:25" hidden="1">
      <c r="A15" s="330"/>
      <c r="B15" s="287" t="s">
        <v>247</v>
      </c>
      <c r="C15" s="269" t="s">
        <v>245</v>
      </c>
      <c r="D15" s="269" t="s">
        <v>2</v>
      </c>
      <c r="E15" s="270" t="s">
        <v>249</v>
      </c>
      <c r="F15" s="271">
        <v>45838</v>
      </c>
      <c r="G15" s="269" t="s">
        <v>216</v>
      </c>
      <c r="H15" s="288"/>
      <c r="I15" s="7"/>
    </row>
    <row r="16" spans="1:25" hidden="1">
      <c r="A16" s="332"/>
      <c r="B16" s="291" t="s">
        <v>247</v>
      </c>
      <c r="C16" s="292" t="s">
        <v>245</v>
      </c>
      <c r="D16" s="292" t="s">
        <v>2</v>
      </c>
      <c r="E16" s="293" t="s">
        <v>250</v>
      </c>
      <c r="F16" s="294">
        <v>45838</v>
      </c>
      <c r="G16" s="292" t="s">
        <v>216</v>
      </c>
      <c r="H16" s="295"/>
      <c r="I16" s="7"/>
    </row>
    <row r="17" spans="1:9" hidden="1">
      <c r="A17" s="320" t="s">
        <v>103</v>
      </c>
      <c r="B17" s="278" t="s">
        <v>236</v>
      </c>
      <c r="C17" s="278" t="s">
        <v>245</v>
      </c>
      <c r="D17" s="278" t="s">
        <v>2</v>
      </c>
      <c r="E17" s="279" t="s">
        <v>251</v>
      </c>
      <c r="F17" s="280">
        <v>45855</v>
      </c>
      <c r="G17" s="278" t="s">
        <v>216</v>
      </c>
      <c r="H17" s="281"/>
      <c r="I17" s="7"/>
    </row>
    <row r="18" spans="1:9" hidden="1">
      <c r="A18" s="333"/>
      <c r="B18" s="20" t="s">
        <v>252</v>
      </c>
      <c r="C18" s="20" t="s">
        <v>224</v>
      </c>
      <c r="D18" s="20" t="s">
        <v>2</v>
      </c>
      <c r="E18" s="267" t="s">
        <v>253</v>
      </c>
      <c r="F18" s="268">
        <v>45855</v>
      </c>
      <c r="G18" s="20" t="s">
        <v>216</v>
      </c>
      <c r="H18" s="290"/>
      <c r="I18" s="7"/>
    </row>
    <row r="19" spans="1:9" hidden="1">
      <c r="A19" s="334"/>
      <c r="B19" s="269" t="s">
        <v>236</v>
      </c>
      <c r="C19" s="269" t="s">
        <v>254</v>
      </c>
      <c r="D19" s="269" t="s">
        <v>2</v>
      </c>
      <c r="E19" s="270" t="s">
        <v>255</v>
      </c>
      <c r="F19" s="271">
        <v>45859</v>
      </c>
      <c r="G19" s="269" t="s">
        <v>216</v>
      </c>
      <c r="H19" s="288"/>
      <c r="I19" s="7"/>
    </row>
    <row r="20" spans="1:9" hidden="1">
      <c r="A20" s="333"/>
      <c r="B20" s="20" t="s">
        <v>236</v>
      </c>
      <c r="C20" s="20" t="s">
        <v>256</v>
      </c>
      <c r="D20" s="20" t="s">
        <v>2</v>
      </c>
      <c r="E20" s="267" t="s">
        <v>257</v>
      </c>
      <c r="F20" s="268">
        <v>45859</v>
      </c>
      <c r="G20" s="20" t="s">
        <v>216</v>
      </c>
      <c r="H20" s="290"/>
      <c r="I20" s="7"/>
    </row>
    <row r="21" spans="1:9" hidden="1">
      <c r="A21" s="320" t="s">
        <v>104</v>
      </c>
      <c r="B21" s="278" t="s">
        <v>236</v>
      </c>
      <c r="C21" s="278" t="s">
        <v>258</v>
      </c>
      <c r="D21" s="278" t="s">
        <v>2</v>
      </c>
      <c r="E21" s="279" t="s">
        <v>259</v>
      </c>
      <c r="F21" s="280">
        <v>45876</v>
      </c>
      <c r="G21" s="278" t="s">
        <v>216</v>
      </c>
      <c r="H21" s="281"/>
      <c r="I21" s="7"/>
    </row>
    <row r="22" spans="1:9" hidden="1">
      <c r="A22" s="333"/>
      <c r="B22" s="20" t="s">
        <v>236</v>
      </c>
      <c r="C22" s="20" t="s">
        <v>260</v>
      </c>
      <c r="D22" s="20" t="s">
        <v>2</v>
      </c>
      <c r="E22" s="267" t="s">
        <v>261</v>
      </c>
      <c r="F22" s="268">
        <v>45884</v>
      </c>
      <c r="G22" s="20" t="s">
        <v>216</v>
      </c>
      <c r="H22" s="290"/>
      <c r="I22" s="7"/>
    </row>
    <row r="23" spans="1:9" hidden="1">
      <c r="A23" s="329"/>
      <c r="B23" s="296" t="s">
        <v>236</v>
      </c>
      <c r="C23" s="296" t="s">
        <v>262</v>
      </c>
      <c r="D23" s="296" t="s">
        <v>2</v>
      </c>
      <c r="E23" s="297" t="s">
        <v>263</v>
      </c>
      <c r="F23" s="298">
        <v>45873</v>
      </c>
      <c r="G23" s="296" t="s">
        <v>216</v>
      </c>
      <c r="H23" s="299"/>
      <c r="I23" s="7"/>
    </row>
    <row r="24" spans="1:9" hidden="1">
      <c r="A24" s="300" t="s">
        <v>105</v>
      </c>
      <c r="B24" s="301" t="s">
        <v>264</v>
      </c>
      <c r="C24" s="301" t="s">
        <v>265</v>
      </c>
      <c r="D24" s="301" t="s">
        <v>2</v>
      </c>
      <c r="E24" s="302" t="s">
        <v>266</v>
      </c>
      <c r="F24" s="303">
        <v>45905</v>
      </c>
      <c r="G24" s="301" t="s">
        <v>216</v>
      </c>
      <c r="H24" s="286"/>
      <c r="I24" s="7"/>
    </row>
    <row r="25" spans="1:9" hidden="1">
      <c r="A25" s="320" t="s">
        <v>106</v>
      </c>
      <c r="B25" s="277" t="s">
        <v>267</v>
      </c>
      <c r="C25" s="278" t="s">
        <v>268</v>
      </c>
      <c r="D25" s="278" t="s">
        <v>2</v>
      </c>
      <c r="E25" s="279" t="s">
        <v>269</v>
      </c>
      <c r="F25" s="280">
        <v>45946</v>
      </c>
      <c r="G25" s="278" t="s">
        <v>216</v>
      </c>
      <c r="H25" s="281"/>
      <c r="I25" s="7"/>
    </row>
    <row r="26" spans="1:9" hidden="1">
      <c r="A26" s="333"/>
      <c r="B26" s="289" t="s">
        <v>270</v>
      </c>
      <c r="C26" s="20" t="s">
        <v>271</v>
      </c>
      <c r="D26" s="20" t="s">
        <v>2</v>
      </c>
      <c r="E26" s="267" t="s">
        <v>272</v>
      </c>
      <c r="F26" s="304">
        <v>45945</v>
      </c>
      <c r="G26" s="20" t="s">
        <v>216</v>
      </c>
      <c r="H26" s="290"/>
      <c r="I26" s="7"/>
    </row>
    <row r="27" spans="1:9" hidden="1">
      <c r="A27" s="334"/>
      <c r="B27" s="287" t="s">
        <v>213</v>
      </c>
      <c r="C27" s="269" t="s">
        <v>273</v>
      </c>
      <c r="D27" s="269" t="s">
        <v>2</v>
      </c>
      <c r="E27" s="270" t="s">
        <v>274</v>
      </c>
      <c r="F27" s="271">
        <v>45948</v>
      </c>
      <c r="G27" s="269" t="s">
        <v>216</v>
      </c>
      <c r="H27" s="288"/>
      <c r="I27" s="7"/>
    </row>
    <row r="28" spans="1:9" hidden="1">
      <c r="A28" s="335"/>
      <c r="B28" s="291" t="s">
        <v>275</v>
      </c>
      <c r="C28" s="292" t="s">
        <v>276</v>
      </c>
      <c r="D28" s="292" t="s">
        <v>2</v>
      </c>
      <c r="E28" s="293" t="s">
        <v>277</v>
      </c>
      <c r="F28" s="294">
        <v>45953</v>
      </c>
      <c r="G28" s="292" t="s">
        <v>216</v>
      </c>
      <c r="H28" s="295"/>
      <c r="I28" s="7"/>
    </row>
    <row r="29" spans="1:9" hidden="1">
      <c r="A29" s="321" t="s">
        <v>107</v>
      </c>
      <c r="B29" s="277" t="s">
        <v>264</v>
      </c>
      <c r="C29" s="278" t="s">
        <v>278</v>
      </c>
      <c r="D29" s="278" t="s">
        <v>2</v>
      </c>
      <c r="E29" s="279" t="s">
        <v>279</v>
      </c>
      <c r="F29" s="280">
        <v>45981</v>
      </c>
      <c r="G29" s="278" t="s">
        <v>216</v>
      </c>
      <c r="H29" s="281"/>
      <c r="I29" s="7"/>
    </row>
    <row r="30" spans="1:9" hidden="1">
      <c r="A30" s="333"/>
      <c r="B30" s="289" t="s">
        <v>280</v>
      </c>
      <c r="C30" s="20" t="s">
        <v>281</v>
      </c>
      <c r="D30" s="20" t="s">
        <v>3</v>
      </c>
      <c r="E30" s="267" t="s">
        <v>282</v>
      </c>
      <c r="F30" s="268">
        <v>45983</v>
      </c>
      <c r="G30" s="20" t="s">
        <v>216</v>
      </c>
      <c r="H30" s="290"/>
      <c r="I30" s="7"/>
    </row>
    <row r="31" spans="1:9" hidden="1">
      <c r="A31" s="334"/>
      <c r="B31" s="287" t="s">
        <v>280</v>
      </c>
      <c r="C31" s="269" t="s">
        <v>283</v>
      </c>
      <c r="D31" s="269" t="s">
        <v>2</v>
      </c>
      <c r="E31" s="270" t="s">
        <v>284</v>
      </c>
      <c r="F31" s="271">
        <v>45987</v>
      </c>
      <c r="G31" s="269" t="s">
        <v>216</v>
      </c>
      <c r="H31" s="288"/>
      <c r="I31" s="7"/>
    </row>
    <row r="32" spans="1:9" hidden="1">
      <c r="A32" s="335"/>
      <c r="B32" s="289" t="s">
        <v>275</v>
      </c>
      <c r="C32" s="20" t="s">
        <v>285</v>
      </c>
      <c r="D32" s="20" t="s">
        <v>2</v>
      </c>
      <c r="E32" s="267" t="s">
        <v>286</v>
      </c>
      <c r="F32" s="268">
        <v>45988</v>
      </c>
      <c r="G32" s="20" t="s">
        <v>216</v>
      </c>
      <c r="H32" s="290"/>
      <c r="I32" s="7"/>
    </row>
    <row r="33" spans="1:25" hidden="1">
      <c r="A33" s="322" t="s">
        <v>108</v>
      </c>
      <c r="B33" s="278" t="s">
        <v>287</v>
      </c>
      <c r="C33" s="278" t="s">
        <v>288</v>
      </c>
      <c r="D33" s="278" t="s">
        <v>2</v>
      </c>
      <c r="E33" s="279" t="s">
        <v>289</v>
      </c>
      <c r="F33" s="280">
        <v>46003</v>
      </c>
      <c r="G33" s="278" t="s">
        <v>216</v>
      </c>
      <c r="H33" s="281"/>
      <c r="I33" s="7"/>
    </row>
    <row r="34" spans="1:25" hidden="1">
      <c r="A34" s="331"/>
      <c r="B34" s="20" t="s">
        <v>290</v>
      </c>
      <c r="C34" s="20" t="s">
        <v>291</v>
      </c>
      <c r="D34" s="20" t="s">
        <v>2</v>
      </c>
      <c r="E34" s="267" t="s">
        <v>292</v>
      </c>
      <c r="F34" s="268">
        <v>46008</v>
      </c>
      <c r="G34" s="20" t="s">
        <v>216</v>
      </c>
      <c r="H34" s="290"/>
      <c r="I34" s="7"/>
    </row>
    <row r="35" spans="1:25" hidden="1">
      <c r="A35" s="330"/>
      <c r="B35" s="269" t="s">
        <v>287</v>
      </c>
      <c r="C35" s="269" t="s">
        <v>293</v>
      </c>
      <c r="D35" s="269" t="s">
        <v>4</v>
      </c>
      <c r="E35" s="270" t="s">
        <v>294</v>
      </c>
      <c r="F35" s="271">
        <v>46018</v>
      </c>
      <c r="G35" s="269" t="s">
        <v>216</v>
      </c>
      <c r="H35" s="288"/>
      <c r="I35" s="7"/>
    </row>
    <row r="36" spans="1:25" hidden="1">
      <c r="A36" s="332"/>
      <c r="B36" s="292" t="s">
        <v>287</v>
      </c>
      <c r="C36" s="292" t="s">
        <v>295</v>
      </c>
      <c r="D36" s="292" t="s">
        <v>2</v>
      </c>
      <c r="E36" s="293" t="s">
        <v>296</v>
      </c>
      <c r="F36" s="294">
        <v>46012</v>
      </c>
      <c r="G36" s="292" t="s">
        <v>216</v>
      </c>
      <c r="H36" s="295"/>
      <c r="I36" s="7"/>
    </row>
    <row r="37" spans="1:25">
      <c r="A37" s="316" t="s">
        <v>97</v>
      </c>
      <c r="B37" s="269" t="s">
        <v>290</v>
      </c>
      <c r="C37" s="269" t="s">
        <v>297</v>
      </c>
      <c r="D37" s="269" t="s">
        <v>3</v>
      </c>
      <c r="E37" s="270" t="s">
        <v>298</v>
      </c>
      <c r="F37" s="271">
        <v>46023</v>
      </c>
      <c r="G37" s="269" t="s">
        <v>216</v>
      </c>
      <c r="H37" s="269"/>
      <c r="I37" s="7"/>
    </row>
    <row r="38" spans="1:25">
      <c r="A38" s="326"/>
      <c r="B38" s="20" t="s">
        <v>299</v>
      </c>
      <c r="C38" s="20" t="s">
        <v>300</v>
      </c>
      <c r="D38" s="20" t="s">
        <v>2</v>
      </c>
      <c r="E38" s="267" t="s">
        <v>301</v>
      </c>
      <c r="F38" s="268">
        <v>46037</v>
      </c>
      <c r="G38" s="20" t="s">
        <v>216</v>
      </c>
      <c r="H38" s="20"/>
      <c r="I38" s="7"/>
    </row>
    <row r="39" spans="1:25">
      <c r="A39" s="326"/>
      <c r="B39" s="269" t="s">
        <v>290</v>
      </c>
      <c r="C39" s="269" t="s">
        <v>239</v>
      </c>
      <c r="D39" s="269" t="s">
        <v>2</v>
      </c>
      <c r="E39" s="270" t="s">
        <v>302</v>
      </c>
      <c r="F39" s="271">
        <v>46038</v>
      </c>
      <c r="G39" s="269" t="s">
        <v>216</v>
      </c>
      <c r="H39" s="269"/>
      <c r="I39" s="7"/>
    </row>
    <row r="40" spans="1:25">
      <c r="A40" s="326"/>
      <c r="B40" s="20" t="s">
        <v>287</v>
      </c>
      <c r="C40" s="20" t="s">
        <v>260</v>
      </c>
      <c r="D40" s="20" t="s">
        <v>2</v>
      </c>
      <c r="E40" s="267" t="s">
        <v>303</v>
      </c>
      <c r="F40" s="268">
        <v>46047</v>
      </c>
      <c r="G40" s="20" t="s">
        <v>216</v>
      </c>
      <c r="H40" s="20"/>
      <c r="I40" s="7"/>
    </row>
    <row r="41" spans="1:25">
      <c r="A41" s="336"/>
      <c r="B41" s="305" t="s">
        <v>270</v>
      </c>
      <c r="C41" s="305" t="s">
        <v>304</v>
      </c>
      <c r="D41" s="305" t="s">
        <v>4</v>
      </c>
      <c r="E41" s="306" t="s">
        <v>305</v>
      </c>
      <c r="F41" s="307">
        <v>46048</v>
      </c>
      <c r="G41" s="305" t="s">
        <v>216</v>
      </c>
      <c r="H41" s="269"/>
      <c r="I41" s="7"/>
    </row>
    <row r="42" spans="1:25">
      <c r="A42" s="317" t="s">
        <v>98</v>
      </c>
      <c r="B42" s="259" t="s">
        <v>306</v>
      </c>
      <c r="C42" s="259" t="s">
        <v>307</v>
      </c>
      <c r="D42" s="20" t="s">
        <v>2</v>
      </c>
      <c r="E42" s="259" t="s">
        <v>308</v>
      </c>
      <c r="F42" s="308">
        <v>46071</v>
      </c>
      <c r="G42" s="259" t="s">
        <v>216</v>
      </c>
      <c r="H42" s="259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</row>
    <row r="43" spans="1:25">
      <c r="A43" s="326"/>
      <c r="B43" s="269" t="s">
        <v>309</v>
      </c>
      <c r="C43" s="269" t="s">
        <v>310</v>
      </c>
      <c r="D43" s="269" t="s">
        <v>4</v>
      </c>
      <c r="E43" s="270" t="s">
        <v>311</v>
      </c>
      <c r="F43" s="271">
        <v>46072</v>
      </c>
      <c r="G43" s="309" t="s">
        <v>216</v>
      </c>
      <c r="H43" s="269"/>
      <c r="I43" s="7"/>
    </row>
    <row r="44" spans="1:25">
      <c r="A44" s="326"/>
      <c r="B44" s="20" t="s">
        <v>309</v>
      </c>
      <c r="C44" s="20" t="s">
        <v>312</v>
      </c>
      <c r="D44" s="20" t="s">
        <v>4</v>
      </c>
      <c r="E44" s="267" t="s">
        <v>313</v>
      </c>
      <c r="F44" s="268">
        <v>46072</v>
      </c>
      <c r="G44" s="259" t="s">
        <v>216</v>
      </c>
      <c r="H44" s="20"/>
      <c r="I44" s="7"/>
    </row>
    <row r="45" spans="1:25">
      <c r="A45" s="326"/>
      <c r="B45" s="269" t="s">
        <v>314</v>
      </c>
      <c r="C45" s="269" t="s">
        <v>315</v>
      </c>
      <c r="D45" s="269" t="s">
        <v>2</v>
      </c>
      <c r="E45" s="270" t="s">
        <v>316</v>
      </c>
      <c r="F45" s="271">
        <v>46072</v>
      </c>
      <c r="G45" s="309" t="s">
        <v>216</v>
      </c>
      <c r="H45" s="269"/>
      <c r="I45" s="7"/>
    </row>
    <row r="46" spans="1:25">
      <c r="A46" s="326"/>
      <c r="B46" s="20" t="s">
        <v>314</v>
      </c>
      <c r="C46" s="20" t="s">
        <v>218</v>
      </c>
      <c r="D46" s="20" t="s">
        <v>2</v>
      </c>
      <c r="E46" s="267" t="s">
        <v>317</v>
      </c>
      <c r="F46" s="268">
        <v>46072</v>
      </c>
      <c r="G46" s="259" t="s">
        <v>216</v>
      </c>
      <c r="H46" s="20"/>
      <c r="I46" s="7"/>
    </row>
    <row r="47" spans="1:25">
      <c r="A47" s="326"/>
      <c r="B47" s="269" t="s">
        <v>314</v>
      </c>
      <c r="C47" s="269" t="s">
        <v>318</v>
      </c>
      <c r="D47" s="269" t="s">
        <v>2</v>
      </c>
      <c r="E47" s="270" t="s">
        <v>319</v>
      </c>
      <c r="F47" s="271">
        <v>46073</v>
      </c>
      <c r="G47" s="309" t="s">
        <v>216</v>
      </c>
      <c r="H47" s="269"/>
      <c r="I47" s="7"/>
    </row>
    <row r="48" spans="1:25">
      <c r="A48" s="326"/>
      <c r="B48" s="20" t="s">
        <v>314</v>
      </c>
      <c r="C48" s="20" t="s">
        <v>320</v>
      </c>
      <c r="D48" s="20" t="s">
        <v>2</v>
      </c>
      <c r="E48" s="267" t="s">
        <v>321</v>
      </c>
      <c r="F48" s="268">
        <v>46073</v>
      </c>
      <c r="G48" s="259" t="s">
        <v>216</v>
      </c>
      <c r="H48" s="20"/>
      <c r="I48" s="7"/>
    </row>
    <row r="49" spans="1:9">
      <c r="A49" s="326"/>
      <c r="B49" s="269" t="s">
        <v>309</v>
      </c>
      <c r="C49" s="269" t="s">
        <v>322</v>
      </c>
      <c r="D49" s="269" t="s">
        <v>2</v>
      </c>
      <c r="E49" s="270" t="s">
        <v>323</v>
      </c>
      <c r="F49" s="271">
        <v>46078</v>
      </c>
      <c r="G49" s="309" t="s">
        <v>216</v>
      </c>
      <c r="H49" s="269"/>
      <c r="I49" s="7"/>
    </row>
    <row r="50" spans="1:9">
      <c r="A50" s="326"/>
      <c r="B50" s="20" t="s">
        <v>314</v>
      </c>
      <c r="C50" s="20" t="s">
        <v>324</v>
      </c>
      <c r="D50" s="20" t="s">
        <v>2</v>
      </c>
      <c r="E50" s="267" t="s">
        <v>325</v>
      </c>
      <c r="F50" s="268">
        <v>46080</v>
      </c>
      <c r="G50" s="259" t="s">
        <v>216</v>
      </c>
      <c r="H50" s="20"/>
      <c r="I50" s="7"/>
    </row>
    <row r="51" spans="1:9">
      <c r="A51" s="316" t="s">
        <v>99</v>
      </c>
      <c r="B51" s="269" t="s">
        <v>236</v>
      </c>
      <c r="C51" s="269" t="s">
        <v>326</v>
      </c>
      <c r="D51" s="269" t="s">
        <v>2</v>
      </c>
      <c r="E51" s="270" t="s">
        <v>242</v>
      </c>
      <c r="F51" s="271">
        <v>46086</v>
      </c>
      <c r="G51" s="309" t="s">
        <v>216</v>
      </c>
      <c r="H51" s="269"/>
      <c r="I51" s="7"/>
    </row>
    <row r="52" spans="1:9">
      <c r="A52" s="326"/>
      <c r="B52" s="20" t="s">
        <v>314</v>
      </c>
      <c r="C52" s="20" t="s">
        <v>327</v>
      </c>
      <c r="D52" s="20" t="s">
        <v>4</v>
      </c>
      <c r="E52" s="267" t="s">
        <v>328</v>
      </c>
      <c r="F52" s="268">
        <v>46088</v>
      </c>
      <c r="G52" s="259" t="s">
        <v>216</v>
      </c>
      <c r="H52" s="20"/>
      <c r="I52" s="7"/>
    </row>
    <row r="53" spans="1:9">
      <c r="A53" s="326"/>
      <c r="B53" s="269" t="s">
        <v>309</v>
      </c>
      <c r="C53" s="269" t="s">
        <v>329</v>
      </c>
      <c r="D53" s="269" t="s">
        <v>4</v>
      </c>
      <c r="E53" s="270" t="s">
        <v>330</v>
      </c>
      <c r="F53" s="271">
        <v>46089</v>
      </c>
      <c r="G53" s="309" t="s">
        <v>216</v>
      </c>
      <c r="H53" s="269"/>
      <c r="I53" s="7"/>
    </row>
    <row r="54" spans="1:9">
      <c r="A54" s="326"/>
      <c r="B54" s="20" t="s">
        <v>309</v>
      </c>
      <c r="C54" s="20" t="s">
        <v>331</v>
      </c>
      <c r="D54" s="20" t="s">
        <v>4</v>
      </c>
      <c r="E54" s="267" t="s">
        <v>332</v>
      </c>
      <c r="F54" s="268">
        <v>46104</v>
      </c>
      <c r="G54" s="20" t="s">
        <v>216</v>
      </c>
      <c r="H54" s="20"/>
      <c r="I54" s="7"/>
    </row>
    <row r="55" spans="1:9">
      <c r="A55" s="326"/>
      <c r="B55" s="269" t="s">
        <v>314</v>
      </c>
      <c r="C55" s="269" t="s">
        <v>333</v>
      </c>
      <c r="D55" s="269" t="s">
        <v>4</v>
      </c>
      <c r="E55" s="270" t="s">
        <v>334</v>
      </c>
      <c r="F55" s="271">
        <v>46099</v>
      </c>
      <c r="G55" s="309" t="s">
        <v>216</v>
      </c>
      <c r="H55" s="269"/>
      <c r="I55" s="7"/>
    </row>
    <row r="56" spans="1:9">
      <c r="A56" s="326"/>
      <c r="B56" s="20" t="s">
        <v>299</v>
      </c>
      <c r="C56" s="20" t="s">
        <v>335</v>
      </c>
      <c r="D56" s="20" t="s">
        <v>2</v>
      </c>
      <c r="E56" s="267" t="s">
        <v>336</v>
      </c>
      <c r="F56" s="268">
        <v>46094</v>
      </c>
      <c r="G56" s="259" t="s">
        <v>216</v>
      </c>
      <c r="H56" s="20"/>
      <c r="I56" s="7"/>
    </row>
    <row r="57" spans="1:9">
      <c r="A57" s="326"/>
      <c r="B57" s="269" t="s">
        <v>290</v>
      </c>
      <c r="C57" s="269" t="s">
        <v>243</v>
      </c>
      <c r="D57" s="269" t="s">
        <v>2</v>
      </c>
      <c r="E57" s="270" t="s">
        <v>337</v>
      </c>
      <c r="F57" s="271">
        <v>46103</v>
      </c>
      <c r="G57" s="309" t="s">
        <v>216</v>
      </c>
      <c r="H57" s="269"/>
      <c r="I57" s="7"/>
    </row>
    <row r="58" spans="1:9" ht="16.5" customHeight="1">
      <c r="A58" s="326"/>
      <c r="B58" s="20" t="s">
        <v>314</v>
      </c>
      <c r="C58" s="20" t="s">
        <v>338</v>
      </c>
      <c r="D58" s="20" t="s">
        <v>3</v>
      </c>
      <c r="E58" s="267" t="s">
        <v>339</v>
      </c>
      <c r="F58" s="268">
        <v>46104</v>
      </c>
      <c r="G58" s="259" t="s">
        <v>216</v>
      </c>
      <c r="H58" s="20"/>
      <c r="I58" s="7"/>
    </row>
    <row r="59" spans="1:9">
      <c r="A59" s="326"/>
      <c r="B59" s="269" t="s">
        <v>314</v>
      </c>
      <c r="C59" s="269" t="s">
        <v>315</v>
      </c>
      <c r="D59" s="269" t="s">
        <v>2</v>
      </c>
      <c r="E59" s="270" t="s">
        <v>340</v>
      </c>
      <c r="F59" s="271">
        <v>46106</v>
      </c>
      <c r="G59" s="309" t="s">
        <v>216</v>
      </c>
      <c r="H59" s="269"/>
      <c r="I59" s="7"/>
    </row>
    <row r="60" spans="1:9">
      <c r="A60" s="326"/>
      <c r="B60" s="20" t="s">
        <v>314</v>
      </c>
      <c r="C60" s="20" t="s">
        <v>341</v>
      </c>
      <c r="D60" s="20" t="s">
        <v>2</v>
      </c>
      <c r="E60" s="267" t="s">
        <v>342</v>
      </c>
      <c r="F60" s="268">
        <v>46108</v>
      </c>
      <c r="G60" s="259" t="s">
        <v>216</v>
      </c>
      <c r="H60" s="20"/>
      <c r="I60" s="7"/>
    </row>
    <row r="61" spans="1:9">
      <c r="A61" s="316" t="s">
        <v>100</v>
      </c>
      <c r="B61" s="269" t="s">
        <v>290</v>
      </c>
      <c r="C61" s="269" t="s">
        <v>239</v>
      </c>
      <c r="D61" s="269" t="s">
        <v>2</v>
      </c>
      <c r="E61" s="270" t="s">
        <v>343</v>
      </c>
      <c r="F61" s="271">
        <v>46116</v>
      </c>
      <c r="G61" s="309" t="s">
        <v>216</v>
      </c>
      <c r="H61" s="269"/>
      <c r="I61" s="7"/>
    </row>
    <row r="62" spans="1:9">
      <c r="A62" s="326"/>
      <c r="B62" s="20" t="s">
        <v>314</v>
      </c>
      <c r="C62" s="20" t="s">
        <v>344</v>
      </c>
      <c r="D62" s="20" t="s">
        <v>2</v>
      </c>
      <c r="E62" s="267" t="s">
        <v>345</v>
      </c>
      <c r="F62" s="268">
        <v>46117</v>
      </c>
      <c r="G62" s="259" t="s">
        <v>216</v>
      </c>
      <c r="H62" s="20"/>
      <c r="I62" s="7"/>
    </row>
    <row r="63" spans="1:9">
      <c r="A63" s="326"/>
      <c r="B63" s="269" t="s">
        <v>267</v>
      </c>
      <c r="C63" s="269" t="s">
        <v>346</v>
      </c>
      <c r="D63" s="269" t="s">
        <v>2</v>
      </c>
      <c r="E63" s="270" t="s">
        <v>347</v>
      </c>
      <c r="F63" s="271">
        <v>46118</v>
      </c>
      <c r="G63" s="309" t="s">
        <v>216</v>
      </c>
      <c r="H63" s="269"/>
      <c r="I63" s="7"/>
    </row>
    <row r="64" spans="1:9">
      <c r="A64" s="326"/>
      <c r="B64" s="20" t="s">
        <v>309</v>
      </c>
      <c r="C64" s="20" t="s">
        <v>322</v>
      </c>
      <c r="D64" s="20" t="s">
        <v>2</v>
      </c>
      <c r="E64" s="267" t="s">
        <v>348</v>
      </c>
      <c r="F64" s="268">
        <v>46128</v>
      </c>
      <c r="G64" s="259" t="s">
        <v>216</v>
      </c>
      <c r="H64" s="20"/>
      <c r="I64" s="7"/>
    </row>
    <row r="65" spans="1:9">
      <c r="A65" s="326"/>
      <c r="B65" s="269" t="s">
        <v>229</v>
      </c>
      <c r="C65" s="269" t="s">
        <v>349</v>
      </c>
      <c r="D65" s="269" t="s">
        <v>4</v>
      </c>
      <c r="E65" s="270" t="s">
        <v>240</v>
      </c>
      <c r="F65" s="271">
        <v>46128</v>
      </c>
      <c r="G65" s="309" t="s">
        <v>216</v>
      </c>
      <c r="H65" s="269"/>
      <c r="I65" s="7"/>
    </row>
    <row r="66" spans="1:9">
      <c r="A66" s="326"/>
      <c r="B66" s="20" t="s">
        <v>290</v>
      </c>
      <c r="C66" s="20" t="s">
        <v>350</v>
      </c>
      <c r="D66" s="20" t="s">
        <v>2</v>
      </c>
      <c r="E66" s="267" t="s">
        <v>351</v>
      </c>
      <c r="F66" s="268">
        <v>46129</v>
      </c>
      <c r="G66" s="259" t="s">
        <v>216</v>
      </c>
      <c r="H66" s="20"/>
      <c r="I66" s="7"/>
    </row>
    <row r="67" spans="1:9">
      <c r="A67" s="326"/>
      <c r="B67" s="269" t="s">
        <v>352</v>
      </c>
      <c r="C67" s="269" t="s">
        <v>353</v>
      </c>
      <c r="D67" s="269" t="s">
        <v>2</v>
      </c>
      <c r="E67" s="270" t="s">
        <v>354</v>
      </c>
      <c r="F67" s="271">
        <v>46129</v>
      </c>
      <c r="G67" s="309" t="s">
        <v>216</v>
      </c>
      <c r="H67" s="269"/>
      <c r="I67" s="7"/>
    </row>
    <row r="68" spans="1:9">
      <c r="A68" s="326"/>
      <c r="B68" s="20" t="s">
        <v>314</v>
      </c>
      <c r="C68" s="20" t="s">
        <v>355</v>
      </c>
      <c r="D68" s="20" t="s">
        <v>2</v>
      </c>
      <c r="E68" s="267" t="s">
        <v>356</v>
      </c>
      <c r="F68" s="268">
        <v>46135</v>
      </c>
      <c r="G68" s="259" t="s">
        <v>216</v>
      </c>
      <c r="H68" s="20"/>
      <c r="I68" s="7"/>
    </row>
    <row r="69" spans="1:9">
      <c r="A69" s="269" t="s">
        <v>100</v>
      </c>
      <c r="B69" s="269" t="s">
        <v>309</v>
      </c>
      <c r="C69" s="269" t="s">
        <v>357</v>
      </c>
      <c r="D69" s="269" t="s">
        <v>3</v>
      </c>
      <c r="E69" s="270" t="s">
        <v>358</v>
      </c>
      <c r="F69" s="271">
        <v>46135</v>
      </c>
      <c r="G69" s="309" t="s">
        <v>216</v>
      </c>
      <c r="H69" s="269" t="s">
        <v>359</v>
      </c>
      <c r="I69" s="7"/>
    </row>
    <row r="70" spans="1:9">
      <c r="A70" s="20" t="s">
        <v>100</v>
      </c>
      <c r="B70" s="20" t="s">
        <v>352</v>
      </c>
      <c r="C70" s="20" t="s">
        <v>360</v>
      </c>
      <c r="D70" s="20" t="s">
        <v>4</v>
      </c>
      <c r="E70" s="267" t="s">
        <v>361</v>
      </c>
      <c r="F70" s="268">
        <v>46139</v>
      </c>
      <c r="G70" s="259" t="s">
        <v>216</v>
      </c>
      <c r="H70" s="20"/>
      <c r="I70" s="7"/>
    </row>
    <row r="71" spans="1:9">
      <c r="A71" s="269" t="s">
        <v>232</v>
      </c>
      <c r="B71" s="269" t="s">
        <v>362</v>
      </c>
      <c r="C71" s="269" t="s">
        <v>363</v>
      </c>
      <c r="D71" s="269" t="s">
        <v>2</v>
      </c>
      <c r="E71" s="270" t="s">
        <v>364</v>
      </c>
      <c r="F71" s="271">
        <v>46143</v>
      </c>
      <c r="G71" s="309" t="s">
        <v>216</v>
      </c>
      <c r="H71" s="269"/>
      <c r="I71" s="7"/>
    </row>
    <row r="72" spans="1:9">
      <c r="A72" s="20" t="s">
        <v>232</v>
      </c>
      <c r="B72" s="20" t="s">
        <v>290</v>
      </c>
      <c r="C72" s="20" t="s">
        <v>365</v>
      </c>
      <c r="D72" s="20" t="s">
        <v>3</v>
      </c>
      <c r="E72" s="267" t="s">
        <v>366</v>
      </c>
      <c r="F72" s="268">
        <v>46149</v>
      </c>
      <c r="G72" s="259" t="s">
        <v>216</v>
      </c>
      <c r="H72" s="20"/>
      <c r="I72" s="7"/>
    </row>
    <row r="73" spans="1:9">
      <c r="A73" s="269" t="s">
        <v>232</v>
      </c>
      <c r="B73" s="269" t="s">
        <v>290</v>
      </c>
      <c r="C73" s="269" t="s">
        <v>367</v>
      </c>
      <c r="D73" s="269" t="s">
        <v>2</v>
      </c>
      <c r="E73" s="270" t="s">
        <v>368</v>
      </c>
      <c r="F73" s="271">
        <v>46149</v>
      </c>
      <c r="G73" s="309" t="s">
        <v>216</v>
      </c>
      <c r="H73" s="269"/>
      <c r="I73" s="7"/>
    </row>
    <row r="74" spans="1:9">
      <c r="A74" s="20" t="s">
        <v>232</v>
      </c>
      <c r="B74" s="20" t="s">
        <v>369</v>
      </c>
      <c r="C74" s="20" t="s">
        <v>370</v>
      </c>
      <c r="D74" s="20" t="s">
        <v>3</v>
      </c>
      <c r="E74" s="267" t="s">
        <v>371</v>
      </c>
      <c r="F74" s="268">
        <v>46157</v>
      </c>
      <c r="G74" s="259" t="s">
        <v>216</v>
      </c>
      <c r="H74" s="20"/>
      <c r="I74" s="7"/>
    </row>
    <row r="75" spans="1:9">
      <c r="A75" s="269" t="s">
        <v>232</v>
      </c>
      <c r="B75" s="269" t="s">
        <v>369</v>
      </c>
      <c r="C75" s="269" t="s">
        <v>370</v>
      </c>
      <c r="D75" s="269" t="s">
        <v>3</v>
      </c>
      <c r="E75" s="270" t="s">
        <v>372</v>
      </c>
      <c r="F75" s="271">
        <v>46157</v>
      </c>
      <c r="G75" s="309" t="s">
        <v>216</v>
      </c>
      <c r="H75" s="269"/>
      <c r="I75" s="7"/>
    </row>
    <row r="76" spans="1:9">
      <c r="A76" s="20" t="s">
        <v>232</v>
      </c>
      <c r="B76" s="20" t="s">
        <v>352</v>
      </c>
      <c r="C76" s="20" t="s">
        <v>373</v>
      </c>
      <c r="D76" s="20" t="s">
        <v>2</v>
      </c>
      <c r="E76" s="267" t="s">
        <v>374</v>
      </c>
      <c r="F76" s="268">
        <v>46158</v>
      </c>
      <c r="G76" s="259" t="s">
        <v>216</v>
      </c>
      <c r="H76" s="20"/>
      <c r="I76" s="7"/>
    </row>
    <row r="77" spans="1:9">
      <c r="A77" s="269" t="s">
        <v>232</v>
      </c>
      <c r="B77" s="269" t="s">
        <v>352</v>
      </c>
      <c r="C77" s="269" t="s">
        <v>375</v>
      </c>
      <c r="D77" s="269" t="s">
        <v>4</v>
      </c>
      <c r="E77" s="270" t="s">
        <v>376</v>
      </c>
      <c r="F77" s="271">
        <v>46158</v>
      </c>
      <c r="G77" s="309" t="s">
        <v>216</v>
      </c>
      <c r="H77" s="269"/>
      <c r="I77" s="7"/>
    </row>
    <row r="78" spans="1:9">
      <c r="A78" s="20" t="s">
        <v>232</v>
      </c>
      <c r="B78" s="20" t="s">
        <v>352</v>
      </c>
      <c r="C78" s="20" t="s">
        <v>377</v>
      </c>
      <c r="D78" s="20" t="s">
        <v>2</v>
      </c>
      <c r="E78" s="267" t="s">
        <v>378</v>
      </c>
      <c r="F78" s="268">
        <v>46163</v>
      </c>
      <c r="G78" s="259" t="s">
        <v>216</v>
      </c>
      <c r="H78" s="20"/>
      <c r="I78" s="7"/>
    </row>
    <row r="79" spans="1:9">
      <c r="A79" s="269" t="s">
        <v>232</v>
      </c>
      <c r="B79" s="269" t="s">
        <v>352</v>
      </c>
      <c r="C79" s="269" t="s">
        <v>379</v>
      </c>
      <c r="D79" s="269" t="s">
        <v>4</v>
      </c>
      <c r="E79" s="270" t="s">
        <v>380</v>
      </c>
      <c r="F79" s="271">
        <v>46167</v>
      </c>
      <c r="G79" s="309" t="s">
        <v>216</v>
      </c>
      <c r="H79" s="269"/>
      <c r="I79" s="7"/>
    </row>
    <row r="80" spans="1:9">
      <c r="A80" s="20" t="s">
        <v>232</v>
      </c>
      <c r="B80" s="20" t="s">
        <v>352</v>
      </c>
      <c r="C80" s="20" t="s">
        <v>353</v>
      </c>
      <c r="D80" s="20" t="s">
        <v>2</v>
      </c>
      <c r="E80" s="267" t="s">
        <v>381</v>
      </c>
      <c r="F80" s="268">
        <v>46150</v>
      </c>
      <c r="G80" s="259" t="s">
        <v>216</v>
      </c>
      <c r="H80" s="20"/>
      <c r="I80" s="7"/>
    </row>
    <row r="81" spans="1:9">
      <c r="A81" s="269" t="s">
        <v>232</v>
      </c>
      <c r="B81" s="269" t="s">
        <v>382</v>
      </c>
      <c r="C81" s="269" t="s">
        <v>383</v>
      </c>
      <c r="D81" s="269" t="s">
        <v>2</v>
      </c>
      <c r="E81" s="270" t="s">
        <v>384</v>
      </c>
      <c r="F81" s="271">
        <v>46159</v>
      </c>
      <c r="G81" s="309" t="s">
        <v>216</v>
      </c>
      <c r="H81" s="269"/>
      <c r="I81" s="7"/>
    </row>
    <row r="82" spans="1:9">
      <c r="A82" s="20"/>
      <c r="B82" s="20" t="s">
        <v>309</v>
      </c>
      <c r="C82" s="20" t="s">
        <v>385</v>
      </c>
      <c r="D82" s="20" t="s">
        <v>4</v>
      </c>
      <c r="E82" s="267" t="s">
        <v>386</v>
      </c>
      <c r="F82" s="268"/>
      <c r="G82" s="20" t="s">
        <v>387</v>
      </c>
      <c r="H82" s="20"/>
      <c r="I82" s="7"/>
    </row>
    <row r="83" spans="1:9">
      <c r="A83" s="269"/>
      <c r="B83" s="269" t="s">
        <v>287</v>
      </c>
      <c r="C83" s="269" t="s">
        <v>388</v>
      </c>
      <c r="D83" s="269" t="s">
        <v>2</v>
      </c>
      <c r="E83" s="270" t="s">
        <v>389</v>
      </c>
      <c r="F83" s="271">
        <v>46170</v>
      </c>
      <c r="G83" s="269" t="s">
        <v>387</v>
      </c>
      <c r="H83" s="269"/>
      <c r="I83" s="7"/>
    </row>
    <row r="84" spans="1:9">
      <c r="A84" s="20"/>
      <c r="B84" s="20" t="s">
        <v>382</v>
      </c>
      <c r="C84" s="20" t="s">
        <v>390</v>
      </c>
      <c r="D84" s="20" t="s">
        <v>2</v>
      </c>
      <c r="E84" s="267" t="s">
        <v>391</v>
      </c>
      <c r="F84" s="268">
        <v>46169</v>
      </c>
      <c r="G84" s="20" t="s">
        <v>387</v>
      </c>
      <c r="H84" s="20"/>
      <c r="I84" s="7"/>
    </row>
    <row r="85" spans="1:9">
      <c r="A85" s="269"/>
      <c r="B85" s="269" t="s">
        <v>309</v>
      </c>
      <c r="C85" s="269" t="s">
        <v>333</v>
      </c>
      <c r="D85" s="269" t="s">
        <v>4</v>
      </c>
      <c r="E85" s="270" t="s">
        <v>392</v>
      </c>
      <c r="F85" s="271">
        <v>46177</v>
      </c>
      <c r="G85" s="269" t="s">
        <v>387</v>
      </c>
      <c r="H85" s="269"/>
      <c r="I85" s="7"/>
    </row>
    <row r="86" spans="1:9">
      <c r="A86" s="20"/>
      <c r="B86" s="20"/>
      <c r="C86" s="20"/>
      <c r="D86" s="20"/>
      <c r="E86" s="267"/>
      <c r="F86" s="268"/>
      <c r="G86" s="20"/>
      <c r="H86" s="20"/>
      <c r="I86" s="7"/>
    </row>
    <row r="87" spans="1:9">
      <c r="A87" s="269"/>
      <c r="B87" s="269"/>
      <c r="C87" s="269"/>
      <c r="D87" s="269"/>
      <c r="E87" s="270"/>
      <c r="F87" s="271"/>
      <c r="G87" s="269"/>
      <c r="H87" s="269"/>
      <c r="I87" s="7"/>
    </row>
    <row r="88" spans="1:9">
      <c r="A88" s="20"/>
      <c r="B88" s="20"/>
      <c r="C88" s="20"/>
      <c r="D88" s="20"/>
      <c r="E88" s="267"/>
      <c r="F88" s="268"/>
      <c r="G88" s="20"/>
      <c r="H88" s="20"/>
      <c r="I88" s="7"/>
    </row>
    <row r="89" spans="1:9">
      <c r="A89" s="269"/>
      <c r="B89" s="269"/>
      <c r="C89" s="269"/>
      <c r="D89" s="269"/>
      <c r="E89" s="270"/>
      <c r="F89" s="271"/>
      <c r="G89" s="269"/>
      <c r="H89" s="269"/>
      <c r="I89" s="7"/>
    </row>
    <row r="90" spans="1:9">
      <c r="A90" s="20"/>
      <c r="B90" s="20"/>
      <c r="C90" s="20"/>
      <c r="D90" s="20"/>
      <c r="E90" s="267"/>
      <c r="F90" s="268"/>
      <c r="G90" s="20"/>
      <c r="H90" s="20"/>
      <c r="I90" s="7"/>
    </row>
    <row r="91" spans="1:9">
      <c r="F91" s="310"/>
    </row>
    <row r="92" spans="1:9">
      <c r="F92" s="310"/>
    </row>
    <row r="93" spans="1:9">
      <c r="C93" s="14" t="s">
        <v>393</v>
      </c>
      <c r="F93" s="310"/>
    </row>
    <row r="94" spans="1:9">
      <c r="C94" s="14" t="s">
        <v>394</v>
      </c>
      <c r="F94" s="310"/>
    </row>
    <row r="95" spans="1:9">
      <c r="C95" s="14" t="s">
        <v>395</v>
      </c>
      <c r="F95" s="310"/>
    </row>
    <row r="96" spans="1:9">
      <c r="C96" s="14" t="s">
        <v>396</v>
      </c>
      <c r="F96" s="310"/>
    </row>
    <row r="97" spans="3:6">
      <c r="F97" s="310"/>
    </row>
    <row r="98" spans="3:6">
      <c r="F98" s="310"/>
    </row>
    <row r="99" spans="3:6">
      <c r="F99" s="310"/>
    </row>
    <row r="100" spans="3:6">
      <c r="C100" s="311" t="s">
        <v>397</v>
      </c>
      <c r="F100" s="310"/>
    </row>
    <row r="101" spans="3:6">
      <c r="C101" s="311" t="s">
        <v>398</v>
      </c>
      <c r="F101" s="310"/>
    </row>
    <row r="102" spans="3:6">
      <c r="F102" s="310"/>
    </row>
    <row r="103" spans="3:6">
      <c r="F103" s="310"/>
    </row>
    <row r="104" spans="3:6">
      <c r="C104" s="312" t="s">
        <v>399</v>
      </c>
      <c r="F104" s="310"/>
    </row>
    <row r="105" spans="3:6">
      <c r="C105" s="312" t="s">
        <v>400</v>
      </c>
      <c r="F105" s="310"/>
    </row>
    <row r="106" spans="3:6">
      <c r="F106" s="310"/>
    </row>
    <row r="107" spans="3:6">
      <c r="F107" s="310"/>
    </row>
    <row r="108" spans="3:6">
      <c r="F108" s="310"/>
    </row>
    <row r="109" spans="3:6">
      <c r="F109" s="310"/>
    </row>
    <row r="110" spans="3:6">
      <c r="F110" s="310"/>
    </row>
    <row r="111" spans="3:6">
      <c r="F111" s="310"/>
    </row>
    <row r="112" spans="3:6">
      <c r="F112" s="310"/>
    </row>
    <row r="113" spans="6:6">
      <c r="F113" s="310"/>
    </row>
    <row r="114" spans="6:6">
      <c r="F114" s="310"/>
    </row>
    <row r="115" spans="6:6">
      <c r="F115" s="310"/>
    </row>
    <row r="116" spans="6:6">
      <c r="F116" s="310"/>
    </row>
    <row r="117" spans="6:6">
      <c r="F117" s="310"/>
    </row>
    <row r="118" spans="6:6">
      <c r="F118" s="310"/>
    </row>
    <row r="119" spans="6:6">
      <c r="F119" s="310"/>
    </row>
    <row r="120" spans="6:6">
      <c r="F120" s="310"/>
    </row>
    <row r="121" spans="6:6">
      <c r="F121" s="310"/>
    </row>
    <row r="122" spans="6:6">
      <c r="F122" s="310"/>
    </row>
    <row r="123" spans="6:6">
      <c r="F123" s="310"/>
    </row>
    <row r="124" spans="6:6">
      <c r="F124" s="310"/>
    </row>
    <row r="125" spans="6:6">
      <c r="F125" s="310"/>
    </row>
    <row r="126" spans="6:6">
      <c r="F126" s="310"/>
    </row>
    <row r="127" spans="6:6">
      <c r="F127" s="310"/>
    </row>
    <row r="128" spans="6:6">
      <c r="F128" s="310"/>
    </row>
    <row r="129" spans="6:6">
      <c r="F129" s="310"/>
    </row>
    <row r="130" spans="6:6">
      <c r="F130" s="310"/>
    </row>
    <row r="131" spans="6:6">
      <c r="F131" s="310"/>
    </row>
    <row r="132" spans="6:6">
      <c r="F132" s="310"/>
    </row>
    <row r="133" spans="6:6">
      <c r="F133" s="310"/>
    </row>
    <row r="134" spans="6:6">
      <c r="F134" s="310"/>
    </row>
    <row r="135" spans="6:6">
      <c r="F135" s="310"/>
    </row>
    <row r="136" spans="6:6">
      <c r="F136" s="310"/>
    </row>
    <row r="137" spans="6:6">
      <c r="F137" s="310"/>
    </row>
    <row r="138" spans="6:6">
      <c r="F138" s="310"/>
    </row>
    <row r="139" spans="6:6">
      <c r="F139" s="310"/>
    </row>
    <row r="140" spans="6:6">
      <c r="F140" s="310"/>
    </row>
    <row r="141" spans="6:6">
      <c r="F141" s="310"/>
    </row>
    <row r="142" spans="6:6">
      <c r="F142" s="310"/>
    </row>
    <row r="143" spans="6:6">
      <c r="F143" s="310"/>
    </row>
    <row r="144" spans="6:6">
      <c r="F144" s="310"/>
    </row>
    <row r="145" spans="6:6">
      <c r="F145" s="310"/>
    </row>
    <row r="146" spans="6:6">
      <c r="F146" s="310"/>
    </row>
    <row r="147" spans="6:6">
      <c r="F147" s="310"/>
    </row>
    <row r="148" spans="6:6">
      <c r="F148" s="310"/>
    </row>
    <row r="149" spans="6:6">
      <c r="F149" s="310"/>
    </row>
    <row r="150" spans="6:6">
      <c r="F150" s="310"/>
    </row>
    <row r="151" spans="6:6">
      <c r="F151" s="310"/>
    </row>
    <row r="152" spans="6:6">
      <c r="F152" s="310"/>
    </row>
    <row r="153" spans="6:6">
      <c r="F153" s="310"/>
    </row>
    <row r="154" spans="6:6">
      <c r="F154" s="310"/>
    </row>
    <row r="155" spans="6:6">
      <c r="F155" s="310"/>
    </row>
    <row r="156" spans="6:6">
      <c r="F156" s="310"/>
    </row>
    <row r="157" spans="6:6">
      <c r="F157" s="310"/>
    </row>
    <row r="158" spans="6:6">
      <c r="F158" s="310"/>
    </row>
    <row r="159" spans="6:6">
      <c r="F159" s="310"/>
    </row>
    <row r="160" spans="6:6">
      <c r="F160" s="310"/>
    </row>
    <row r="161" spans="6:6">
      <c r="F161" s="310"/>
    </row>
    <row r="162" spans="6:6">
      <c r="F162" s="310"/>
    </row>
    <row r="163" spans="6:6">
      <c r="F163" s="310"/>
    </row>
    <row r="164" spans="6:6">
      <c r="F164" s="310"/>
    </row>
    <row r="165" spans="6:6">
      <c r="F165" s="310"/>
    </row>
    <row r="166" spans="6:6">
      <c r="F166" s="310"/>
    </row>
    <row r="167" spans="6:6">
      <c r="F167" s="310"/>
    </row>
    <row r="168" spans="6:6">
      <c r="F168" s="310"/>
    </row>
    <row r="169" spans="6:6">
      <c r="F169" s="310"/>
    </row>
    <row r="170" spans="6:6">
      <c r="F170" s="310"/>
    </row>
    <row r="171" spans="6:6">
      <c r="F171" s="310"/>
    </row>
    <row r="172" spans="6:6">
      <c r="F172" s="310"/>
    </row>
    <row r="173" spans="6:6">
      <c r="F173" s="310"/>
    </row>
    <row r="174" spans="6:6">
      <c r="F174" s="310"/>
    </row>
    <row r="175" spans="6:6">
      <c r="F175" s="310"/>
    </row>
    <row r="176" spans="6:6">
      <c r="F176" s="310"/>
    </row>
    <row r="177" spans="6:6">
      <c r="F177" s="310"/>
    </row>
    <row r="178" spans="6:6">
      <c r="F178" s="310"/>
    </row>
    <row r="179" spans="6:6">
      <c r="F179" s="310"/>
    </row>
    <row r="180" spans="6:6">
      <c r="F180" s="310"/>
    </row>
    <row r="181" spans="6:6">
      <c r="F181" s="310"/>
    </row>
    <row r="182" spans="6:6">
      <c r="F182" s="310"/>
    </row>
    <row r="183" spans="6:6">
      <c r="F183" s="310"/>
    </row>
    <row r="184" spans="6:6">
      <c r="F184" s="310"/>
    </row>
    <row r="185" spans="6:6">
      <c r="F185" s="310"/>
    </row>
    <row r="186" spans="6:6">
      <c r="F186" s="310"/>
    </row>
    <row r="187" spans="6:6">
      <c r="F187" s="310"/>
    </row>
    <row r="188" spans="6:6">
      <c r="F188" s="310"/>
    </row>
    <row r="189" spans="6:6">
      <c r="F189" s="310"/>
    </row>
    <row r="190" spans="6:6">
      <c r="F190" s="310"/>
    </row>
    <row r="191" spans="6:6">
      <c r="F191" s="310"/>
    </row>
    <row r="192" spans="6:6">
      <c r="F192" s="310"/>
    </row>
    <row r="193" spans="6:6">
      <c r="F193" s="310"/>
    </row>
    <row r="194" spans="6:6">
      <c r="F194" s="310"/>
    </row>
    <row r="195" spans="6:6">
      <c r="F195" s="310"/>
    </row>
    <row r="196" spans="6:6">
      <c r="F196" s="310"/>
    </row>
    <row r="197" spans="6:6">
      <c r="F197" s="310"/>
    </row>
    <row r="198" spans="6:6">
      <c r="F198" s="310"/>
    </row>
    <row r="199" spans="6:6">
      <c r="F199" s="310"/>
    </row>
    <row r="200" spans="6:6">
      <c r="F200" s="310"/>
    </row>
    <row r="201" spans="6:6">
      <c r="F201" s="310"/>
    </row>
    <row r="202" spans="6:6">
      <c r="F202" s="310"/>
    </row>
    <row r="203" spans="6:6">
      <c r="F203" s="310"/>
    </row>
    <row r="204" spans="6:6">
      <c r="F204" s="310"/>
    </row>
    <row r="205" spans="6:6">
      <c r="F205" s="310"/>
    </row>
    <row r="206" spans="6:6">
      <c r="F206" s="310"/>
    </row>
    <row r="207" spans="6:6">
      <c r="F207" s="310"/>
    </row>
    <row r="208" spans="6:6">
      <c r="F208" s="310"/>
    </row>
    <row r="209" spans="6:6">
      <c r="F209" s="310"/>
    </row>
    <row r="210" spans="6:6">
      <c r="F210" s="310"/>
    </row>
    <row r="211" spans="6:6">
      <c r="F211" s="310"/>
    </row>
    <row r="212" spans="6:6">
      <c r="F212" s="310"/>
    </row>
    <row r="213" spans="6:6">
      <c r="F213" s="310"/>
    </row>
    <row r="214" spans="6:6">
      <c r="F214" s="310"/>
    </row>
    <row r="215" spans="6:6">
      <c r="F215" s="310"/>
    </row>
    <row r="216" spans="6:6">
      <c r="F216" s="310"/>
    </row>
    <row r="217" spans="6:6">
      <c r="F217" s="310"/>
    </row>
    <row r="218" spans="6:6">
      <c r="F218" s="310"/>
    </row>
    <row r="219" spans="6:6">
      <c r="F219" s="310"/>
    </row>
    <row r="220" spans="6:6">
      <c r="F220" s="310"/>
    </row>
    <row r="221" spans="6:6">
      <c r="F221" s="310"/>
    </row>
    <row r="222" spans="6:6">
      <c r="F222" s="310"/>
    </row>
    <row r="223" spans="6:6">
      <c r="F223" s="310"/>
    </row>
    <row r="224" spans="6:6">
      <c r="F224" s="310"/>
    </row>
    <row r="225" spans="6:6">
      <c r="F225" s="310"/>
    </row>
    <row r="226" spans="6:6">
      <c r="F226" s="310"/>
    </row>
    <row r="227" spans="6:6">
      <c r="F227" s="310"/>
    </row>
    <row r="228" spans="6:6">
      <c r="F228" s="310"/>
    </row>
    <row r="229" spans="6:6">
      <c r="F229" s="310"/>
    </row>
    <row r="230" spans="6:6">
      <c r="F230" s="310"/>
    </row>
    <row r="231" spans="6:6">
      <c r="F231" s="310"/>
    </row>
    <row r="232" spans="6:6">
      <c r="F232" s="310"/>
    </row>
    <row r="233" spans="6:6">
      <c r="F233" s="310"/>
    </row>
    <row r="234" spans="6:6">
      <c r="F234" s="310"/>
    </row>
    <row r="235" spans="6:6">
      <c r="F235" s="310"/>
    </row>
    <row r="236" spans="6:6">
      <c r="F236" s="310"/>
    </row>
    <row r="237" spans="6:6">
      <c r="F237" s="310"/>
    </row>
    <row r="238" spans="6:6">
      <c r="F238" s="310"/>
    </row>
    <row r="239" spans="6:6">
      <c r="F239" s="310"/>
    </row>
    <row r="240" spans="6:6">
      <c r="F240" s="310"/>
    </row>
    <row r="241" spans="6:6">
      <c r="F241" s="310"/>
    </row>
    <row r="242" spans="6:6">
      <c r="F242" s="310"/>
    </row>
    <row r="243" spans="6:6">
      <c r="F243" s="310"/>
    </row>
    <row r="244" spans="6:6">
      <c r="F244" s="310"/>
    </row>
    <row r="245" spans="6:6">
      <c r="F245" s="310"/>
    </row>
    <row r="246" spans="6:6">
      <c r="F246" s="310"/>
    </row>
    <row r="247" spans="6:6">
      <c r="F247" s="310"/>
    </row>
    <row r="248" spans="6:6">
      <c r="F248" s="310"/>
    </row>
    <row r="249" spans="6:6">
      <c r="F249" s="310"/>
    </row>
    <row r="250" spans="6:6">
      <c r="F250" s="310"/>
    </row>
    <row r="251" spans="6:6">
      <c r="F251" s="310"/>
    </row>
    <row r="252" spans="6:6">
      <c r="F252" s="310"/>
    </row>
    <row r="253" spans="6:6">
      <c r="F253" s="310"/>
    </row>
    <row r="254" spans="6:6">
      <c r="F254" s="310"/>
    </row>
    <row r="255" spans="6:6">
      <c r="F255" s="310"/>
    </row>
    <row r="256" spans="6:6">
      <c r="F256" s="310"/>
    </row>
    <row r="257" spans="6:6">
      <c r="F257" s="310"/>
    </row>
    <row r="258" spans="6:6">
      <c r="F258" s="310"/>
    </row>
    <row r="259" spans="6:6">
      <c r="F259" s="310"/>
    </row>
    <row r="260" spans="6:6">
      <c r="F260" s="310"/>
    </row>
    <row r="261" spans="6:6">
      <c r="F261" s="310"/>
    </row>
    <row r="262" spans="6:6">
      <c r="F262" s="310"/>
    </row>
    <row r="263" spans="6:6">
      <c r="F263" s="310"/>
    </row>
    <row r="264" spans="6:6">
      <c r="F264" s="310"/>
    </row>
    <row r="265" spans="6:6">
      <c r="F265" s="310"/>
    </row>
    <row r="266" spans="6:6">
      <c r="F266" s="310"/>
    </row>
    <row r="267" spans="6:6">
      <c r="F267" s="310"/>
    </row>
    <row r="268" spans="6:6">
      <c r="F268" s="310"/>
    </row>
    <row r="269" spans="6:6">
      <c r="F269" s="310"/>
    </row>
    <row r="270" spans="6:6">
      <c r="F270" s="310"/>
    </row>
    <row r="271" spans="6:6">
      <c r="F271" s="310"/>
    </row>
    <row r="272" spans="6:6">
      <c r="F272" s="310"/>
    </row>
    <row r="273" spans="6:6">
      <c r="F273" s="310"/>
    </row>
    <row r="274" spans="6:6">
      <c r="F274" s="310"/>
    </row>
    <row r="275" spans="6:6">
      <c r="F275" s="310"/>
    </row>
    <row r="276" spans="6:6">
      <c r="F276" s="310"/>
    </row>
    <row r="277" spans="6:6">
      <c r="F277" s="310"/>
    </row>
    <row r="278" spans="6:6">
      <c r="F278" s="310"/>
    </row>
    <row r="279" spans="6:6">
      <c r="F279" s="310"/>
    </row>
    <row r="280" spans="6:6">
      <c r="F280" s="310"/>
    </row>
    <row r="281" spans="6:6">
      <c r="F281" s="310"/>
    </row>
    <row r="282" spans="6:6">
      <c r="F282" s="310"/>
    </row>
    <row r="283" spans="6:6">
      <c r="F283" s="310"/>
    </row>
    <row r="284" spans="6:6">
      <c r="F284" s="310"/>
    </row>
    <row r="285" spans="6:6">
      <c r="F285" s="310"/>
    </row>
    <row r="286" spans="6:6">
      <c r="F286" s="310"/>
    </row>
    <row r="287" spans="6:6">
      <c r="F287" s="310"/>
    </row>
    <row r="288" spans="6:6">
      <c r="F288" s="310"/>
    </row>
    <row r="289" spans="6:6">
      <c r="F289" s="310"/>
    </row>
    <row r="290" spans="6:6">
      <c r="F290" s="310"/>
    </row>
    <row r="291" spans="6:6">
      <c r="F291" s="310"/>
    </row>
    <row r="292" spans="6:6">
      <c r="F292" s="310"/>
    </row>
    <row r="293" spans="6:6">
      <c r="F293" s="310"/>
    </row>
    <row r="294" spans="6:6">
      <c r="F294" s="310"/>
    </row>
    <row r="295" spans="6:6">
      <c r="F295" s="310"/>
    </row>
    <row r="296" spans="6:6">
      <c r="F296" s="310"/>
    </row>
    <row r="297" spans="6:6">
      <c r="F297" s="310"/>
    </row>
    <row r="298" spans="6:6">
      <c r="F298" s="310"/>
    </row>
    <row r="299" spans="6:6">
      <c r="F299" s="310"/>
    </row>
    <row r="300" spans="6:6">
      <c r="F300" s="310"/>
    </row>
    <row r="301" spans="6:6">
      <c r="F301" s="310"/>
    </row>
    <row r="302" spans="6:6">
      <c r="F302" s="310"/>
    </row>
    <row r="303" spans="6:6">
      <c r="F303" s="310"/>
    </row>
    <row r="304" spans="6:6">
      <c r="F304" s="310"/>
    </row>
    <row r="305" spans="6:6">
      <c r="F305" s="310"/>
    </row>
    <row r="306" spans="6:6">
      <c r="F306" s="310"/>
    </row>
    <row r="307" spans="6:6">
      <c r="F307" s="310"/>
    </row>
    <row r="308" spans="6:6">
      <c r="F308" s="310"/>
    </row>
    <row r="309" spans="6:6">
      <c r="F309" s="310"/>
    </row>
    <row r="310" spans="6:6">
      <c r="F310" s="310"/>
    </row>
    <row r="311" spans="6:6">
      <c r="F311" s="310"/>
    </row>
    <row r="312" spans="6:6">
      <c r="F312" s="310"/>
    </row>
    <row r="313" spans="6:6">
      <c r="F313" s="310"/>
    </row>
    <row r="314" spans="6:6">
      <c r="F314" s="310"/>
    </row>
    <row r="315" spans="6:6">
      <c r="F315" s="310"/>
    </row>
    <row r="316" spans="6:6">
      <c r="F316" s="310"/>
    </row>
    <row r="317" spans="6:6">
      <c r="F317" s="310"/>
    </row>
    <row r="318" spans="6:6">
      <c r="F318" s="310"/>
    </row>
    <row r="319" spans="6:6">
      <c r="F319" s="310"/>
    </row>
    <row r="320" spans="6:6">
      <c r="F320" s="310"/>
    </row>
    <row r="321" spans="6:6">
      <c r="F321" s="310"/>
    </row>
    <row r="322" spans="6:6">
      <c r="F322" s="310"/>
    </row>
    <row r="323" spans="6:6">
      <c r="F323" s="310"/>
    </row>
    <row r="324" spans="6:6">
      <c r="F324" s="310"/>
    </row>
    <row r="325" spans="6:6">
      <c r="F325" s="310"/>
    </row>
    <row r="326" spans="6:6">
      <c r="F326" s="310"/>
    </row>
    <row r="327" spans="6:6">
      <c r="F327" s="310"/>
    </row>
    <row r="328" spans="6:6">
      <c r="F328" s="310"/>
    </row>
    <row r="329" spans="6:6">
      <c r="F329" s="310"/>
    </row>
    <row r="330" spans="6:6">
      <c r="F330" s="310"/>
    </row>
    <row r="331" spans="6:6">
      <c r="F331" s="310"/>
    </row>
    <row r="332" spans="6:6">
      <c r="F332" s="310"/>
    </row>
    <row r="333" spans="6:6">
      <c r="F333" s="310"/>
    </row>
    <row r="334" spans="6:6">
      <c r="F334" s="310"/>
    </row>
    <row r="335" spans="6:6">
      <c r="F335" s="310"/>
    </row>
    <row r="336" spans="6:6">
      <c r="F336" s="310"/>
    </row>
    <row r="337" spans="6:6">
      <c r="F337" s="310"/>
    </row>
    <row r="338" spans="6:6">
      <c r="F338" s="310"/>
    </row>
    <row r="339" spans="6:6">
      <c r="F339" s="310"/>
    </row>
    <row r="340" spans="6:6">
      <c r="F340" s="310"/>
    </row>
    <row r="341" spans="6:6">
      <c r="F341" s="310"/>
    </row>
    <row r="342" spans="6:6">
      <c r="F342" s="310"/>
    </row>
    <row r="343" spans="6:6">
      <c r="F343" s="310"/>
    </row>
    <row r="344" spans="6:6">
      <c r="F344" s="310"/>
    </row>
    <row r="345" spans="6:6">
      <c r="F345" s="310"/>
    </row>
    <row r="346" spans="6:6">
      <c r="F346" s="310"/>
    </row>
    <row r="347" spans="6:6">
      <c r="F347" s="310"/>
    </row>
    <row r="348" spans="6:6">
      <c r="F348" s="310"/>
    </row>
    <row r="349" spans="6:6">
      <c r="F349" s="310"/>
    </row>
    <row r="350" spans="6:6">
      <c r="F350" s="310"/>
    </row>
    <row r="351" spans="6:6">
      <c r="F351" s="310"/>
    </row>
    <row r="352" spans="6:6">
      <c r="F352" s="310"/>
    </row>
    <row r="353" spans="6:6">
      <c r="F353" s="310"/>
    </row>
    <row r="354" spans="6:6">
      <c r="F354" s="310"/>
    </row>
    <row r="355" spans="6:6">
      <c r="F355" s="310"/>
    </row>
    <row r="356" spans="6:6">
      <c r="F356" s="310"/>
    </row>
    <row r="357" spans="6:6">
      <c r="F357" s="310"/>
    </row>
    <row r="358" spans="6:6">
      <c r="F358" s="310"/>
    </row>
    <row r="359" spans="6:6">
      <c r="F359" s="310"/>
    </row>
    <row r="360" spans="6:6">
      <c r="F360" s="310"/>
    </row>
    <row r="361" spans="6:6">
      <c r="F361" s="310"/>
    </row>
    <row r="362" spans="6:6">
      <c r="F362" s="310"/>
    </row>
    <row r="363" spans="6:6">
      <c r="F363" s="310"/>
    </row>
    <row r="364" spans="6:6">
      <c r="F364" s="310"/>
    </row>
    <row r="365" spans="6:6">
      <c r="F365" s="310"/>
    </row>
    <row r="366" spans="6:6">
      <c r="F366" s="310"/>
    </row>
    <row r="367" spans="6:6">
      <c r="F367" s="310"/>
    </row>
    <row r="368" spans="6:6">
      <c r="F368" s="310"/>
    </row>
    <row r="369" spans="6:6">
      <c r="F369" s="310"/>
    </row>
    <row r="370" spans="6:6">
      <c r="F370" s="310"/>
    </row>
    <row r="371" spans="6:6">
      <c r="F371" s="310"/>
    </row>
    <row r="372" spans="6:6">
      <c r="F372" s="310"/>
    </row>
    <row r="373" spans="6:6">
      <c r="F373" s="310"/>
    </row>
    <row r="374" spans="6:6">
      <c r="F374" s="310"/>
    </row>
    <row r="375" spans="6:6">
      <c r="F375" s="310"/>
    </row>
    <row r="376" spans="6:6">
      <c r="F376" s="310"/>
    </row>
    <row r="377" spans="6:6">
      <c r="F377" s="310"/>
    </row>
    <row r="378" spans="6:6">
      <c r="F378" s="310"/>
    </row>
    <row r="379" spans="6:6">
      <c r="F379" s="310"/>
    </row>
    <row r="380" spans="6:6">
      <c r="F380" s="310"/>
    </row>
    <row r="381" spans="6:6">
      <c r="F381" s="310"/>
    </row>
    <row r="382" spans="6:6">
      <c r="F382" s="310"/>
    </row>
    <row r="383" spans="6:6">
      <c r="F383" s="310"/>
    </row>
    <row r="384" spans="6:6">
      <c r="F384" s="310"/>
    </row>
    <row r="385" spans="6:6">
      <c r="F385" s="310"/>
    </row>
    <row r="386" spans="6:6">
      <c r="F386" s="310"/>
    </row>
    <row r="387" spans="6:6">
      <c r="F387" s="310"/>
    </row>
    <row r="388" spans="6:6">
      <c r="F388" s="310"/>
    </row>
    <row r="389" spans="6:6">
      <c r="F389" s="310"/>
    </row>
    <row r="390" spans="6:6">
      <c r="F390" s="310"/>
    </row>
    <row r="391" spans="6:6">
      <c r="F391" s="310"/>
    </row>
    <row r="392" spans="6:6">
      <c r="F392" s="310"/>
    </row>
    <row r="393" spans="6:6">
      <c r="F393" s="310"/>
    </row>
    <row r="394" spans="6:6">
      <c r="F394" s="310"/>
    </row>
    <row r="395" spans="6:6">
      <c r="F395" s="310"/>
    </row>
    <row r="396" spans="6:6">
      <c r="F396" s="310"/>
    </row>
    <row r="397" spans="6:6">
      <c r="F397" s="310"/>
    </row>
    <row r="398" spans="6:6">
      <c r="F398" s="310"/>
    </row>
    <row r="399" spans="6:6">
      <c r="F399" s="310"/>
    </row>
    <row r="400" spans="6:6">
      <c r="F400" s="310"/>
    </row>
    <row r="401" spans="6:6">
      <c r="F401" s="310"/>
    </row>
    <row r="402" spans="6:6">
      <c r="F402" s="310"/>
    </row>
    <row r="403" spans="6:6">
      <c r="F403" s="310"/>
    </row>
    <row r="404" spans="6:6">
      <c r="F404" s="310"/>
    </row>
    <row r="405" spans="6:6">
      <c r="F405" s="310"/>
    </row>
    <row r="406" spans="6:6">
      <c r="F406" s="310"/>
    </row>
    <row r="407" spans="6:6">
      <c r="F407" s="310"/>
    </row>
    <row r="408" spans="6:6">
      <c r="F408" s="310"/>
    </row>
    <row r="409" spans="6:6">
      <c r="F409" s="310"/>
    </row>
    <row r="410" spans="6:6">
      <c r="F410" s="310"/>
    </row>
    <row r="411" spans="6:6">
      <c r="F411" s="310"/>
    </row>
    <row r="412" spans="6:6">
      <c r="F412" s="310"/>
    </row>
    <row r="413" spans="6:6">
      <c r="F413" s="310"/>
    </row>
    <row r="414" spans="6:6">
      <c r="F414" s="310"/>
    </row>
    <row r="415" spans="6:6">
      <c r="F415" s="310"/>
    </row>
    <row r="416" spans="6:6">
      <c r="F416" s="310"/>
    </row>
    <row r="417" spans="6:6">
      <c r="F417" s="310"/>
    </row>
    <row r="418" spans="6:6">
      <c r="F418" s="310"/>
    </row>
    <row r="419" spans="6:6">
      <c r="F419" s="310"/>
    </row>
    <row r="420" spans="6:6">
      <c r="F420" s="310"/>
    </row>
    <row r="421" spans="6:6">
      <c r="F421" s="310"/>
    </row>
    <row r="422" spans="6:6">
      <c r="F422" s="310"/>
    </row>
    <row r="423" spans="6:6">
      <c r="F423" s="310"/>
    </row>
    <row r="424" spans="6:6">
      <c r="F424" s="310"/>
    </row>
    <row r="425" spans="6:6">
      <c r="F425" s="310"/>
    </row>
    <row r="426" spans="6:6">
      <c r="F426" s="310"/>
    </row>
    <row r="427" spans="6:6">
      <c r="F427" s="310"/>
    </row>
    <row r="428" spans="6:6">
      <c r="F428" s="310"/>
    </row>
    <row r="429" spans="6:6">
      <c r="F429" s="310"/>
    </row>
    <row r="430" spans="6:6">
      <c r="F430" s="310"/>
    </row>
    <row r="431" spans="6:6">
      <c r="F431" s="310"/>
    </row>
    <row r="432" spans="6:6">
      <c r="F432" s="310"/>
    </row>
    <row r="433" spans="6:6">
      <c r="F433" s="310"/>
    </row>
    <row r="434" spans="6:6">
      <c r="F434" s="310"/>
    </row>
    <row r="435" spans="6:6">
      <c r="F435" s="310"/>
    </row>
    <row r="436" spans="6:6">
      <c r="F436" s="310"/>
    </row>
    <row r="437" spans="6:6">
      <c r="F437" s="310"/>
    </row>
    <row r="438" spans="6:6">
      <c r="F438" s="310"/>
    </row>
    <row r="439" spans="6:6">
      <c r="F439" s="310"/>
    </row>
    <row r="440" spans="6:6">
      <c r="F440" s="310"/>
    </row>
    <row r="441" spans="6:6">
      <c r="F441" s="310"/>
    </row>
    <row r="442" spans="6:6">
      <c r="F442" s="310"/>
    </row>
    <row r="443" spans="6:6">
      <c r="F443" s="310"/>
    </row>
    <row r="444" spans="6:6">
      <c r="F444" s="310"/>
    </row>
    <row r="445" spans="6:6">
      <c r="F445" s="310"/>
    </row>
    <row r="446" spans="6:6">
      <c r="F446" s="310"/>
    </row>
    <row r="447" spans="6:6">
      <c r="F447" s="310"/>
    </row>
    <row r="448" spans="6:6">
      <c r="F448" s="310"/>
    </row>
    <row r="449" spans="6:6">
      <c r="F449" s="310"/>
    </row>
    <row r="450" spans="6:6">
      <c r="F450" s="310"/>
    </row>
    <row r="451" spans="6:6">
      <c r="F451" s="310"/>
    </row>
    <row r="452" spans="6:6">
      <c r="F452" s="310"/>
    </row>
    <row r="453" spans="6:6">
      <c r="F453" s="310"/>
    </row>
    <row r="454" spans="6:6">
      <c r="F454" s="310"/>
    </row>
    <row r="455" spans="6:6">
      <c r="F455" s="310"/>
    </row>
    <row r="456" spans="6:6">
      <c r="F456" s="310"/>
    </row>
    <row r="457" spans="6:6">
      <c r="F457" s="310"/>
    </row>
    <row r="458" spans="6:6">
      <c r="F458" s="310"/>
    </row>
    <row r="459" spans="6:6">
      <c r="F459" s="310"/>
    </row>
    <row r="460" spans="6:6">
      <c r="F460" s="310"/>
    </row>
    <row r="461" spans="6:6">
      <c r="F461" s="310"/>
    </row>
    <row r="462" spans="6:6">
      <c r="F462" s="310"/>
    </row>
    <row r="463" spans="6:6">
      <c r="F463" s="310"/>
    </row>
    <row r="464" spans="6:6">
      <c r="F464" s="310"/>
    </row>
    <row r="465" spans="6:6">
      <c r="F465" s="310"/>
    </row>
    <row r="466" spans="6:6">
      <c r="F466" s="310"/>
    </row>
    <row r="467" spans="6:6">
      <c r="F467" s="310"/>
    </row>
    <row r="468" spans="6:6">
      <c r="F468" s="310"/>
    </row>
    <row r="469" spans="6:6">
      <c r="F469" s="310"/>
    </row>
    <row r="470" spans="6:6">
      <c r="F470" s="310"/>
    </row>
    <row r="471" spans="6:6">
      <c r="F471" s="310"/>
    </row>
    <row r="472" spans="6:6">
      <c r="F472" s="310"/>
    </row>
    <row r="473" spans="6:6">
      <c r="F473" s="310"/>
    </row>
    <row r="474" spans="6:6">
      <c r="F474" s="310"/>
    </row>
    <row r="475" spans="6:6">
      <c r="F475" s="310"/>
    </row>
    <row r="476" spans="6:6">
      <c r="F476" s="310"/>
    </row>
    <row r="477" spans="6:6">
      <c r="F477" s="310"/>
    </row>
    <row r="478" spans="6:6">
      <c r="F478" s="310"/>
    </row>
    <row r="479" spans="6:6">
      <c r="F479" s="310"/>
    </row>
    <row r="480" spans="6:6">
      <c r="F480" s="310"/>
    </row>
    <row r="481" spans="6:6">
      <c r="F481" s="310"/>
    </row>
    <row r="482" spans="6:6">
      <c r="F482" s="310"/>
    </row>
    <row r="483" spans="6:6">
      <c r="F483" s="310"/>
    </row>
    <row r="484" spans="6:6">
      <c r="F484" s="310"/>
    </row>
    <row r="485" spans="6:6">
      <c r="F485" s="310"/>
    </row>
    <row r="486" spans="6:6">
      <c r="F486" s="310"/>
    </row>
    <row r="487" spans="6:6">
      <c r="F487" s="310"/>
    </row>
    <row r="488" spans="6:6">
      <c r="F488" s="310"/>
    </row>
    <row r="489" spans="6:6">
      <c r="F489" s="310"/>
    </row>
    <row r="490" spans="6:6">
      <c r="F490" s="310"/>
    </row>
    <row r="491" spans="6:6">
      <c r="F491" s="310"/>
    </row>
    <row r="492" spans="6:6">
      <c r="F492" s="310"/>
    </row>
    <row r="493" spans="6:6">
      <c r="F493" s="310"/>
    </row>
    <row r="494" spans="6:6">
      <c r="F494" s="310"/>
    </row>
    <row r="495" spans="6:6">
      <c r="F495" s="310"/>
    </row>
    <row r="496" spans="6:6">
      <c r="F496" s="310"/>
    </row>
    <row r="497" spans="6:6">
      <c r="F497" s="310"/>
    </row>
    <row r="498" spans="6:6">
      <c r="F498" s="310"/>
    </row>
    <row r="499" spans="6:6">
      <c r="F499" s="310"/>
    </row>
    <row r="500" spans="6:6">
      <c r="F500" s="310"/>
    </row>
    <row r="501" spans="6:6">
      <c r="F501" s="310"/>
    </row>
    <row r="502" spans="6:6">
      <c r="F502" s="310"/>
    </row>
    <row r="503" spans="6:6">
      <c r="F503" s="310"/>
    </row>
    <row r="504" spans="6:6">
      <c r="F504" s="310"/>
    </row>
    <row r="505" spans="6:6">
      <c r="F505" s="310"/>
    </row>
    <row r="506" spans="6:6">
      <c r="F506" s="310"/>
    </row>
    <row r="507" spans="6:6">
      <c r="F507" s="310"/>
    </row>
    <row r="508" spans="6:6">
      <c r="F508" s="310"/>
    </row>
    <row r="509" spans="6:6">
      <c r="F509" s="310"/>
    </row>
    <row r="510" spans="6:6">
      <c r="F510" s="310"/>
    </row>
    <row r="511" spans="6:6">
      <c r="F511" s="310"/>
    </row>
    <row r="512" spans="6:6">
      <c r="F512" s="310"/>
    </row>
    <row r="513" spans="6:6">
      <c r="F513" s="310"/>
    </row>
    <row r="514" spans="6:6">
      <c r="F514" s="310"/>
    </row>
    <row r="515" spans="6:6">
      <c r="F515" s="310"/>
    </row>
    <row r="516" spans="6:6">
      <c r="F516" s="310"/>
    </row>
    <row r="517" spans="6:6">
      <c r="F517" s="310"/>
    </row>
    <row r="518" spans="6:6">
      <c r="F518" s="310"/>
    </row>
    <row r="519" spans="6:6">
      <c r="F519" s="310"/>
    </row>
    <row r="520" spans="6:6">
      <c r="F520" s="310"/>
    </row>
    <row r="521" spans="6:6">
      <c r="F521" s="310"/>
    </row>
    <row r="522" spans="6:6">
      <c r="F522" s="310"/>
    </row>
    <row r="523" spans="6:6">
      <c r="F523" s="310"/>
    </row>
    <row r="524" spans="6:6">
      <c r="F524" s="310"/>
    </row>
    <row r="525" spans="6:6">
      <c r="F525" s="310"/>
    </row>
    <row r="526" spans="6:6">
      <c r="F526" s="310"/>
    </row>
    <row r="527" spans="6:6">
      <c r="F527" s="310"/>
    </row>
    <row r="528" spans="6:6">
      <c r="F528" s="310"/>
    </row>
    <row r="529" spans="6:6">
      <c r="F529" s="310"/>
    </row>
    <row r="530" spans="6:6">
      <c r="F530" s="310"/>
    </row>
    <row r="531" spans="6:6">
      <c r="F531" s="310"/>
    </row>
    <row r="532" spans="6:6">
      <c r="F532" s="310"/>
    </row>
    <row r="533" spans="6:6">
      <c r="F533" s="310"/>
    </row>
    <row r="534" spans="6:6">
      <c r="F534" s="310"/>
    </row>
    <row r="535" spans="6:6">
      <c r="F535" s="310"/>
    </row>
    <row r="536" spans="6:6">
      <c r="F536" s="310"/>
    </row>
    <row r="537" spans="6:6">
      <c r="F537" s="310"/>
    </row>
    <row r="538" spans="6:6">
      <c r="F538" s="310"/>
    </row>
    <row r="539" spans="6:6">
      <c r="F539" s="310"/>
    </row>
    <row r="540" spans="6:6">
      <c r="F540" s="310"/>
    </row>
    <row r="541" spans="6:6">
      <c r="F541" s="310"/>
    </row>
    <row r="542" spans="6:6">
      <c r="F542" s="310"/>
    </row>
    <row r="543" spans="6:6">
      <c r="F543" s="310"/>
    </row>
    <row r="544" spans="6:6">
      <c r="F544" s="310"/>
    </row>
    <row r="545" spans="6:6">
      <c r="F545" s="310"/>
    </row>
    <row r="546" spans="6:6">
      <c r="F546" s="310"/>
    </row>
    <row r="547" spans="6:6">
      <c r="F547" s="310"/>
    </row>
    <row r="548" spans="6:6">
      <c r="F548" s="310"/>
    </row>
    <row r="549" spans="6:6">
      <c r="F549" s="310"/>
    </row>
    <row r="550" spans="6:6">
      <c r="F550" s="310"/>
    </row>
    <row r="551" spans="6:6">
      <c r="F551" s="310"/>
    </row>
    <row r="552" spans="6:6">
      <c r="F552" s="310"/>
    </row>
    <row r="553" spans="6:6">
      <c r="F553" s="310"/>
    </row>
    <row r="554" spans="6:6">
      <c r="F554" s="310"/>
    </row>
    <row r="555" spans="6:6">
      <c r="F555" s="310"/>
    </row>
    <row r="556" spans="6:6">
      <c r="F556" s="310"/>
    </row>
    <row r="557" spans="6:6">
      <c r="F557" s="310"/>
    </row>
    <row r="558" spans="6:6">
      <c r="F558" s="310"/>
    </row>
    <row r="559" spans="6:6">
      <c r="F559" s="310"/>
    </row>
    <row r="560" spans="6:6">
      <c r="F560" s="310"/>
    </row>
    <row r="561" spans="6:6">
      <c r="F561" s="310"/>
    </row>
    <row r="562" spans="6:6">
      <c r="F562" s="310"/>
    </row>
    <row r="563" spans="6:6">
      <c r="F563" s="310"/>
    </row>
    <row r="564" spans="6:6">
      <c r="F564" s="310"/>
    </row>
    <row r="565" spans="6:6">
      <c r="F565" s="310"/>
    </row>
    <row r="566" spans="6:6">
      <c r="F566" s="310"/>
    </row>
    <row r="567" spans="6:6">
      <c r="F567" s="310"/>
    </row>
    <row r="568" spans="6:6">
      <c r="F568" s="310"/>
    </row>
    <row r="569" spans="6:6">
      <c r="F569" s="310"/>
    </row>
    <row r="570" spans="6:6">
      <c r="F570" s="310"/>
    </row>
    <row r="571" spans="6:6">
      <c r="F571" s="310"/>
    </row>
    <row r="572" spans="6:6">
      <c r="F572" s="310"/>
    </row>
    <row r="573" spans="6:6">
      <c r="F573" s="310"/>
    </row>
    <row r="574" spans="6:6">
      <c r="F574" s="310"/>
    </row>
    <row r="575" spans="6:6">
      <c r="F575" s="310"/>
    </row>
    <row r="576" spans="6:6">
      <c r="F576" s="310"/>
    </row>
    <row r="577" spans="6:6">
      <c r="F577" s="310"/>
    </row>
    <row r="578" spans="6:6">
      <c r="F578" s="310"/>
    </row>
    <row r="579" spans="6:6">
      <c r="F579" s="310"/>
    </row>
    <row r="580" spans="6:6">
      <c r="F580" s="310"/>
    </row>
    <row r="581" spans="6:6">
      <c r="F581" s="310"/>
    </row>
    <row r="582" spans="6:6">
      <c r="F582" s="310"/>
    </row>
    <row r="583" spans="6:6">
      <c r="F583" s="310"/>
    </row>
    <row r="584" spans="6:6">
      <c r="F584" s="310"/>
    </row>
    <row r="585" spans="6:6">
      <c r="F585" s="310"/>
    </row>
    <row r="586" spans="6:6">
      <c r="F586" s="310"/>
    </row>
    <row r="587" spans="6:6">
      <c r="F587" s="310"/>
    </row>
    <row r="588" spans="6:6">
      <c r="F588" s="310"/>
    </row>
    <row r="589" spans="6:6">
      <c r="F589" s="310"/>
    </row>
    <row r="590" spans="6:6">
      <c r="F590" s="310"/>
    </row>
    <row r="591" spans="6:6">
      <c r="F591" s="310"/>
    </row>
    <row r="592" spans="6:6">
      <c r="F592" s="310"/>
    </row>
    <row r="593" spans="6:6">
      <c r="F593" s="310"/>
    </row>
    <row r="594" spans="6:6">
      <c r="F594" s="310"/>
    </row>
    <row r="595" spans="6:6">
      <c r="F595" s="310"/>
    </row>
    <row r="596" spans="6:6">
      <c r="F596" s="310"/>
    </row>
    <row r="597" spans="6:6">
      <c r="F597" s="310"/>
    </row>
    <row r="598" spans="6:6">
      <c r="F598" s="310"/>
    </row>
    <row r="599" spans="6:6">
      <c r="F599" s="310"/>
    </row>
    <row r="600" spans="6:6">
      <c r="F600" s="310"/>
    </row>
    <row r="601" spans="6:6">
      <c r="F601" s="310"/>
    </row>
    <row r="602" spans="6:6">
      <c r="F602" s="310"/>
    </row>
    <row r="603" spans="6:6">
      <c r="F603" s="310"/>
    </row>
    <row r="604" spans="6:6">
      <c r="F604" s="310"/>
    </row>
    <row r="605" spans="6:6">
      <c r="F605" s="310"/>
    </row>
    <row r="606" spans="6:6">
      <c r="F606" s="310"/>
    </row>
    <row r="607" spans="6:6">
      <c r="F607" s="310"/>
    </row>
    <row r="608" spans="6:6">
      <c r="F608" s="310"/>
    </row>
    <row r="609" spans="6:6">
      <c r="F609" s="310"/>
    </row>
    <row r="610" spans="6:6">
      <c r="F610" s="310"/>
    </row>
    <row r="611" spans="6:6">
      <c r="F611" s="310"/>
    </row>
    <row r="612" spans="6:6">
      <c r="F612" s="310"/>
    </row>
    <row r="613" spans="6:6">
      <c r="F613" s="310"/>
    </row>
    <row r="614" spans="6:6">
      <c r="F614" s="310"/>
    </row>
    <row r="615" spans="6:6">
      <c r="F615" s="310"/>
    </row>
    <row r="616" spans="6:6">
      <c r="F616" s="310"/>
    </row>
    <row r="617" spans="6:6">
      <c r="F617" s="310"/>
    </row>
    <row r="618" spans="6:6">
      <c r="F618" s="310"/>
    </row>
    <row r="619" spans="6:6">
      <c r="F619" s="310"/>
    </row>
    <row r="620" spans="6:6">
      <c r="F620" s="310"/>
    </row>
    <row r="621" spans="6:6">
      <c r="F621" s="310"/>
    </row>
    <row r="622" spans="6:6">
      <c r="F622" s="310"/>
    </row>
    <row r="623" spans="6:6">
      <c r="F623" s="310"/>
    </row>
    <row r="624" spans="6:6">
      <c r="F624" s="310"/>
    </row>
    <row r="625" spans="6:6">
      <c r="F625" s="310"/>
    </row>
    <row r="626" spans="6:6">
      <c r="F626" s="310"/>
    </row>
    <row r="627" spans="6:6">
      <c r="F627" s="310"/>
    </row>
    <row r="628" spans="6:6">
      <c r="F628" s="310"/>
    </row>
    <row r="629" spans="6:6">
      <c r="F629" s="310"/>
    </row>
    <row r="630" spans="6:6">
      <c r="F630" s="310"/>
    </row>
    <row r="631" spans="6:6">
      <c r="F631" s="310"/>
    </row>
    <row r="632" spans="6:6">
      <c r="F632" s="310"/>
    </row>
    <row r="633" spans="6:6">
      <c r="F633" s="310"/>
    </row>
    <row r="634" spans="6:6">
      <c r="F634" s="310"/>
    </row>
    <row r="635" spans="6:6">
      <c r="F635" s="310"/>
    </row>
    <row r="636" spans="6:6">
      <c r="F636" s="310"/>
    </row>
    <row r="637" spans="6:6">
      <c r="F637" s="310"/>
    </row>
    <row r="638" spans="6:6">
      <c r="F638" s="310"/>
    </row>
    <row r="639" spans="6:6">
      <c r="F639" s="310"/>
    </row>
    <row r="640" spans="6:6">
      <c r="F640" s="310"/>
    </row>
    <row r="641" spans="6:6">
      <c r="F641" s="310"/>
    </row>
    <row r="642" spans="6:6">
      <c r="F642" s="310"/>
    </row>
    <row r="643" spans="6:6">
      <c r="F643" s="310"/>
    </row>
    <row r="644" spans="6:6">
      <c r="F644" s="310"/>
    </row>
    <row r="645" spans="6:6">
      <c r="F645" s="310"/>
    </row>
    <row r="646" spans="6:6">
      <c r="F646" s="310"/>
    </row>
    <row r="647" spans="6:6">
      <c r="F647" s="310"/>
    </row>
    <row r="648" spans="6:6">
      <c r="F648" s="310"/>
    </row>
    <row r="649" spans="6:6">
      <c r="F649" s="310"/>
    </row>
    <row r="650" spans="6:6">
      <c r="F650" s="310"/>
    </row>
    <row r="651" spans="6:6">
      <c r="F651" s="310"/>
    </row>
    <row r="652" spans="6:6">
      <c r="F652" s="310"/>
    </row>
    <row r="653" spans="6:6">
      <c r="F653" s="310"/>
    </row>
    <row r="654" spans="6:6">
      <c r="F654" s="310"/>
    </row>
    <row r="655" spans="6:6">
      <c r="F655" s="310"/>
    </row>
    <row r="656" spans="6:6">
      <c r="F656" s="310"/>
    </row>
    <row r="657" spans="6:6">
      <c r="F657" s="310"/>
    </row>
    <row r="658" spans="6:6">
      <c r="F658" s="310"/>
    </row>
    <row r="659" spans="6:6">
      <c r="F659" s="310"/>
    </row>
    <row r="660" spans="6:6">
      <c r="F660" s="310"/>
    </row>
    <row r="661" spans="6:6">
      <c r="F661" s="310"/>
    </row>
    <row r="662" spans="6:6">
      <c r="F662" s="310"/>
    </row>
    <row r="663" spans="6:6">
      <c r="F663" s="310"/>
    </row>
    <row r="664" spans="6:6">
      <c r="F664" s="310"/>
    </row>
    <row r="665" spans="6:6">
      <c r="F665" s="310"/>
    </row>
    <row r="666" spans="6:6">
      <c r="F666" s="310"/>
    </row>
    <row r="667" spans="6:6">
      <c r="F667" s="310"/>
    </row>
    <row r="668" spans="6:6">
      <c r="F668" s="310"/>
    </row>
    <row r="669" spans="6:6">
      <c r="F669" s="310"/>
    </row>
    <row r="670" spans="6:6">
      <c r="F670" s="310"/>
    </row>
    <row r="671" spans="6:6">
      <c r="F671" s="310"/>
    </row>
    <row r="672" spans="6:6">
      <c r="F672" s="310"/>
    </row>
    <row r="673" spans="6:6">
      <c r="F673" s="310"/>
    </row>
    <row r="674" spans="6:6">
      <c r="F674" s="310"/>
    </row>
    <row r="675" spans="6:6">
      <c r="F675" s="310"/>
    </row>
    <row r="676" spans="6:6">
      <c r="F676" s="310"/>
    </row>
    <row r="677" spans="6:6">
      <c r="F677" s="310"/>
    </row>
    <row r="678" spans="6:6">
      <c r="F678" s="310"/>
    </row>
    <row r="679" spans="6:6">
      <c r="F679" s="310"/>
    </row>
    <row r="680" spans="6:6">
      <c r="F680" s="310"/>
    </row>
    <row r="681" spans="6:6">
      <c r="F681" s="310"/>
    </row>
    <row r="682" spans="6:6">
      <c r="F682" s="310"/>
    </row>
    <row r="683" spans="6:6">
      <c r="F683" s="310"/>
    </row>
    <row r="684" spans="6:6">
      <c r="F684" s="310"/>
    </row>
    <row r="685" spans="6:6">
      <c r="F685" s="310"/>
    </row>
    <row r="686" spans="6:6">
      <c r="F686" s="310"/>
    </row>
    <row r="687" spans="6:6">
      <c r="F687" s="310"/>
    </row>
    <row r="688" spans="6:6">
      <c r="F688" s="310"/>
    </row>
    <row r="689" spans="6:6">
      <c r="F689" s="310"/>
    </row>
    <row r="690" spans="6:6">
      <c r="F690" s="310"/>
    </row>
    <row r="691" spans="6:6">
      <c r="F691" s="310"/>
    </row>
    <row r="692" spans="6:6">
      <c r="F692" s="310"/>
    </row>
    <row r="693" spans="6:6">
      <c r="F693" s="310"/>
    </row>
    <row r="694" spans="6:6">
      <c r="F694" s="310"/>
    </row>
    <row r="695" spans="6:6">
      <c r="F695" s="310"/>
    </row>
    <row r="696" spans="6:6">
      <c r="F696" s="310"/>
    </row>
    <row r="697" spans="6:6">
      <c r="F697" s="310"/>
    </row>
    <row r="698" spans="6:6">
      <c r="F698" s="310"/>
    </row>
    <row r="699" spans="6:6">
      <c r="F699" s="310"/>
    </row>
    <row r="700" spans="6:6">
      <c r="F700" s="310"/>
    </row>
    <row r="701" spans="6:6">
      <c r="F701" s="310"/>
    </row>
    <row r="702" spans="6:6">
      <c r="F702" s="310"/>
    </row>
    <row r="703" spans="6:6">
      <c r="F703" s="310"/>
    </row>
    <row r="704" spans="6:6">
      <c r="F704" s="310"/>
    </row>
    <row r="705" spans="6:6">
      <c r="F705" s="310"/>
    </row>
    <row r="706" spans="6:6">
      <c r="F706" s="310"/>
    </row>
    <row r="707" spans="6:6">
      <c r="F707" s="310"/>
    </row>
    <row r="708" spans="6:6">
      <c r="F708" s="310"/>
    </row>
    <row r="709" spans="6:6">
      <c r="F709" s="310"/>
    </row>
    <row r="710" spans="6:6">
      <c r="F710" s="310"/>
    </row>
    <row r="711" spans="6:6">
      <c r="F711" s="310"/>
    </row>
    <row r="712" spans="6:6">
      <c r="F712" s="310"/>
    </row>
    <row r="713" spans="6:6">
      <c r="F713" s="310"/>
    </row>
    <row r="714" spans="6:6">
      <c r="F714" s="310"/>
    </row>
    <row r="715" spans="6:6">
      <c r="F715" s="310"/>
    </row>
    <row r="716" spans="6:6">
      <c r="F716" s="310"/>
    </row>
    <row r="717" spans="6:6">
      <c r="F717" s="310"/>
    </row>
    <row r="718" spans="6:6">
      <c r="F718" s="310"/>
    </row>
    <row r="719" spans="6:6">
      <c r="F719" s="310"/>
    </row>
    <row r="720" spans="6:6">
      <c r="F720" s="310"/>
    </row>
    <row r="721" spans="6:6">
      <c r="F721" s="310"/>
    </row>
    <row r="722" spans="6:6">
      <c r="F722" s="310"/>
    </row>
    <row r="723" spans="6:6">
      <c r="F723" s="310"/>
    </row>
    <row r="724" spans="6:6">
      <c r="F724" s="310"/>
    </row>
    <row r="725" spans="6:6">
      <c r="F725" s="310"/>
    </row>
    <row r="726" spans="6:6">
      <c r="F726" s="310"/>
    </row>
    <row r="727" spans="6:6">
      <c r="F727" s="310"/>
    </row>
    <row r="728" spans="6:6">
      <c r="F728" s="310"/>
    </row>
    <row r="729" spans="6:6">
      <c r="F729" s="310"/>
    </row>
    <row r="730" spans="6:6">
      <c r="F730" s="310"/>
    </row>
    <row r="731" spans="6:6">
      <c r="F731" s="310"/>
    </row>
    <row r="732" spans="6:6">
      <c r="F732" s="310"/>
    </row>
    <row r="733" spans="6:6">
      <c r="F733" s="310"/>
    </row>
    <row r="734" spans="6:6">
      <c r="F734" s="310"/>
    </row>
    <row r="735" spans="6:6">
      <c r="F735" s="310"/>
    </row>
    <row r="736" spans="6:6">
      <c r="F736" s="310"/>
    </row>
    <row r="737" spans="6:6">
      <c r="F737" s="310"/>
    </row>
    <row r="738" spans="6:6">
      <c r="F738" s="310"/>
    </row>
    <row r="739" spans="6:6">
      <c r="F739" s="310"/>
    </row>
    <row r="740" spans="6:6">
      <c r="F740" s="310"/>
    </row>
    <row r="741" spans="6:6">
      <c r="F741" s="310"/>
    </row>
    <row r="742" spans="6:6">
      <c r="F742" s="310"/>
    </row>
    <row r="743" spans="6:6">
      <c r="F743" s="310"/>
    </row>
    <row r="744" spans="6:6">
      <c r="F744" s="310"/>
    </row>
    <row r="745" spans="6:6">
      <c r="F745" s="310"/>
    </row>
    <row r="746" spans="6:6">
      <c r="F746" s="310"/>
    </row>
    <row r="747" spans="6:6">
      <c r="F747" s="310"/>
    </row>
    <row r="748" spans="6:6">
      <c r="F748" s="310"/>
    </row>
    <row r="749" spans="6:6">
      <c r="F749" s="310"/>
    </row>
    <row r="750" spans="6:6">
      <c r="F750" s="310"/>
    </row>
    <row r="751" spans="6:6">
      <c r="F751" s="310"/>
    </row>
    <row r="752" spans="6:6">
      <c r="F752" s="310"/>
    </row>
    <row r="753" spans="6:6">
      <c r="F753" s="310"/>
    </row>
    <row r="754" spans="6:6">
      <c r="F754" s="310"/>
    </row>
    <row r="755" spans="6:6">
      <c r="F755" s="310"/>
    </row>
    <row r="756" spans="6:6">
      <c r="F756" s="310"/>
    </row>
    <row r="757" spans="6:6">
      <c r="F757" s="310"/>
    </row>
    <row r="758" spans="6:6">
      <c r="F758" s="310"/>
    </row>
    <row r="759" spans="6:6">
      <c r="F759" s="310"/>
    </row>
    <row r="760" spans="6:6">
      <c r="F760" s="310"/>
    </row>
    <row r="761" spans="6:6">
      <c r="F761" s="310"/>
    </row>
    <row r="762" spans="6:6">
      <c r="F762" s="310"/>
    </row>
    <row r="763" spans="6:6">
      <c r="F763" s="310"/>
    </row>
    <row r="764" spans="6:6">
      <c r="F764" s="310"/>
    </row>
    <row r="765" spans="6:6">
      <c r="F765" s="310"/>
    </row>
    <row r="766" spans="6:6">
      <c r="F766" s="310"/>
    </row>
    <row r="767" spans="6:6">
      <c r="F767" s="310"/>
    </row>
    <row r="768" spans="6:6">
      <c r="F768" s="310"/>
    </row>
    <row r="769" spans="6:6">
      <c r="F769" s="310"/>
    </row>
    <row r="770" spans="6:6">
      <c r="F770" s="310"/>
    </row>
    <row r="771" spans="6:6">
      <c r="F771" s="310"/>
    </row>
    <row r="772" spans="6:6">
      <c r="F772" s="310"/>
    </row>
    <row r="773" spans="6:6">
      <c r="F773" s="310"/>
    </row>
    <row r="774" spans="6:6">
      <c r="F774" s="310"/>
    </row>
    <row r="775" spans="6:6">
      <c r="F775" s="310"/>
    </row>
    <row r="776" spans="6:6">
      <c r="F776" s="310"/>
    </row>
    <row r="777" spans="6:6">
      <c r="F777" s="310"/>
    </row>
    <row r="778" spans="6:6">
      <c r="F778" s="310"/>
    </row>
    <row r="779" spans="6:6">
      <c r="F779" s="310"/>
    </row>
    <row r="780" spans="6:6">
      <c r="F780" s="310"/>
    </row>
    <row r="781" spans="6:6">
      <c r="F781" s="310"/>
    </row>
    <row r="782" spans="6:6">
      <c r="F782" s="310"/>
    </row>
    <row r="783" spans="6:6">
      <c r="F783" s="310"/>
    </row>
    <row r="784" spans="6:6">
      <c r="F784" s="310"/>
    </row>
    <row r="785" spans="6:6">
      <c r="F785" s="310"/>
    </row>
    <row r="786" spans="6:6">
      <c r="F786" s="310"/>
    </row>
    <row r="787" spans="6:6">
      <c r="F787" s="310"/>
    </row>
    <row r="788" spans="6:6">
      <c r="F788" s="310"/>
    </row>
    <row r="789" spans="6:6">
      <c r="F789" s="310"/>
    </row>
    <row r="790" spans="6:6">
      <c r="F790" s="310"/>
    </row>
    <row r="791" spans="6:6">
      <c r="F791" s="310"/>
    </row>
    <row r="792" spans="6:6">
      <c r="F792" s="310"/>
    </row>
    <row r="793" spans="6:6">
      <c r="F793" s="310"/>
    </row>
    <row r="794" spans="6:6">
      <c r="F794" s="310"/>
    </row>
    <row r="795" spans="6:6">
      <c r="F795" s="310"/>
    </row>
    <row r="796" spans="6:6">
      <c r="F796" s="310"/>
    </row>
    <row r="797" spans="6:6">
      <c r="F797" s="310"/>
    </row>
    <row r="798" spans="6:6">
      <c r="F798" s="310"/>
    </row>
    <row r="799" spans="6:6">
      <c r="F799" s="310"/>
    </row>
    <row r="800" spans="6:6">
      <c r="F800" s="310"/>
    </row>
    <row r="801" spans="6:6">
      <c r="F801" s="310"/>
    </row>
    <row r="802" spans="6:6">
      <c r="F802" s="310"/>
    </row>
    <row r="803" spans="6:6">
      <c r="F803" s="310"/>
    </row>
    <row r="804" spans="6:6">
      <c r="F804" s="310"/>
    </row>
    <row r="805" spans="6:6">
      <c r="F805" s="310"/>
    </row>
    <row r="806" spans="6:6">
      <c r="F806" s="310"/>
    </row>
    <row r="807" spans="6:6">
      <c r="F807" s="310"/>
    </row>
    <row r="808" spans="6:6">
      <c r="F808" s="310"/>
    </row>
    <row r="809" spans="6:6">
      <c r="F809" s="310"/>
    </row>
    <row r="810" spans="6:6">
      <c r="F810" s="310"/>
    </row>
    <row r="811" spans="6:6">
      <c r="F811" s="310"/>
    </row>
    <row r="812" spans="6:6">
      <c r="F812" s="310"/>
    </row>
    <row r="813" spans="6:6">
      <c r="F813" s="310"/>
    </row>
    <row r="814" spans="6:6">
      <c r="F814" s="310"/>
    </row>
    <row r="815" spans="6:6">
      <c r="F815" s="310"/>
    </row>
    <row r="816" spans="6:6">
      <c r="F816" s="310"/>
    </row>
    <row r="817" spans="6:6">
      <c r="F817" s="310"/>
    </row>
    <row r="818" spans="6:6">
      <c r="F818" s="310"/>
    </row>
    <row r="819" spans="6:6">
      <c r="F819" s="310"/>
    </row>
    <row r="820" spans="6:6">
      <c r="F820" s="310"/>
    </row>
    <row r="821" spans="6:6">
      <c r="F821" s="310"/>
    </row>
    <row r="822" spans="6:6">
      <c r="F822" s="310"/>
    </row>
    <row r="823" spans="6:6">
      <c r="F823" s="310"/>
    </row>
    <row r="824" spans="6:6">
      <c r="F824" s="310"/>
    </row>
    <row r="825" spans="6:6">
      <c r="F825" s="310"/>
    </row>
    <row r="826" spans="6:6">
      <c r="F826" s="310"/>
    </row>
    <row r="827" spans="6:6">
      <c r="F827" s="310"/>
    </row>
    <row r="828" spans="6:6">
      <c r="F828" s="310"/>
    </row>
    <row r="829" spans="6:6">
      <c r="F829" s="310"/>
    </row>
    <row r="830" spans="6:6">
      <c r="F830" s="310"/>
    </row>
    <row r="831" spans="6:6">
      <c r="F831" s="310"/>
    </row>
    <row r="832" spans="6:6">
      <c r="F832" s="310"/>
    </row>
    <row r="833" spans="6:6">
      <c r="F833" s="310"/>
    </row>
    <row r="834" spans="6:6">
      <c r="F834" s="310"/>
    </row>
    <row r="835" spans="6:6">
      <c r="F835" s="310"/>
    </row>
    <row r="836" spans="6:6">
      <c r="F836" s="310"/>
    </row>
    <row r="837" spans="6:6">
      <c r="F837" s="310"/>
    </row>
    <row r="838" spans="6:6">
      <c r="F838" s="310"/>
    </row>
    <row r="839" spans="6:6">
      <c r="F839" s="310"/>
    </row>
    <row r="840" spans="6:6">
      <c r="F840" s="310"/>
    </row>
    <row r="841" spans="6:6">
      <c r="F841" s="310"/>
    </row>
    <row r="842" spans="6:6">
      <c r="F842" s="310"/>
    </row>
    <row r="843" spans="6:6">
      <c r="F843" s="310"/>
    </row>
    <row r="844" spans="6:6">
      <c r="F844" s="310"/>
    </row>
    <row r="845" spans="6:6">
      <c r="F845" s="310"/>
    </row>
    <row r="846" spans="6:6">
      <c r="F846" s="310"/>
    </row>
    <row r="847" spans="6:6">
      <c r="F847" s="310"/>
    </row>
    <row r="848" spans="6:6">
      <c r="F848" s="310"/>
    </row>
    <row r="849" spans="6:6">
      <c r="F849" s="310"/>
    </row>
    <row r="850" spans="6:6">
      <c r="F850" s="310"/>
    </row>
    <row r="851" spans="6:6">
      <c r="F851" s="310"/>
    </row>
    <row r="852" spans="6:6">
      <c r="F852" s="310"/>
    </row>
    <row r="853" spans="6:6">
      <c r="F853" s="310"/>
    </row>
    <row r="854" spans="6:6">
      <c r="F854" s="310"/>
    </row>
    <row r="855" spans="6:6">
      <c r="F855" s="310"/>
    </row>
    <row r="856" spans="6:6">
      <c r="F856" s="310"/>
    </row>
    <row r="857" spans="6:6">
      <c r="F857" s="310"/>
    </row>
    <row r="858" spans="6:6">
      <c r="F858" s="310"/>
    </row>
    <row r="859" spans="6:6">
      <c r="F859" s="310"/>
    </row>
    <row r="860" spans="6:6">
      <c r="F860" s="310"/>
    </row>
    <row r="861" spans="6:6">
      <c r="F861" s="310"/>
    </row>
    <row r="862" spans="6:6">
      <c r="F862" s="310"/>
    </row>
    <row r="863" spans="6:6">
      <c r="F863" s="310"/>
    </row>
    <row r="864" spans="6:6">
      <c r="F864" s="310"/>
    </row>
    <row r="865" spans="6:6">
      <c r="F865" s="310"/>
    </row>
    <row r="866" spans="6:6">
      <c r="F866" s="310"/>
    </row>
    <row r="867" spans="6:6">
      <c r="F867" s="310"/>
    </row>
    <row r="868" spans="6:6">
      <c r="F868" s="310"/>
    </row>
    <row r="869" spans="6:6">
      <c r="F869" s="310"/>
    </row>
    <row r="870" spans="6:6">
      <c r="F870" s="310"/>
    </row>
    <row r="871" spans="6:6">
      <c r="F871" s="310"/>
    </row>
    <row r="872" spans="6:6">
      <c r="F872" s="310"/>
    </row>
    <row r="873" spans="6:6">
      <c r="F873" s="310"/>
    </row>
    <row r="874" spans="6:6">
      <c r="F874" s="310"/>
    </row>
    <row r="875" spans="6:6">
      <c r="F875" s="310"/>
    </row>
    <row r="876" spans="6:6">
      <c r="F876" s="310"/>
    </row>
    <row r="877" spans="6:6">
      <c r="F877" s="310"/>
    </row>
    <row r="878" spans="6:6">
      <c r="F878" s="310"/>
    </row>
    <row r="879" spans="6:6">
      <c r="F879" s="310"/>
    </row>
    <row r="880" spans="6:6">
      <c r="F880" s="310"/>
    </row>
    <row r="881" spans="6:6">
      <c r="F881" s="310"/>
    </row>
    <row r="882" spans="6:6">
      <c r="F882" s="310"/>
    </row>
    <row r="883" spans="6:6">
      <c r="F883" s="310"/>
    </row>
    <row r="884" spans="6:6">
      <c r="F884" s="310"/>
    </row>
    <row r="885" spans="6:6">
      <c r="F885" s="310"/>
    </row>
    <row r="886" spans="6:6">
      <c r="F886" s="310"/>
    </row>
    <row r="887" spans="6:6">
      <c r="F887" s="310"/>
    </row>
    <row r="888" spans="6:6">
      <c r="F888" s="310"/>
    </row>
    <row r="889" spans="6:6">
      <c r="F889" s="310"/>
    </row>
    <row r="890" spans="6:6">
      <c r="F890" s="310"/>
    </row>
    <row r="891" spans="6:6">
      <c r="F891" s="310"/>
    </row>
    <row r="892" spans="6:6">
      <c r="F892" s="310"/>
    </row>
    <row r="893" spans="6:6">
      <c r="F893" s="310"/>
    </row>
    <row r="894" spans="6:6">
      <c r="F894" s="310"/>
    </row>
    <row r="895" spans="6:6">
      <c r="F895" s="310"/>
    </row>
    <row r="896" spans="6:6">
      <c r="F896" s="310"/>
    </row>
    <row r="897" spans="6:6">
      <c r="F897" s="310"/>
    </row>
    <row r="898" spans="6:6">
      <c r="F898" s="310"/>
    </row>
    <row r="899" spans="6:6">
      <c r="F899" s="310"/>
    </row>
    <row r="900" spans="6:6">
      <c r="F900" s="310"/>
    </row>
    <row r="901" spans="6:6">
      <c r="F901" s="310"/>
    </row>
    <row r="902" spans="6:6">
      <c r="F902" s="310"/>
    </row>
    <row r="903" spans="6:6">
      <c r="F903" s="310"/>
    </row>
    <row r="904" spans="6:6">
      <c r="F904" s="310"/>
    </row>
    <row r="905" spans="6:6">
      <c r="F905" s="310"/>
    </row>
    <row r="906" spans="6:6">
      <c r="F906" s="310"/>
    </row>
    <row r="907" spans="6:6">
      <c r="F907" s="310"/>
    </row>
    <row r="908" spans="6:6">
      <c r="F908" s="310"/>
    </row>
    <row r="909" spans="6:6">
      <c r="F909" s="310"/>
    </row>
    <row r="910" spans="6:6">
      <c r="F910" s="310"/>
    </row>
    <row r="911" spans="6:6">
      <c r="F911" s="310"/>
    </row>
    <row r="912" spans="6:6">
      <c r="F912" s="310"/>
    </row>
    <row r="913" spans="6:6">
      <c r="F913" s="310"/>
    </row>
    <row r="914" spans="6:6">
      <c r="F914" s="310"/>
    </row>
    <row r="915" spans="6:6">
      <c r="F915" s="310"/>
    </row>
    <row r="916" spans="6:6">
      <c r="F916" s="310"/>
    </row>
    <row r="917" spans="6:6">
      <c r="F917" s="310"/>
    </row>
    <row r="918" spans="6:6">
      <c r="F918" s="310"/>
    </row>
    <row r="919" spans="6:6">
      <c r="F919" s="310"/>
    </row>
    <row r="920" spans="6:6">
      <c r="F920" s="310"/>
    </row>
    <row r="921" spans="6:6">
      <c r="F921" s="310"/>
    </row>
    <row r="922" spans="6:6">
      <c r="F922" s="310"/>
    </row>
    <row r="923" spans="6:6">
      <c r="F923" s="310"/>
    </row>
    <row r="924" spans="6:6">
      <c r="F924" s="310"/>
    </row>
    <row r="925" spans="6:6">
      <c r="F925" s="310"/>
    </row>
    <row r="926" spans="6:6">
      <c r="F926" s="310"/>
    </row>
    <row r="927" spans="6:6">
      <c r="F927" s="310"/>
    </row>
    <row r="928" spans="6:6">
      <c r="F928" s="310"/>
    </row>
    <row r="929" spans="6:6">
      <c r="F929" s="310"/>
    </row>
    <row r="930" spans="6:6">
      <c r="F930" s="310"/>
    </row>
    <row r="931" spans="6:6">
      <c r="F931" s="310"/>
    </row>
    <row r="932" spans="6:6">
      <c r="F932" s="310"/>
    </row>
    <row r="933" spans="6:6">
      <c r="F933" s="310"/>
    </row>
    <row r="934" spans="6:6">
      <c r="F934" s="310"/>
    </row>
    <row r="935" spans="6:6">
      <c r="F935" s="310"/>
    </row>
    <row r="936" spans="6:6">
      <c r="F936" s="310"/>
    </row>
    <row r="937" spans="6:6">
      <c r="F937" s="310"/>
    </row>
    <row r="938" spans="6:6">
      <c r="F938" s="310"/>
    </row>
    <row r="939" spans="6:6">
      <c r="F939" s="310"/>
    </row>
    <row r="940" spans="6:6">
      <c r="F940" s="310"/>
    </row>
    <row r="941" spans="6:6">
      <c r="F941" s="310"/>
    </row>
    <row r="942" spans="6:6">
      <c r="F942" s="310"/>
    </row>
    <row r="943" spans="6:6">
      <c r="F943" s="310"/>
    </row>
    <row r="944" spans="6:6">
      <c r="F944" s="310"/>
    </row>
    <row r="945" spans="6:6">
      <c r="F945" s="310"/>
    </row>
    <row r="946" spans="6:6">
      <c r="F946" s="310"/>
    </row>
    <row r="947" spans="6:6">
      <c r="F947" s="310"/>
    </row>
    <row r="948" spans="6:6">
      <c r="F948" s="310"/>
    </row>
    <row r="949" spans="6:6">
      <c r="F949" s="310"/>
    </row>
    <row r="950" spans="6:6">
      <c r="F950" s="310"/>
    </row>
    <row r="951" spans="6:6">
      <c r="F951" s="310"/>
    </row>
    <row r="952" spans="6:6">
      <c r="F952" s="310"/>
    </row>
    <row r="953" spans="6:6">
      <c r="F953" s="310"/>
    </row>
    <row r="954" spans="6:6">
      <c r="F954" s="310"/>
    </row>
    <row r="955" spans="6:6">
      <c r="F955" s="310"/>
    </row>
    <row r="956" spans="6:6">
      <c r="F956" s="310"/>
    </row>
    <row r="957" spans="6:6">
      <c r="F957" s="310"/>
    </row>
    <row r="958" spans="6:6">
      <c r="F958" s="310"/>
    </row>
    <row r="959" spans="6:6">
      <c r="F959" s="310"/>
    </row>
    <row r="960" spans="6:6">
      <c r="F960" s="310"/>
    </row>
    <row r="961" spans="6:6">
      <c r="F961" s="310"/>
    </row>
    <row r="962" spans="6:6">
      <c r="F962" s="310"/>
    </row>
    <row r="963" spans="6:6">
      <c r="F963" s="310"/>
    </row>
    <row r="964" spans="6:6">
      <c r="F964" s="310"/>
    </row>
    <row r="965" spans="6:6">
      <c r="F965" s="310"/>
    </row>
    <row r="966" spans="6:6">
      <c r="F966" s="310"/>
    </row>
    <row r="967" spans="6:6">
      <c r="F967" s="310"/>
    </row>
    <row r="968" spans="6:6">
      <c r="F968" s="310"/>
    </row>
    <row r="969" spans="6:6">
      <c r="F969" s="310"/>
    </row>
    <row r="970" spans="6:6">
      <c r="F970" s="310"/>
    </row>
    <row r="971" spans="6:6">
      <c r="F971" s="310"/>
    </row>
    <row r="972" spans="6:6">
      <c r="F972" s="310"/>
    </row>
    <row r="973" spans="6:6">
      <c r="F973" s="310"/>
    </row>
    <row r="974" spans="6:6">
      <c r="F974" s="310"/>
    </row>
    <row r="975" spans="6:6">
      <c r="F975" s="310"/>
    </row>
    <row r="976" spans="6:6">
      <c r="F976" s="310"/>
    </row>
    <row r="977" spans="6:6">
      <c r="F977" s="310"/>
    </row>
    <row r="978" spans="6:6">
      <c r="F978" s="310"/>
    </row>
    <row r="979" spans="6:6">
      <c r="F979" s="310"/>
    </row>
    <row r="980" spans="6:6">
      <c r="F980" s="310"/>
    </row>
    <row r="981" spans="6:6">
      <c r="F981" s="310"/>
    </row>
    <row r="982" spans="6:6">
      <c r="F982" s="310"/>
    </row>
    <row r="983" spans="6:6">
      <c r="F983" s="310"/>
    </row>
    <row r="984" spans="6:6">
      <c r="F984" s="310"/>
    </row>
    <row r="985" spans="6:6">
      <c r="F985" s="310"/>
    </row>
    <row r="986" spans="6:6">
      <c r="F986" s="310"/>
    </row>
    <row r="987" spans="6:6">
      <c r="F987" s="310"/>
    </row>
    <row r="988" spans="6:6">
      <c r="F988" s="310"/>
    </row>
    <row r="989" spans="6:6">
      <c r="F989" s="310"/>
    </row>
    <row r="990" spans="6:6">
      <c r="F990" s="310"/>
    </row>
    <row r="991" spans="6:6">
      <c r="F991" s="310"/>
    </row>
    <row r="992" spans="6:6">
      <c r="F992" s="310"/>
    </row>
    <row r="993" spans="6:6">
      <c r="F993" s="310"/>
    </row>
    <row r="994" spans="6:6">
      <c r="F994" s="310"/>
    </row>
    <row r="995" spans="6:6">
      <c r="F995" s="310"/>
    </row>
    <row r="996" spans="6:6">
      <c r="F996" s="310"/>
    </row>
    <row r="997" spans="6:6">
      <c r="F997" s="310"/>
    </row>
    <row r="998" spans="6:6">
      <c r="F998" s="310"/>
    </row>
    <row r="999" spans="6:6">
      <c r="F999" s="310"/>
    </row>
    <row r="1000" spans="6:6">
      <c r="F1000" s="310"/>
    </row>
    <row r="1001" spans="6:6">
      <c r="F1001" s="310"/>
    </row>
    <row r="1002" spans="6:6">
      <c r="F1002" s="310"/>
    </row>
    <row r="1003" spans="6:6">
      <c r="F1003" s="310"/>
    </row>
    <row r="1004" spans="6:6">
      <c r="F1004" s="310"/>
    </row>
    <row r="1005" spans="6:6">
      <c r="F1005" s="310"/>
    </row>
    <row r="1006" spans="6:6">
      <c r="F1006" s="310"/>
    </row>
    <row r="1007" spans="6:6">
      <c r="F1007" s="310"/>
    </row>
    <row r="1008" spans="6:6">
      <c r="F1008" s="310"/>
    </row>
    <row r="1009" spans="6:6">
      <c r="F1009" s="310"/>
    </row>
    <row r="1010" spans="6:6">
      <c r="F1010" s="310"/>
    </row>
    <row r="1011" spans="6:6">
      <c r="F1011" s="310"/>
    </row>
    <row r="1012" spans="6:6">
      <c r="F1012" s="310"/>
    </row>
    <row r="1013" spans="6:6">
      <c r="F1013" s="310"/>
    </row>
    <row r="1014" spans="6:6">
      <c r="F1014" s="310"/>
    </row>
    <row r="1015" spans="6:6">
      <c r="F1015" s="310"/>
    </row>
    <row r="1016" spans="6:6">
      <c r="F1016" s="310"/>
    </row>
    <row r="1017" spans="6:6">
      <c r="F1017" s="310"/>
    </row>
    <row r="1018" spans="6:6">
      <c r="F1018" s="310"/>
    </row>
    <row r="1019" spans="6:6">
      <c r="F1019" s="310"/>
    </row>
    <row r="1020" spans="6:6">
      <c r="F1020" s="310"/>
    </row>
    <row r="1021" spans="6:6">
      <c r="F1021" s="310"/>
    </row>
    <row r="1022" spans="6:6">
      <c r="F1022" s="310"/>
    </row>
    <row r="1023" spans="6:6">
      <c r="F1023" s="310"/>
    </row>
    <row r="1024" spans="6:6">
      <c r="F1024" s="310"/>
    </row>
    <row r="1025" spans="6:6">
      <c r="F1025" s="310"/>
    </row>
    <row r="1026" spans="6:6">
      <c r="F1026" s="310"/>
    </row>
    <row r="1027" spans="6:6">
      <c r="F1027" s="310"/>
    </row>
    <row r="1028" spans="6:6">
      <c r="F1028" s="310"/>
    </row>
    <row r="1029" spans="6:6">
      <c r="F1029" s="310"/>
    </row>
    <row r="1030" spans="6:6">
      <c r="F1030" s="310"/>
    </row>
    <row r="1031" spans="6:6">
      <c r="F1031" s="310"/>
    </row>
    <row r="1032" spans="6:6">
      <c r="F1032" s="310"/>
    </row>
    <row r="1033" spans="6:6">
      <c r="F1033" s="310"/>
    </row>
    <row r="1034" spans="6:6">
      <c r="F1034" s="310"/>
    </row>
    <row r="1035" spans="6:6">
      <c r="F1035" s="310"/>
    </row>
    <row r="1036" spans="6:6">
      <c r="F1036" s="310"/>
    </row>
    <row r="1037" spans="6:6">
      <c r="F1037" s="310"/>
    </row>
    <row r="1038" spans="6:6">
      <c r="F1038" s="310"/>
    </row>
    <row r="1039" spans="6:6">
      <c r="F1039" s="310"/>
    </row>
    <row r="1040" spans="6:6">
      <c r="F1040" s="310"/>
    </row>
    <row r="1041" spans="6:6">
      <c r="F1041" s="310"/>
    </row>
    <row r="1042" spans="6:6">
      <c r="F1042" s="310"/>
    </row>
    <row r="1043" spans="6:6">
      <c r="F1043" s="310"/>
    </row>
    <row r="1044" spans="6:6">
      <c r="F1044" s="310"/>
    </row>
    <row r="1045" spans="6:6">
      <c r="F1045" s="310"/>
    </row>
    <row r="1046" spans="6:6">
      <c r="F1046" s="310"/>
    </row>
    <row r="1047" spans="6:6">
      <c r="F1047" s="310"/>
    </row>
    <row r="1048" spans="6:6">
      <c r="F1048" s="310"/>
    </row>
    <row r="1049" spans="6:6">
      <c r="F1049" s="310"/>
    </row>
    <row r="1050" spans="6:6">
      <c r="F1050" s="310"/>
    </row>
    <row r="1051" spans="6:6">
      <c r="F1051" s="310"/>
    </row>
    <row r="1052" spans="6:6">
      <c r="F1052" s="310"/>
    </row>
    <row r="1053" spans="6:6">
      <c r="F1053" s="310"/>
    </row>
    <row r="1054" spans="6:6">
      <c r="F1054" s="310"/>
    </row>
    <row r="1055" spans="6:6">
      <c r="F1055" s="310"/>
    </row>
    <row r="1056" spans="6:6">
      <c r="F1056" s="310"/>
    </row>
    <row r="1057" spans="6:6">
      <c r="F1057" s="310"/>
    </row>
    <row r="1058" spans="6:6">
      <c r="F1058" s="310"/>
    </row>
    <row r="1059" spans="6:6">
      <c r="F1059" s="310"/>
    </row>
    <row r="1060" spans="6:6">
      <c r="F1060" s="310"/>
    </row>
    <row r="1061" spans="6:6">
      <c r="F1061" s="310"/>
    </row>
    <row r="1062" spans="6:6">
      <c r="F1062" s="310"/>
    </row>
    <row r="1063" spans="6:6">
      <c r="F1063" s="310"/>
    </row>
    <row r="1064" spans="6:6">
      <c r="F1064" s="310"/>
    </row>
    <row r="1065" spans="6:6">
      <c r="F1065" s="310"/>
    </row>
    <row r="1066" spans="6:6">
      <c r="F1066" s="310"/>
    </row>
    <row r="1067" spans="6:6">
      <c r="F1067" s="310"/>
    </row>
    <row r="1068" spans="6:6">
      <c r="F1068" s="310"/>
    </row>
    <row r="1069" spans="6:6">
      <c r="F1069" s="310"/>
    </row>
    <row r="1070" spans="6:6">
      <c r="F1070" s="310"/>
    </row>
    <row r="1071" spans="6:6">
      <c r="F1071" s="310"/>
    </row>
    <row r="1072" spans="6:6">
      <c r="F1072" s="310"/>
    </row>
    <row r="1073" spans="6:6">
      <c r="F1073" s="310"/>
    </row>
    <row r="1074" spans="6:6">
      <c r="F1074" s="310"/>
    </row>
    <row r="1075" spans="6:6">
      <c r="F1075" s="310"/>
    </row>
  </sheetData>
  <autoFilter ref="B1:G89" xr:uid="{00000000-0009-0000-0000-000005000000}"/>
  <mergeCells count="11">
    <mergeCell ref="A37:A41"/>
    <mergeCell ref="A42:A50"/>
    <mergeCell ref="A51:A60"/>
    <mergeCell ref="A61:A68"/>
    <mergeCell ref="A8:A9"/>
    <mergeCell ref="A10:A16"/>
    <mergeCell ref="A17:A20"/>
    <mergeCell ref="A21:A23"/>
    <mergeCell ref="A25:A28"/>
    <mergeCell ref="A29:A32"/>
    <mergeCell ref="A33:A36"/>
  </mergeCells>
  <dataValidations count="3">
    <dataValidation type="list" allowBlank="1" showErrorMessage="1" sqref="G2:G41 G54 G82:G90" xr:uid="{00000000-0002-0000-0500-000000000000}">
      <formula1>"Période essai,Confirmé,Immersion,?,Rupture à prévoir"</formula1>
    </dataValidation>
    <dataValidation type="list" allowBlank="1" showErrorMessage="1" sqref="G42:G53 G55:G81" xr:uid="{00000000-0002-0000-0500-000001000000}">
      <formula1>"Période essaie,Confirmé,Immersion,?,Rupture"</formula1>
    </dataValidation>
    <dataValidation type="list" allowBlank="1" showErrorMessage="1" sqref="D2:D90" xr:uid="{00000000-0002-0000-0500-000002000000}">
      <formula1>"Amanda,Brandon,Emile"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Loïc Rabearivelo</cp:lastModifiedBy>
  <cp:revision/>
  <dcterms:created xsi:type="dcterms:W3CDTF">2026-06-11T10:59:58Z</dcterms:created>
  <dcterms:modified xsi:type="dcterms:W3CDTF">2026-06-11T10:59:58Z</dcterms:modified>
  <cp:category/>
  <cp:contentStatus/>
</cp:coreProperties>
</file>