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shit\DaddyLoad\DaddyLoad\Assets\Gamefiles\"/>
    </mc:Choice>
  </mc:AlternateContent>
  <xr:revisionPtr revIDLastSave="0" documentId="13_ncr:1_{3D5EDF27-C8C7-465E-A4B9-0C5796993614}" xr6:coauthVersionLast="45" xr6:coauthVersionMax="45" xr10:uidLastSave="{00000000-0000-0000-0000-000000000000}"/>
  <bookViews>
    <workbookView xWindow="-120" yWindow="-120" windowWidth="29040" windowHeight="15840" activeTab="2" xr2:uid="{29E100DC-A4CF-419B-A19A-A6775B7AF5CD}"/>
  </bookViews>
  <sheets>
    <sheet name="Block info" sheetId="1" r:id="rId1"/>
    <sheet name="Upgrades info" sheetId="2" r:id="rId2"/>
    <sheet name="Ship upgrades info" sheetId="4" r:id="rId3"/>
    <sheet name="Dese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" i="3" l="1"/>
  <c r="N30" i="3"/>
  <c r="N29" i="3"/>
  <c r="N28" i="3"/>
  <c r="N27" i="3"/>
  <c r="K28" i="3"/>
  <c r="K29" i="3"/>
  <c r="K30" i="3"/>
  <c r="K31" i="3"/>
  <c r="K27" i="3"/>
  <c r="J28" i="3"/>
  <c r="J27" i="3"/>
  <c r="I37" i="3"/>
  <c r="I36" i="3"/>
  <c r="I35" i="3"/>
  <c r="I34" i="3"/>
  <c r="I33" i="3"/>
  <c r="I32" i="3"/>
  <c r="K32" i="3" s="1"/>
  <c r="N32" i="3" s="1"/>
  <c r="I31" i="3"/>
  <c r="I30" i="3"/>
  <c r="I29" i="3"/>
  <c r="I28" i="3"/>
  <c r="I27" i="3"/>
  <c r="J29" i="3" s="1"/>
  <c r="I38" i="3"/>
  <c r="K33" i="3" l="1"/>
  <c r="N33" i="3" s="1"/>
  <c r="J35" i="3"/>
  <c r="K35" i="3" s="1"/>
  <c r="N35" i="3" s="1"/>
  <c r="J34" i="3"/>
  <c r="K34" i="3" s="1"/>
  <c r="N34" i="3" s="1"/>
  <c r="J36" i="3"/>
  <c r="K36" i="3" s="1"/>
  <c r="N36" i="3" s="1"/>
  <c r="J31" i="3"/>
  <c r="J33" i="3"/>
  <c r="J32" i="3"/>
  <c r="J38" i="3"/>
  <c r="J30" i="3"/>
  <c r="J37" i="3"/>
  <c r="K37" i="3" s="1"/>
  <c r="N37" i="3" s="1"/>
  <c r="K38" i="3" l="1"/>
  <c r="N38" i="3" s="1"/>
</calcChain>
</file>

<file path=xl/sharedStrings.xml><?xml version="1.0" encoding="utf-8"?>
<sst xmlns="http://schemas.openxmlformats.org/spreadsheetml/2006/main" count="244" uniqueCount="169">
  <si>
    <t>Base</t>
  </si>
  <si>
    <t>Iron</t>
  </si>
  <si>
    <t>Stone</t>
  </si>
  <si>
    <t>Dirt</t>
  </si>
  <si>
    <t>Grass</t>
  </si>
  <si>
    <t>Sand</t>
  </si>
  <si>
    <t>Sandstone</t>
  </si>
  <si>
    <t>Water</t>
  </si>
  <si>
    <t>Lead</t>
  </si>
  <si>
    <t>Aluminum</t>
  </si>
  <si>
    <t>Copper</t>
  </si>
  <si>
    <t>Bronze</t>
  </si>
  <si>
    <t>Silver</t>
  </si>
  <si>
    <t>Gold</t>
  </si>
  <si>
    <t>Platinum</t>
  </si>
  <si>
    <t>Iridium</t>
  </si>
  <si>
    <t>Diamond</t>
  </si>
  <si>
    <t>Ruby</t>
  </si>
  <si>
    <t>Biome</t>
  </si>
  <si>
    <t>Rare resources</t>
  </si>
  <si>
    <t>Mountain</t>
  </si>
  <si>
    <t>Desert</t>
  </si>
  <si>
    <t>Jungle</t>
  </si>
  <si>
    <t>Swamp</t>
  </si>
  <si>
    <t>Volcanic</t>
  </si>
  <si>
    <t>Arctic</t>
  </si>
  <si>
    <t>Sky</t>
  </si>
  <si>
    <t>Ocean</t>
  </si>
  <si>
    <t>Alien city</t>
  </si>
  <si>
    <t>None</t>
  </si>
  <si>
    <t>Wood</t>
  </si>
  <si>
    <t>Fill blocks (drop nothing):</t>
  </si>
  <si>
    <t>Oil? Fossils?</t>
  </si>
  <si>
    <t>Obsidian/magma block</t>
  </si>
  <si>
    <t>True ice</t>
  </si>
  <si>
    <t>Cloud matter / aetherium</t>
  </si>
  <si>
    <t>Clay</t>
  </si>
  <si>
    <t>Titanium</t>
  </si>
  <si>
    <t>Technology / steel / (merchant?)</t>
  </si>
  <si>
    <t>Initial upgrades of drill, shields, etc. Falls off lategame, only spawns near the surface.</t>
  </si>
  <si>
    <t>Lots of aluminum is needed to build parts of the ship. Not rare, but hundreds are needed to progress with the ship.</t>
  </si>
  <si>
    <t>Used in all electronic components. Very rare, but not a lot is needed.</t>
  </si>
  <si>
    <t>A slightly better version of bronze, used to upgrade.</t>
  </si>
  <si>
    <t>Shiny af, used to upgrade sight radius. Very rare.</t>
  </si>
  <si>
    <t>Some uses in electronic equipment, mainly used to trade.</t>
  </si>
  <si>
    <t>Used to upgrade anti-radiation shields. Some is needed for ship, otherwise mostly useless.</t>
  </si>
  <si>
    <t>Plastic</t>
  </si>
  <si>
    <t>Obsidian</t>
  </si>
  <si>
    <t>DRILL</t>
  </si>
  <si>
    <t>Materials needed</t>
  </si>
  <si>
    <t>Brownish in color</t>
  </si>
  <si>
    <t>Silvery grey</t>
  </si>
  <si>
    <t>Visual Description</t>
  </si>
  <si>
    <t>Bright white</t>
  </si>
  <si>
    <t>Bluish grey</t>
  </si>
  <si>
    <t>Bright turquoise</t>
  </si>
  <si>
    <t>Black - dark purple</t>
  </si>
  <si>
    <t>x</t>
  </si>
  <si>
    <t>Basic starter grey</t>
  </si>
  <si>
    <t>More iron</t>
  </si>
  <si>
    <t>HIGH PRESSURE SHIELDS</t>
  </si>
  <si>
    <t>LOW PRESSURE SHIELDS</t>
  </si>
  <si>
    <t>Max survivable altitude</t>
  </si>
  <si>
    <t>Bedrock</t>
  </si>
  <si>
    <t>Non biome-specific blocks:</t>
  </si>
  <si>
    <t>Basic drill</t>
  </si>
  <si>
    <t>Bronze drill</t>
  </si>
  <si>
    <t>Platinum drill</t>
  </si>
  <si>
    <t>Iron drill</t>
  </si>
  <si>
    <t>Iridium drill</t>
  </si>
  <si>
    <t>Diamond drill</t>
  </si>
  <si>
    <t>Obsidian drill</t>
  </si>
  <si>
    <t>Basic pressure shield</t>
  </si>
  <si>
    <t>No pressure shield</t>
  </si>
  <si>
    <t>Advanced pressure shield</t>
  </si>
  <si>
    <t>20?</t>
  </si>
  <si>
    <t>Enough to get on tall mountains</t>
  </si>
  <si>
    <t>Enough to get on all clouds</t>
  </si>
  <si>
    <t>Enough to get on some clouds</t>
  </si>
  <si>
    <t>30?</t>
  </si>
  <si>
    <t>Name?</t>
  </si>
  <si>
    <t>Extreme pressure shield</t>
  </si>
  <si>
    <t>Barely effective pressure shield</t>
  </si>
  <si>
    <t>Titanium &amp; iron &amp; iridium</t>
  </si>
  <si>
    <t>Insane pressure shield</t>
  </si>
  <si>
    <t>Visual Description?</t>
  </si>
  <si>
    <t>Max survivable depth (changes in biomes)</t>
  </si>
  <si>
    <t>Emeralds / basic ice</t>
  </si>
  <si>
    <t>HEAT SHIELDS</t>
  </si>
  <si>
    <t>Max temp</t>
  </si>
  <si>
    <t>Aluminum &amp; basic ice</t>
  </si>
  <si>
    <t>COLD SHIELDS</t>
  </si>
  <si>
    <t>Min temp</t>
  </si>
  <si>
    <t>Magma block</t>
  </si>
  <si>
    <t>More plastic</t>
  </si>
  <si>
    <t>Enoughfor the arctic &amp; all clouds</t>
  </si>
  <si>
    <t>Magma</t>
  </si>
  <si>
    <t>Max radiation level</t>
  </si>
  <si>
    <t>Some lead</t>
  </si>
  <si>
    <t>A lot of lead</t>
  </si>
  <si>
    <t>FUEL TANK</t>
  </si>
  <si>
    <t>RADIATION SHIELDS</t>
  </si>
  <si>
    <t>Capacity</t>
  </si>
  <si>
    <t>Plastic &amp; aluminum</t>
  </si>
  <si>
    <t>True ice &amp; clay</t>
  </si>
  <si>
    <t xml:space="preserve">Damage multiplier           </t>
  </si>
  <si>
    <t>Plastic &amp; diamond</t>
  </si>
  <si>
    <t>Plastic &amp; gold</t>
  </si>
  <si>
    <t>Used in drill &amp; pressure shields</t>
  </si>
  <si>
    <t>Sapphire</t>
  </si>
  <si>
    <t>Used in pressure shields (glass) &amp; in ship for glass</t>
  </si>
  <si>
    <t>?</t>
  </si>
  <si>
    <t>Used in drill</t>
  </si>
  <si>
    <t>Used in heat shields &amp; in ship</t>
  </si>
  <si>
    <t>Biome specific blocks</t>
  </si>
  <si>
    <t>CARGO BAY (basically fuel tank 2)</t>
  </si>
  <si>
    <t>Useless ice</t>
  </si>
  <si>
    <t>Oceans</t>
  </si>
  <si>
    <t>Volcanic rock</t>
  </si>
  <si>
    <t>Mud</t>
  </si>
  <si>
    <t>Ice; sapphire</t>
  </si>
  <si>
    <t>Oil</t>
  </si>
  <si>
    <t>Aetherium</t>
  </si>
  <si>
    <t>Block</t>
  </si>
  <si>
    <t>Generates only in</t>
  </si>
  <si>
    <t>Cloud</t>
  </si>
  <si>
    <t>Rare blocks (drop themselves)</t>
  </si>
  <si>
    <t>Rare blocks (drop themselves), sorted by rarity (rarity also depends on biome):</t>
  </si>
  <si>
    <t>Perc chance</t>
  </si>
  <si>
    <t>Min</t>
  </si>
  <si>
    <t>Max</t>
  </si>
  <si>
    <t xml:space="preserve">Widely used on the ship, initial upgrades of heatshields, </t>
  </si>
  <si>
    <t>Not drillable; spawns everywhere below y = 500</t>
  </si>
  <si>
    <t xml:space="preserve"> </t>
  </si>
  <si>
    <t>Bound s</t>
  </si>
  <si>
    <t>Lower b</t>
  </si>
  <si>
    <t>Upper b</t>
  </si>
  <si>
    <t>filler</t>
  </si>
  <si>
    <t>diamond</t>
  </si>
  <si>
    <t>titanium</t>
  </si>
  <si>
    <t>iridium</t>
  </si>
  <si>
    <t>platinum</t>
  </si>
  <si>
    <t>copper</t>
  </si>
  <si>
    <t>gold</t>
  </si>
  <si>
    <t>lead</t>
  </si>
  <si>
    <t>silver</t>
  </si>
  <si>
    <t>iron</t>
  </si>
  <si>
    <t>aluminum</t>
  </si>
  <si>
    <t>plastic</t>
  </si>
  <si>
    <t>bronze</t>
  </si>
  <si>
    <t>sapphire</t>
  </si>
  <si>
    <t>stone</t>
  </si>
  <si>
    <t>sandstone</t>
  </si>
  <si>
    <t>sand</t>
  </si>
  <si>
    <t>sum %</t>
  </si>
  <si>
    <t>Upgradujou playera:</t>
  </si>
  <si>
    <t>Thrusters</t>
  </si>
  <si>
    <t>Drill</t>
  </si>
  <si>
    <t>Temp shields</t>
  </si>
  <si>
    <t>Pressure shields</t>
  </si>
  <si>
    <t>Others:</t>
  </si>
  <si>
    <t>Comm room</t>
  </si>
  <si>
    <t>Circuitry</t>
  </si>
  <si>
    <t>Windows</t>
  </si>
  <si>
    <t>Flaps</t>
  </si>
  <si>
    <t>Bodywork</t>
  </si>
  <si>
    <t>Cargo bay</t>
  </si>
  <si>
    <t>Reactor room</t>
  </si>
  <si>
    <t>Fuel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</si>
</sst>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1" fillId="0" borderId="0" xfId="0" applyFont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center" vertical="center" wrapText="1"/>
    </xf>
    <xf numFmtId="0" fontId="3" fillId="0" borderId="0" xfId="0" applyFont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5CB9-2ACE-4F5A-94FE-CD347CAB788A}">
  <dimension ref="B2:O48"/>
  <sheetViews>
    <sheetView workbookViewId="0">
      <selection activeCell="C18" sqref="C18"/>
    </sheetView>
  </sheetViews>
  <sheetFormatPr defaultRowHeight="15" x14ac:dyDescent="0.25"/>
  <cols>
    <col min="2" max="2" width="12.5703125" customWidth="1"/>
    <col min="3" max="3" width="80.5703125" customWidth="1"/>
    <col min="5" max="5" width="20.28515625" customWidth="1"/>
    <col min="6" max="6" width="92.28515625" customWidth="1"/>
    <col min="14" max="14" width="12.28515625" customWidth="1"/>
    <col min="15" max="15" width="31.42578125" customWidth="1"/>
  </cols>
  <sheetData>
    <row r="2" spans="2:15" x14ac:dyDescent="0.25">
      <c r="M2" s="5"/>
      <c r="N2" s="5"/>
      <c r="O2" s="5"/>
    </row>
    <row r="3" spans="2:15" x14ac:dyDescent="0.25">
      <c r="M3" s="5"/>
      <c r="N3" s="5"/>
      <c r="O3" s="5"/>
    </row>
    <row r="4" spans="2:15" ht="26.25" x14ac:dyDescent="0.4">
      <c r="B4" s="19" t="s">
        <v>64</v>
      </c>
      <c r="C4" s="19"/>
      <c r="D4" s="6"/>
      <c r="E4" s="18" t="s">
        <v>114</v>
      </c>
      <c r="F4" s="18"/>
      <c r="G4" s="11"/>
      <c r="H4" s="11"/>
      <c r="I4" s="11"/>
      <c r="J4" s="11"/>
      <c r="K4" s="11"/>
      <c r="L4" s="11"/>
      <c r="N4" t="s">
        <v>18</v>
      </c>
      <c r="O4" t="s">
        <v>19</v>
      </c>
    </row>
    <row r="5" spans="2:15" x14ac:dyDescent="0.25">
      <c r="B5" s="7"/>
      <c r="C5" s="7"/>
    </row>
    <row r="6" spans="2:15" x14ac:dyDescent="0.25">
      <c r="B6" s="16" t="s">
        <v>31</v>
      </c>
      <c r="C6" s="16"/>
      <c r="D6" s="4"/>
      <c r="E6" s="4"/>
    </row>
    <row r="7" spans="2:15" x14ac:dyDescent="0.25">
      <c r="B7" s="7" t="s">
        <v>2</v>
      </c>
      <c r="C7" s="7"/>
      <c r="E7" s="16" t="s">
        <v>31</v>
      </c>
      <c r="F7" s="16"/>
      <c r="N7" t="s">
        <v>0</v>
      </c>
      <c r="O7" t="s">
        <v>29</v>
      </c>
    </row>
    <row r="8" spans="2:15" x14ac:dyDescent="0.25">
      <c r="B8" s="7" t="s">
        <v>3</v>
      </c>
      <c r="C8" s="7"/>
      <c r="E8" s="2" t="s">
        <v>123</v>
      </c>
      <c r="F8" s="2" t="s">
        <v>124</v>
      </c>
      <c r="N8" t="s">
        <v>20</v>
      </c>
      <c r="O8" t="s">
        <v>87</v>
      </c>
    </row>
    <row r="9" spans="2:15" x14ac:dyDescent="0.25">
      <c r="B9" s="7" t="s">
        <v>4</v>
      </c>
      <c r="C9" s="7"/>
      <c r="E9" s="9" t="s">
        <v>119</v>
      </c>
      <c r="F9" s="9" t="s">
        <v>23</v>
      </c>
      <c r="N9" t="s">
        <v>21</v>
      </c>
      <c r="O9" t="s">
        <v>17</v>
      </c>
    </row>
    <row r="10" spans="2:15" x14ac:dyDescent="0.25">
      <c r="C10" s="7"/>
      <c r="E10" s="7" t="s">
        <v>5</v>
      </c>
      <c r="F10" s="9" t="s">
        <v>21</v>
      </c>
      <c r="N10" t="s">
        <v>22</v>
      </c>
      <c r="O10" t="s">
        <v>30</v>
      </c>
    </row>
    <row r="11" spans="2:15" x14ac:dyDescent="0.25">
      <c r="C11" s="7"/>
      <c r="E11" s="7" t="s">
        <v>7</v>
      </c>
      <c r="F11" s="7" t="s">
        <v>117</v>
      </c>
      <c r="N11" t="s">
        <v>23</v>
      </c>
      <c r="O11" t="s">
        <v>32</v>
      </c>
    </row>
    <row r="12" spans="2:15" x14ac:dyDescent="0.25">
      <c r="B12" t="s">
        <v>63</v>
      </c>
      <c r="C12" t="s">
        <v>132</v>
      </c>
      <c r="E12" s="7" t="s">
        <v>116</v>
      </c>
      <c r="F12" s="7" t="s">
        <v>25</v>
      </c>
    </row>
    <row r="13" spans="2:15" x14ac:dyDescent="0.25">
      <c r="D13" s="5"/>
      <c r="E13" s="7" t="s">
        <v>118</v>
      </c>
      <c r="F13" s="7" t="s">
        <v>24</v>
      </c>
      <c r="G13" s="5"/>
      <c r="H13" s="5"/>
      <c r="I13" s="5"/>
      <c r="J13" s="5"/>
      <c r="N13" t="s">
        <v>24</v>
      </c>
      <c r="O13" t="s">
        <v>33</v>
      </c>
    </row>
    <row r="14" spans="2:15" x14ac:dyDescent="0.25">
      <c r="B14" s="17" t="s">
        <v>127</v>
      </c>
      <c r="C14" s="17"/>
      <c r="E14" s="7" t="s">
        <v>6</v>
      </c>
      <c r="F14" s="9" t="s">
        <v>21</v>
      </c>
      <c r="N14" t="s">
        <v>25</v>
      </c>
      <c r="O14" t="s">
        <v>34</v>
      </c>
    </row>
    <row r="15" spans="2:15" x14ac:dyDescent="0.25">
      <c r="E15" s="9" t="s">
        <v>125</v>
      </c>
      <c r="F15" s="9" t="s">
        <v>26</v>
      </c>
      <c r="N15" t="s">
        <v>26</v>
      </c>
      <c r="O15" t="s">
        <v>35</v>
      </c>
    </row>
    <row r="16" spans="2:15" x14ac:dyDescent="0.25">
      <c r="B16" s="7" t="s">
        <v>11</v>
      </c>
      <c r="C16" s="7" t="s">
        <v>39</v>
      </c>
      <c r="N16" t="s">
        <v>27</v>
      </c>
      <c r="O16" t="s">
        <v>36</v>
      </c>
    </row>
    <row r="17" spans="2:15" ht="30" x14ac:dyDescent="0.25">
      <c r="B17" s="7" t="s">
        <v>9</v>
      </c>
      <c r="C17" s="8" t="s">
        <v>40</v>
      </c>
      <c r="E17" s="17" t="s">
        <v>126</v>
      </c>
      <c r="F17" s="17"/>
      <c r="N17" t="s">
        <v>28</v>
      </c>
      <c r="O17" t="s">
        <v>38</v>
      </c>
    </row>
    <row r="18" spans="2:15" ht="31.5" customHeight="1" x14ac:dyDescent="0.25">
      <c r="B18" s="9" t="s">
        <v>46</v>
      </c>
      <c r="C18" s="9" t="s">
        <v>131</v>
      </c>
      <c r="E18" s="2" t="s">
        <v>123</v>
      </c>
      <c r="F18" s="2" t="s">
        <v>124</v>
      </c>
    </row>
    <row r="19" spans="2:15" x14ac:dyDescent="0.25">
      <c r="B19" s="9" t="s">
        <v>1</v>
      </c>
      <c r="C19" s="7" t="s">
        <v>42</v>
      </c>
      <c r="D19" s="1"/>
      <c r="E19" t="s">
        <v>29</v>
      </c>
      <c r="F19" t="s">
        <v>0</v>
      </c>
      <c r="G19" s="15"/>
      <c r="H19" s="15"/>
      <c r="I19" s="1"/>
      <c r="J19" s="1"/>
      <c r="K19" s="1"/>
      <c r="L19" s="1"/>
    </row>
    <row r="20" spans="2:15" x14ac:dyDescent="0.25">
      <c r="B20" s="7" t="s">
        <v>12</v>
      </c>
      <c r="C20" s="7" t="s">
        <v>43</v>
      </c>
      <c r="D20" s="1"/>
      <c r="E20" t="s">
        <v>120</v>
      </c>
      <c r="F20" t="s">
        <v>20</v>
      </c>
      <c r="G20" s="1"/>
      <c r="H20" s="1"/>
      <c r="I20" s="1"/>
      <c r="J20" s="1"/>
      <c r="K20" s="1"/>
      <c r="L20" s="1"/>
    </row>
    <row r="21" spans="2:15" x14ac:dyDescent="0.25">
      <c r="B21" s="7" t="s">
        <v>8</v>
      </c>
      <c r="C21" s="7" t="s">
        <v>45</v>
      </c>
      <c r="D21" s="1"/>
      <c r="E21" t="s">
        <v>17</v>
      </c>
      <c r="F21" t="s">
        <v>21</v>
      </c>
      <c r="G21" s="1"/>
      <c r="H21" s="1"/>
      <c r="I21" s="1"/>
      <c r="J21" s="1"/>
      <c r="K21" s="1"/>
      <c r="L21" s="1"/>
    </row>
    <row r="22" spans="2:15" x14ac:dyDescent="0.25">
      <c r="B22" s="7" t="s">
        <v>13</v>
      </c>
      <c r="C22" s="9" t="s">
        <v>44</v>
      </c>
      <c r="D22" s="1"/>
      <c r="E22" t="s">
        <v>30</v>
      </c>
      <c r="F22" t="s">
        <v>22</v>
      </c>
      <c r="G22" s="1"/>
      <c r="H22" s="1"/>
      <c r="I22" s="1"/>
      <c r="J22" s="1"/>
      <c r="K22" s="1"/>
      <c r="L22" s="1"/>
    </row>
    <row r="23" spans="2:15" x14ac:dyDescent="0.25">
      <c r="B23" s="7" t="s">
        <v>10</v>
      </c>
      <c r="C23" s="7" t="s">
        <v>41</v>
      </c>
      <c r="D23" s="1"/>
      <c r="E23" t="s">
        <v>109</v>
      </c>
      <c r="F23" t="s">
        <v>22</v>
      </c>
      <c r="G23" s="1"/>
      <c r="H23" s="1"/>
      <c r="I23" s="1"/>
      <c r="J23" s="1"/>
      <c r="K23" s="1"/>
      <c r="L23" s="1"/>
    </row>
    <row r="24" spans="2:15" x14ac:dyDescent="0.25">
      <c r="B24" s="7" t="s">
        <v>14</v>
      </c>
      <c r="C24" s="9" t="s">
        <v>108</v>
      </c>
      <c r="D24" s="1"/>
      <c r="E24" t="s">
        <v>121</v>
      </c>
      <c r="F24" t="s">
        <v>23</v>
      </c>
      <c r="G24" s="1"/>
      <c r="H24" s="1"/>
      <c r="I24" s="1"/>
      <c r="J24" s="1"/>
      <c r="K24" s="1"/>
      <c r="L24" s="1"/>
    </row>
    <row r="25" spans="2:15" x14ac:dyDescent="0.25">
      <c r="B25" s="7" t="s">
        <v>15</v>
      </c>
      <c r="C25" s="9" t="s">
        <v>108</v>
      </c>
      <c r="D25" s="1"/>
      <c r="G25" s="1"/>
      <c r="H25" s="1"/>
      <c r="I25" s="1"/>
      <c r="J25" s="1"/>
      <c r="K25" s="1"/>
      <c r="L25" s="1"/>
    </row>
    <row r="26" spans="2:15" x14ac:dyDescent="0.25">
      <c r="B26" s="7" t="s">
        <v>37</v>
      </c>
      <c r="C26" s="9" t="s">
        <v>113</v>
      </c>
      <c r="D26" s="1"/>
      <c r="E26" t="s">
        <v>47</v>
      </c>
      <c r="F26" t="s">
        <v>24</v>
      </c>
      <c r="G26" s="1"/>
      <c r="H26" s="1"/>
      <c r="I26" s="1"/>
      <c r="J26" s="1"/>
      <c r="K26" s="1"/>
      <c r="L26" s="1"/>
    </row>
    <row r="27" spans="2:15" x14ac:dyDescent="0.25">
      <c r="B27" s="7" t="s">
        <v>109</v>
      </c>
      <c r="C27" s="9" t="s">
        <v>110</v>
      </c>
      <c r="D27" s="1"/>
      <c r="E27" t="s">
        <v>93</v>
      </c>
      <c r="F27" t="s">
        <v>24</v>
      </c>
      <c r="G27" s="1"/>
      <c r="H27" s="1"/>
      <c r="I27" s="1"/>
      <c r="J27" s="1"/>
      <c r="K27" s="1"/>
      <c r="L27" s="1"/>
    </row>
    <row r="28" spans="2:15" x14ac:dyDescent="0.25">
      <c r="B28" s="7" t="s">
        <v>17</v>
      </c>
      <c r="C28" s="9" t="s">
        <v>111</v>
      </c>
      <c r="E28" t="s">
        <v>34</v>
      </c>
      <c r="F28" t="s">
        <v>25</v>
      </c>
    </row>
    <row r="29" spans="2:15" x14ac:dyDescent="0.25">
      <c r="B29" s="7" t="s">
        <v>16</v>
      </c>
      <c r="C29" s="9" t="s">
        <v>112</v>
      </c>
      <c r="E29" t="s">
        <v>122</v>
      </c>
      <c r="F29" t="s">
        <v>26</v>
      </c>
    </row>
    <row r="35" spans="5:6" x14ac:dyDescent="0.25">
      <c r="E35" s="7"/>
      <c r="F35" s="7"/>
    </row>
    <row r="36" spans="5:6" x14ac:dyDescent="0.25">
      <c r="E36" s="7"/>
      <c r="F36" s="7"/>
    </row>
    <row r="37" spans="5:6" x14ac:dyDescent="0.25">
      <c r="E37" s="7"/>
      <c r="F37" s="8"/>
    </row>
    <row r="38" spans="5:6" x14ac:dyDescent="0.25">
      <c r="E38" s="9"/>
      <c r="F38" s="9"/>
    </row>
    <row r="39" spans="5:6" x14ac:dyDescent="0.25">
      <c r="E39" s="9"/>
      <c r="F39" s="7"/>
    </row>
    <row r="40" spans="5:6" x14ac:dyDescent="0.25">
      <c r="E40" s="7"/>
      <c r="F40" s="7"/>
    </row>
    <row r="41" spans="5:6" x14ac:dyDescent="0.25">
      <c r="E41" s="7"/>
      <c r="F41" s="9"/>
    </row>
    <row r="42" spans="5:6" x14ac:dyDescent="0.25">
      <c r="E42" s="7"/>
      <c r="F42" s="7"/>
    </row>
    <row r="43" spans="5:6" x14ac:dyDescent="0.25">
      <c r="E43" s="7"/>
      <c r="F43" s="9"/>
    </row>
    <row r="44" spans="5:6" x14ac:dyDescent="0.25">
      <c r="E44" s="7"/>
      <c r="F44" s="9"/>
    </row>
    <row r="45" spans="5:6" x14ac:dyDescent="0.25">
      <c r="E45" s="7"/>
      <c r="F45" s="9"/>
    </row>
    <row r="46" spans="5:6" x14ac:dyDescent="0.25">
      <c r="E46" s="7"/>
      <c r="F46" s="9"/>
    </row>
    <row r="47" spans="5:6" x14ac:dyDescent="0.25">
      <c r="E47" s="7"/>
      <c r="F47" s="9"/>
    </row>
    <row r="48" spans="5:6" x14ac:dyDescent="0.25">
      <c r="E48" s="7"/>
      <c r="F48" s="9"/>
    </row>
  </sheetData>
  <mergeCells count="7">
    <mergeCell ref="G19:H19"/>
    <mergeCell ref="E7:F7"/>
    <mergeCell ref="E17:F17"/>
    <mergeCell ref="E4:F4"/>
    <mergeCell ref="B6:C6"/>
    <mergeCell ref="B14:C14"/>
    <mergeCell ref="B4:C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5BEE-42BE-48CA-A233-DB09BCF18EC7}">
  <dimension ref="B2:N68"/>
  <sheetViews>
    <sheetView workbookViewId="0">
      <selection activeCell="E25" sqref="E25"/>
    </sheetView>
  </sheetViews>
  <sheetFormatPr defaultRowHeight="15" x14ac:dyDescent="0.25"/>
  <cols>
    <col min="1" max="2" width="9.140625" style="3"/>
    <col min="3" max="3" width="27.7109375" style="3" customWidth="1"/>
    <col min="4" max="4" width="36" style="3" customWidth="1"/>
    <col min="5" max="5" width="29" style="3" customWidth="1"/>
    <col min="6" max="6" width="24" style="3" customWidth="1"/>
    <col min="7" max="9" width="9.140625" style="3"/>
    <col min="10" max="10" width="13.7109375" style="3" customWidth="1"/>
    <col min="11" max="11" width="17.28515625" style="3" customWidth="1"/>
    <col min="12" max="12" width="29" style="3" customWidth="1"/>
    <col min="13" max="13" width="40.85546875" style="3" customWidth="1"/>
    <col min="14" max="16384" width="9.140625" style="3"/>
  </cols>
  <sheetData>
    <row r="2" spans="2:13" ht="17.25" customHeight="1" x14ac:dyDescent="0.25">
      <c r="E2" s="10"/>
    </row>
    <row r="3" spans="2:13" ht="26.25" x14ac:dyDescent="0.25">
      <c r="B3" s="20" t="s">
        <v>48</v>
      </c>
      <c r="C3" s="20"/>
      <c r="D3" s="20"/>
      <c r="E3" s="20"/>
      <c r="F3" s="20"/>
    </row>
    <row r="5" spans="2:13" ht="21" customHeight="1" x14ac:dyDescent="0.25">
      <c r="C5" s="3" t="s">
        <v>49</v>
      </c>
      <c r="D5" s="3" t="s">
        <v>80</v>
      </c>
      <c r="E5" s="3" t="s">
        <v>52</v>
      </c>
      <c r="F5" s="10" t="s">
        <v>105</v>
      </c>
    </row>
    <row r="7" spans="2:13" x14ac:dyDescent="0.25">
      <c r="B7" s="3">
        <v>0</v>
      </c>
      <c r="C7" s="3" t="s">
        <v>57</v>
      </c>
      <c r="D7" s="3" t="s">
        <v>65</v>
      </c>
      <c r="E7" s="3" t="s">
        <v>58</v>
      </c>
      <c r="F7" s="3">
        <v>1</v>
      </c>
    </row>
    <row r="8" spans="2:13" x14ac:dyDescent="0.25">
      <c r="B8" s="3">
        <v>1</v>
      </c>
      <c r="C8" s="3" t="s">
        <v>11</v>
      </c>
      <c r="D8" s="3" t="s">
        <v>66</v>
      </c>
      <c r="E8" s="3" t="s">
        <v>50</v>
      </c>
      <c r="F8" s="3">
        <v>1.3</v>
      </c>
    </row>
    <row r="9" spans="2:13" x14ac:dyDescent="0.25">
      <c r="B9" s="3">
        <v>2</v>
      </c>
      <c r="C9" s="3" t="s">
        <v>1</v>
      </c>
      <c r="D9" s="3" t="s">
        <v>68</v>
      </c>
      <c r="E9" s="3" t="s">
        <v>51</v>
      </c>
      <c r="F9" s="3">
        <v>2</v>
      </c>
    </row>
    <row r="10" spans="2:13" x14ac:dyDescent="0.25">
      <c r="B10" s="3">
        <v>3</v>
      </c>
      <c r="C10" s="3" t="s">
        <v>14</v>
      </c>
      <c r="D10" s="3" t="s">
        <v>67</v>
      </c>
      <c r="E10" s="3" t="s">
        <v>54</v>
      </c>
      <c r="F10" s="3">
        <v>2.5</v>
      </c>
    </row>
    <row r="11" spans="2:13" x14ac:dyDescent="0.25">
      <c r="B11" s="3">
        <v>4</v>
      </c>
      <c r="C11" s="3" t="s">
        <v>15</v>
      </c>
      <c r="D11" s="3" t="s">
        <v>69</v>
      </c>
      <c r="E11" s="3" t="s">
        <v>53</v>
      </c>
      <c r="F11" s="3">
        <v>3</v>
      </c>
    </row>
    <row r="12" spans="2:13" x14ac:dyDescent="0.25">
      <c r="B12" s="3">
        <v>5</v>
      </c>
      <c r="C12" s="3" t="s">
        <v>16</v>
      </c>
      <c r="D12" s="3" t="s">
        <v>70</v>
      </c>
      <c r="E12" s="3" t="s">
        <v>55</v>
      </c>
      <c r="F12" s="3">
        <v>4</v>
      </c>
    </row>
    <row r="13" spans="2:13" x14ac:dyDescent="0.25">
      <c r="B13" s="3">
        <v>6</v>
      </c>
      <c r="C13" s="3" t="s">
        <v>47</v>
      </c>
      <c r="D13" s="3" t="s">
        <v>71</v>
      </c>
      <c r="E13" s="3" t="s">
        <v>56</v>
      </c>
      <c r="F13" s="3">
        <v>5</v>
      </c>
    </row>
    <row r="14" spans="2:13" x14ac:dyDescent="0.25">
      <c r="F14" s="5"/>
      <c r="G14" s="5"/>
      <c r="H14" s="5"/>
      <c r="I14" s="5"/>
    </row>
    <row r="16" spans="2:13" ht="26.25" x14ac:dyDescent="0.25">
      <c r="B16" s="20" t="s">
        <v>60</v>
      </c>
      <c r="C16" s="20"/>
      <c r="D16" s="20"/>
      <c r="E16" s="20"/>
      <c r="F16" s="20"/>
      <c r="J16" s="20" t="s">
        <v>61</v>
      </c>
      <c r="K16" s="20"/>
      <c r="L16" s="20"/>
      <c r="M16" s="20"/>
    </row>
    <row r="18" spans="2:14" ht="28.5" customHeight="1" x14ac:dyDescent="0.25">
      <c r="C18" s="3" t="s">
        <v>49</v>
      </c>
      <c r="D18" s="3" t="s">
        <v>80</v>
      </c>
      <c r="E18" s="10" t="s">
        <v>85</v>
      </c>
      <c r="F18" s="10" t="s">
        <v>86</v>
      </c>
      <c r="K18" s="3" t="s">
        <v>49</v>
      </c>
      <c r="L18" s="10" t="s">
        <v>62</v>
      </c>
    </row>
    <row r="20" spans="2:14" x14ac:dyDescent="0.25">
      <c r="B20" s="3">
        <v>0</v>
      </c>
      <c r="C20" s="3" t="s">
        <v>57</v>
      </c>
      <c r="D20" s="3" t="s">
        <v>73</v>
      </c>
      <c r="F20" s="3" t="s">
        <v>75</v>
      </c>
      <c r="J20" s="3">
        <v>0</v>
      </c>
      <c r="K20" s="3" t="s">
        <v>57</v>
      </c>
      <c r="L20" s="3" t="s">
        <v>79</v>
      </c>
    </row>
    <row r="21" spans="2:14" x14ac:dyDescent="0.25">
      <c r="B21" s="3">
        <v>1</v>
      </c>
      <c r="C21" s="3" t="s">
        <v>46</v>
      </c>
      <c r="D21" s="3" t="s">
        <v>82</v>
      </c>
      <c r="J21" s="3">
        <v>1</v>
      </c>
      <c r="K21" s="3" t="s">
        <v>46</v>
      </c>
      <c r="L21" s="3" t="s">
        <v>76</v>
      </c>
    </row>
    <row r="22" spans="2:14" x14ac:dyDescent="0.25">
      <c r="B22" s="3">
        <v>2</v>
      </c>
      <c r="C22" s="3" t="s">
        <v>1</v>
      </c>
      <c r="D22" s="3" t="s">
        <v>72</v>
      </c>
      <c r="J22" s="3">
        <v>2</v>
      </c>
      <c r="K22" s="3" t="s">
        <v>1</v>
      </c>
      <c r="L22" s="3" t="s">
        <v>78</v>
      </c>
    </row>
    <row r="23" spans="2:14" x14ac:dyDescent="0.25">
      <c r="B23" s="3">
        <v>3</v>
      </c>
      <c r="C23" s="3" t="s">
        <v>59</v>
      </c>
      <c r="D23" s="3" t="s">
        <v>74</v>
      </c>
      <c r="J23" s="3">
        <v>3</v>
      </c>
      <c r="K23" s="3" t="s">
        <v>37</v>
      </c>
      <c r="L23" s="3" t="s">
        <v>77</v>
      </c>
    </row>
    <row r="24" spans="2:14" x14ac:dyDescent="0.25">
      <c r="B24" s="3">
        <v>4</v>
      </c>
      <c r="C24" s="3" t="s">
        <v>37</v>
      </c>
      <c r="D24" s="3" t="s">
        <v>81</v>
      </c>
    </row>
    <row r="25" spans="2:14" x14ac:dyDescent="0.25">
      <c r="B25" s="3">
        <v>5</v>
      </c>
      <c r="C25" s="3" t="s">
        <v>83</v>
      </c>
      <c r="D25" s="3" t="s">
        <v>84</v>
      </c>
    </row>
    <row r="28" spans="2:14" ht="26.25" x14ac:dyDescent="0.25">
      <c r="B28" s="20" t="s">
        <v>88</v>
      </c>
      <c r="C28" s="20"/>
      <c r="D28" s="20"/>
      <c r="E28" s="20"/>
      <c r="F28" s="20"/>
      <c r="J28" s="20" t="s">
        <v>91</v>
      </c>
      <c r="K28" s="20"/>
      <c r="L28" s="20"/>
      <c r="M28" s="20"/>
      <c r="N28" s="20"/>
    </row>
    <row r="30" spans="2:14" x14ac:dyDescent="0.25">
      <c r="C30" s="3" t="s">
        <v>49</v>
      </c>
      <c r="D30" s="3" t="s">
        <v>89</v>
      </c>
      <c r="E30" s="3" t="s">
        <v>80</v>
      </c>
      <c r="K30" s="3" t="s">
        <v>49</v>
      </c>
      <c r="L30" s="3" t="s">
        <v>92</v>
      </c>
    </row>
    <row r="32" spans="2:14" x14ac:dyDescent="0.25">
      <c r="B32" s="3">
        <v>0</v>
      </c>
      <c r="C32" s="3" t="s">
        <v>57</v>
      </c>
      <c r="D32" s="3">
        <v>50</v>
      </c>
      <c r="J32" s="3">
        <v>0</v>
      </c>
      <c r="K32" s="3" t="s">
        <v>57</v>
      </c>
      <c r="L32" s="3">
        <v>0</v>
      </c>
    </row>
    <row r="33" spans="2:12" x14ac:dyDescent="0.25">
      <c r="B33" s="3">
        <v>1</v>
      </c>
      <c r="C33" s="3" t="s">
        <v>46</v>
      </c>
      <c r="J33" s="3">
        <v>1</v>
      </c>
      <c r="K33" s="3" t="s">
        <v>46</v>
      </c>
      <c r="L33" s="3" t="s">
        <v>76</v>
      </c>
    </row>
    <row r="34" spans="2:12" x14ac:dyDescent="0.25">
      <c r="B34" s="3">
        <v>2</v>
      </c>
      <c r="C34" s="3" t="s">
        <v>9</v>
      </c>
      <c r="J34" s="3">
        <v>2</v>
      </c>
      <c r="K34" s="3" t="s">
        <v>36</v>
      </c>
      <c r="L34" s="3" t="s">
        <v>78</v>
      </c>
    </row>
    <row r="35" spans="2:12" x14ac:dyDescent="0.25">
      <c r="B35" s="3">
        <v>3</v>
      </c>
      <c r="C35" s="3" t="s">
        <v>90</v>
      </c>
      <c r="J35" s="3">
        <v>3</v>
      </c>
      <c r="K35" s="3" t="s">
        <v>96</v>
      </c>
      <c r="L35" s="3" t="s">
        <v>95</v>
      </c>
    </row>
    <row r="36" spans="2:12" x14ac:dyDescent="0.25">
      <c r="B36" s="3">
        <v>4</v>
      </c>
      <c r="C36" s="3" t="s">
        <v>36</v>
      </c>
    </row>
    <row r="37" spans="2:12" x14ac:dyDescent="0.25">
      <c r="B37" s="3">
        <v>5</v>
      </c>
      <c r="C37" s="3" t="s">
        <v>104</v>
      </c>
    </row>
    <row r="39" spans="2:12" ht="26.25" x14ac:dyDescent="0.25">
      <c r="B39" s="20" t="s">
        <v>101</v>
      </c>
      <c r="C39" s="20"/>
      <c r="D39" s="20"/>
      <c r="E39" s="20"/>
      <c r="F39" s="20"/>
    </row>
    <row r="41" spans="2:12" x14ac:dyDescent="0.25">
      <c r="C41" s="3" t="s">
        <v>49</v>
      </c>
      <c r="D41" s="3" t="s">
        <v>97</v>
      </c>
      <c r="E41" s="3" t="s">
        <v>80</v>
      </c>
    </row>
    <row r="42" spans="2:12" x14ac:dyDescent="0.25">
      <c r="B42" s="3">
        <v>0</v>
      </c>
      <c r="C42" s="3" t="s">
        <v>57</v>
      </c>
      <c r="D42" s="3">
        <v>0</v>
      </c>
    </row>
    <row r="43" spans="2:12" x14ac:dyDescent="0.25">
      <c r="B43" s="3">
        <v>1</v>
      </c>
      <c r="C43" s="3" t="s">
        <v>98</v>
      </c>
      <c r="D43" s="3">
        <v>30</v>
      </c>
    </row>
    <row r="44" spans="2:12" x14ac:dyDescent="0.25">
      <c r="B44" s="3">
        <v>2</v>
      </c>
      <c r="C44" s="3" t="s">
        <v>99</v>
      </c>
      <c r="D44" s="3">
        <v>100</v>
      </c>
    </row>
    <row r="47" spans="2:12" ht="26.25" x14ac:dyDescent="0.25">
      <c r="B47" s="20" t="s">
        <v>100</v>
      </c>
      <c r="C47" s="20"/>
      <c r="D47" s="20"/>
      <c r="E47" s="20"/>
      <c r="F47" s="20"/>
    </row>
    <row r="49" spans="2:6" x14ac:dyDescent="0.25">
      <c r="C49" s="3" t="s">
        <v>49</v>
      </c>
      <c r="D49" s="3" t="s">
        <v>102</v>
      </c>
      <c r="E49" s="3" t="s">
        <v>80</v>
      </c>
    </row>
    <row r="51" spans="2:6" x14ac:dyDescent="0.25">
      <c r="B51" s="3">
        <v>0</v>
      </c>
      <c r="C51" s="3" t="s">
        <v>57</v>
      </c>
      <c r="D51" s="3">
        <v>100</v>
      </c>
    </row>
    <row r="52" spans="2:6" x14ac:dyDescent="0.25">
      <c r="B52" s="3">
        <v>1</v>
      </c>
      <c r="C52" s="3" t="s">
        <v>46</v>
      </c>
      <c r="D52" s="3">
        <v>200</v>
      </c>
    </row>
    <row r="53" spans="2:6" x14ac:dyDescent="0.25">
      <c r="B53" s="3">
        <v>2</v>
      </c>
      <c r="C53" s="3" t="s">
        <v>94</v>
      </c>
      <c r="D53" s="3">
        <v>600</v>
      </c>
    </row>
    <row r="54" spans="2:6" x14ac:dyDescent="0.25">
      <c r="B54" s="3">
        <v>3</v>
      </c>
      <c r="C54" s="3" t="s">
        <v>103</v>
      </c>
      <c r="D54" s="3">
        <v>1337</v>
      </c>
    </row>
    <row r="55" spans="2:6" x14ac:dyDescent="0.25">
      <c r="B55" s="3">
        <v>4</v>
      </c>
      <c r="C55" s="3" t="s">
        <v>107</v>
      </c>
      <c r="D55" s="3">
        <v>2500</v>
      </c>
    </row>
    <row r="56" spans="2:6" x14ac:dyDescent="0.25">
      <c r="B56" s="3">
        <v>5</v>
      </c>
      <c r="C56" s="3" t="s">
        <v>106</v>
      </c>
      <c r="D56" s="3">
        <v>10000</v>
      </c>
    </row>
    <row r="59" spans="2:6" ht="26.25" x14ac:dyDescent="0.25">
      <c r="B59" s="20" t="s">
        <v>115</v>
      </c>
      <c r="C59" s="20"/>
      <c r="D59" s="20"/>
      <c r="E59" s="20"/>
      <c r="F59" s="20"/>
    </row>
    <row r="61" spans="2:6" x14ac:dyDescent="0.25">
      <c r="C61" s="3" t="s">
        <v>49</v>
      </c>
      <c r="D61" s="3" t="s">
        <v>102</v>
      </c>
      <c r="E61" s="3" t="s">
        <v>80</v>
      </c>
    </row>
    <row r="63" spans="2:6" x14ac:dyDescent="0.25">
      <c r="B63" s="3">
        <v>0</v>
      </c>
      <c r="C63" s="3" t="s">
        <v>57</v>
      </c>
      <c r="D63" s="3">
        <v>100</v>
      </c>
    </row>
    <row r="64" spans="2:6" x14ac:dyDescent="0.25">
      <c r="B64" s="3">
        <v>1</v>
      </c>
      <c r="C64" s="3" t="s">
        <v>46</v>
      </c>
      <c r="D64" s="3">
        <v>200</v>
      </c>
    </row>
    <row r="65" spans="2:4" x14ac:dyDescent="0.25">
      <c r="B65" s="3">
        <v>2</v>
      </c>
      <c r="C65" s="3" t="s">
        <v>94</v>
      </c>
      <c r="D65" s="3">
        <v>600</v>
      </c>
    </row>
    <row r="66" spans="2:4" x14ac:dyDescent="0.25">
      <c r="B66" s="3">
        <v>3</v>
      </c>
      <c r="C66" s="3" t="s">
        <v>103</v>
      </c>
      <c r="D66" s="3">
        <v>1337</v>
      </c>
    </row>
    <row r="67" spans="2:4" x14ac:dyDescent="0.25">
      <c r="B67" s="3">
        <v>4</v>
      </c>
      <c r="C67" s="3" t="s">
        <v>107</v>
      </c>
      <c r="D67" s="3">
        <v>2500</v>
      </c>
    </row>
    <row r="68" spans="2:4" x14ac:dyDescent="0.25">
      <c r="B68" s="3">
        <v>5</v>
      </c>
      <c r="C68" s="3" t="s">
        <v>106</v>
      </c>
      <c r="D68" s="3">
        <v>10000</v>
      </c>
    </row>
  </sheetData>
  <mergeCells count="8">
    <mergeCell ref="B3:F3"/>
    <mergeCell ref="J28:N28"/>
    <mergeCell ref="B39:F39"/>
    <mergeCell ref="B47:F47"/>
    <mergeCell ref="B59:F59"/>
    <mergeCell ref="J16:M16"/>
    <mergeCell ref="B28:F28"/>
    <mergeCell ref="B16:F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F31D-0BC8-4EB1-8029-77FA04ACEE19}">
  <dimension ref="C4:E16"/>
  <sheetViews>
    <sheetView tabSelected="1" workbookViewId="0">
      <selection activeCell="E17" sqref="E17"/>
    </sheetView>
  </sheetViews>
  <sheetFormatPr defaultRowHeight="15" x14ac:dyDescent="0.25"/>
  <cols>
    <col min="3" max="3" width="22.5703125" customWidth="1"/>
    <col min="4" max="4" width="21.42578125" customWidth="1"/>
    <col min="5" max="5" width="28.7109375" customWidth="1"/>
  </cols>
  <sheetData>
    <row r="4" spans="3:5" x14ac:dyDescent="0.25">
      <c r="C4" t="s">
        <v>155</v>
      </c>
      <c r="D4" t="s">
        <v>156</v>
      </c>
      <c r="E4" t="s">
        <v>157</v>
      </c>
    </row>
    <row r="5" spans="3:5" x14ac:dyDescent="0.25">
      <c r="D5" t="s">
        <v>158</v>
      </c>
      <c r="E5" t="s">
        <v>158</v>
      </c>
    </row>
    <row r="6" spans="3:5" x14ac:dyDescent="0.25">
      <c r="D6" t="s">
        <v>159</v>
      </c>
      <c r="E6" t="s">
        <v>159</v>
      </c>
    </row>
    <row r="7" spans="3:5" x14ac:dyDescent="0.25">
      <c r="D7" t="s">
        <v>165</v>
      </c>
      <c r="E7" t="s">
        <v>166</v>
      </c>
    </row>
    <row r="8" spans="3:5" x14ac:dyDescent="0.25">
      <c r="D8" t="s">
        <v>167</v>
      </c>
      <c r="E8" t="s">
        <v>168</v>
      </c>
    </row>
    <row r="13" spans="3:5" x14ac:dyDescent="0.25">
      <c r="C13" t="s">
        <v>160</v>
      </c>
      <c r="D13" t="s">
        <v>161</v>
      </c>
    </row>
    <row r="14" spans="3:5" x14ac:dyDescent="0.25">
      <c r="D14" t="s">
        <v>162</v>
      </c>
    </row>
    <row r="15" spans="3:5" x14ac:dyDescent="0.25">
      <c r="D15" t="s">
        <v>163</v>
      </c>
    </row>
    <row r="16" spans="3:5" x14ac:dyDescent="0.25">
      <c r="D16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232E2-E5E8-42E3-A9F7-9F9A3A46E46F}">
  <dimension ref="E1:N42"/>
  <sheetViews>
    <sheetView topLeftCell="A19" zoomScale="115" zoomScaleNormal="115" workbookViewId="0">
      <selection activeCell="P24" sqref="P24"/>
    </sheetView>
  </sheetViews>
  <sheetFormatPr defaultRowHeight="15" x14ac:dyDescent="0.25"/>
  <cols>
    <col min="1" max="2" width="9.140625" style="3"/>
    <col min="3" max="3" width="8.85546875" style="3" customWidth="1"/>
    <col min="4" max="4" width="9.42578125" style="3" customWidth="1"/>
    <col min="5" max="5" width="11.5703125" style="3" customWidth="1"/>
    <col min="6" max="6" width="11.85546875" style="3" customWidth="1"/>
    <col min="7" max="7" width="12.42578125" style="3" customWidth="1"/>
    <col min="8" max="8" width="9.140625" style="3" customWidth="1"/>
    <col min="9" max="16384" width="9.140625" style="3"/>
  </cols>
  <sheetData>
    <row r="1" spans="5:14" x14ac:dyDescent="0.25">
      <c r="N1" s="14"/>
    </row>
    <row r="2" spans="5:14" x14ac:dyDescent="0.25">
      <c r="N2" s="14"/>
    </row>
    <row r="3" spans="5:14" x14ac:dyDescent="0.25">
      <c r="N3" s="14"/>
    </row>
    <row r="4" spans="5:14" x14ac:dyDescent="0.25">
      <c r="N4" s="14"/>
    </row>
    <row r="5" spans="5:14" x14ac:dyDescent="0.25">
      <c r="F5" s="3" t="s">
        <v>129</v>
      </c>
      <c r="G5" s="3" t="s">
        <v>130</v>
      </c>
      <c r="H5" s="3" t="s">
        <v>128</v>
      </c>
      <c r="N5" s="14"/>
    </row>
    <row r="6" spans="5:14" x14ac:dyDescent="0.25">
      <c r="N6" s="14"/>
    </row>
    <row r="7" spans="5:14" x14ac:dyDescent="0.25">
      <c r="E7" s="3" t="s">
        <v>153</v>
      </c>
      <c r="F7" s="3">
        <v>0</v>
      </c>
      <c r="G7" s="3">
        <v>6</v>
      </c>
      <c r="H7" s="3" t="s">
        <v>137</v>
      </c>
      <c r="N7" s="14"/>
    </row>
    <row r="8" spans="5:14" x14ac:dyDescent="0.25">
      <c r="E8" s="3" t="s">
        <v>152</v>
      </c>
      <c r="F8" s="3">
        <v>1</v>
      </c>
      <c r="G8" s="3">
        <v>30</v>
      </c>
      <c r="H8" s="3" t="s">
        <v>137</v>
      </c>
      <c r="N8" s="14"/>
    </row>
    <row r="9" spans="5:14" x14ac:dyDescent="0.25">
      <c r="E9" s="3" t="s">
        <v>151</v>
      </c>
      <c r="F9" s="3">
        <v>25</v>
      </c>
      <c r="H9" s="3" t="s">
        <v>137</v>
      </c>
      <c r="N9" s="14"/>
    </row>
    <row r="10" spans="5:14" x14ac:dyDescent="0.25">
      <c r="N10" s="14"/>
    </row>
    <row r="27" spans="5:14" x14ac:dyDescent="0.25">
      <c r="E27" s="12" t="s">
        <v>138</v>
      </c>
      <c r="F27" s="3">
        <v>450</v>
      </c>
      <c r="G27" s="3">
        <v>500</v>
      </c>
      <c r="H27" s="3">
        <v>1</v>
      </c>
      <c r="I27" s="3">
        <f t="shared" ref="I27:I38" si="0" xml:space="preserve"> 1000*H27</f>
        <v>1000</v>
      </c>
      <c r="J27" s="3">
        <f xml:space="preserve"> SUM(I$20:$I26)</f>
        <v>0</v>
      </c>
      <c r="K27" s="3">
        <f xml:space="preserve"> J27+I27</f>
        <v>1000</v>
      </c>
      <c r="N27" s="14" t="str">
        <f xml:space="preserve"> "else if (y &gt;=  "   &amp;   F27  &amp; " &amp;&amp; y &lt; "   &amp; G27 &amp; " &amp;&amp; bm.h.v &gt;= " &amp; J27 &amp; " &amp;&amp; bm.h.v &lt; " &amp; K27 &amp; ") return " &amp; E27 &amp; ";"</f>
        <v>else if (y &gt;=  450 &amp;&amp; y &lt; 500 &amp;&amp; bm.h.v &gt;= 0 &amp;&amp; bm.h.v &lt; 1000) return diamond;</v>
      </c>
    </row>
    <row r="28" spans="5:14" x14ac:dyDescent="0.25">
      <c r="E28" s="12" t="s">
        <v>139</v>
      </c>
      <c r="F28" s="3">
        <v>400</v>
      </c>
      <c r="G28" s="3">
        <v>500</v>
      </c>
      <c r="H28" s="3">
        <v>1</v>
      </c>
      <c r="I28" s="3">
        <f t="shared" si="0"/>
        <v>1000</v>
      </c>
      <c r="J28" s="3">
        <f xml:space="preserve"> SUM(I$20:$I27)</f>
        <v>1000</v>
      </c>
      <c r="K28" s="3">
        <f t="shared" ref="K28:K38" si="1" xml:space="preserve"> J28+I28</f>
        <v>2000</v>
      </c>
      <c r="N28" s="14" t="str">
        <f t="shared" ref="N28:N38" si="2" xml:space="preserve"> "else if (y &gt;=  "   &amp;   F28  &amp; " &amp;&amp; y &lt; "   &amp; G28 &amp; " &amp;&amp; bm.h.v &gt;= " &amp; J28 &amp; " &amp;&amp; bm.h.v &lt; " &amp; K28 &amp; ") return " &amp; E28 &amp; ";"</f>
        <v>else if (y &gt;=  400 &amp;&amp; y &lt; 500 &amp;&amp; bm.h.v &gt;= 1000 &amp;&amp; bm.h.v &lt; 2000) return titanium;</v>
      </c>
    </row>
    <row r="29" spans="5:14" x14ac:dyDescent="0.25">
      <c r="E29" s="12" t="s">
        <v>140</v>
      </c>
      <c r="F29" s="3">
        <v>350</v>
      </c>
      <c r="G29" s="3">
        <v>500</v>
      </c>
      <c r="H29" s="3">
        <v>1</v>
      </c>
      <c r="I29" s="3">
        <f t="shared" si="0"/>
        <v>1000</v>
      </c>
      <c r="J29" s="3">
        <f xml:space="preserve"> SUM(I$20:$I28)</f>
        <v>2000</v>
      </c>
      <c r="K29" s="3">
        <f t="shared" si="1"/>
        <v>3000</v>
      </c>
      <c r="N29" s="14" t="str">
        <f t="shared" si="2"/>
        <v>else if (y &gt;=  350 &amp;&amp; y &lt; 500 &amp;&amp; bm.h.v &gt;= 2000 &amp;&amp; bm.h.v &lt; 3000) return iridium;</v>
      </c>
    </row>
    <row r="30" spans="5:14" x14ac:dyDescent="0.25">
      <c r="E30" s="12" t="s">
        <v>141</v>
      </c>
      <c r="F30" s="3">
        <v>300</v>
      </c>
      <c r="G30" s="3">
        <v>500</v>
      </c>
      <c r="H30" s="3">
        <v>1</v>
      </c>
      <c r="I30" s="3">
        <f t="shared" si="0"/>
        <v>1000</v>
      </c>
      <c r="J30" s="3">
        <f xml:space="preserve"> SUM(I$20:$I29)</f>
        <v>3000</v>
      </c>
      <c r="K30" s="3">
        <f t="shared" si="1"/>
        <v>4000</v>
      </c>
      <c r="N30" s="14" t="str">
        <f t="shared" si="2"/>
        <v>else if (y &gt;=  300 &amp;&amp; y &lt; 500 &amp;&amp; bm.h.v &gt;= 3000 &amp;&amp; bm.h.v &lt; 4000) return platinum;</v>
      </c>
    </row>
    <row r="31" spans="5:14" x14ac:dyDescent="0.25">
      <c r="E31" s="12" t="s">
        <v>142</v>
      </c>
      <c r="F31" s="3">
        <v>250</v>
      </c>
      <c r="G31" s="3">
        <v>500</v>
      </c>
      <c r="H31" s="3">
        <v>1</v>
      </c>
      <c r="I31" s="3">
        <f t="shared" si="0"/>
        <v>1000</v>
      </c>
      <c r="J31" s="3">
        <f xml:space="preserve"> SUM(I$20:$I30)</f>
        <v>4000</v>
      </c>
      <c r="K31" s="3">
        <f t="shared" si="1"/>
        <v>5000</v>
      </c>
      <c r="N31" s="14" t="str">
        <f t="shared" si="2"/>
        <v>else if (y &gt;=  250 &amp;&amp; y &lt; 500 &amp;&amp; bm.h.v &gt;= 4000 &amp;&amp; bm.h.v &lt; 5000) return copper;</v>
      </c>
    </row>
    <row r="32" spans="5:14" x14ac:dyDescent="0.25">
      <c r="E32" s="12" t="s">
        <v>143</v>
      </c>
      <c r="F32" s="3">
        <v>150</v>
      </c>
      <c r="G32" s="3">
        <v>350</v>
      </c>
      <c r="H32" s="3">
        <v>1.5</v>
      </c>
      <c r="I32" s="3">
        <f t="shared" si="0"/>
        <v>1500</v>
      </c>
      <c r="J32" s="3">
        <f xml:space="preserve"> SUM(I$20:$I31)</f>
        <v>5000</v>
      </c>
      <c r="K32" s="3">
        <f t="shared" si="1"/>
        <v>6500</v>
      </c>
      <c r="N32" s="14" t="str">
        <f t="shared" si="2"/>
        <v>else if (y &gt;=  150 &amp;&amp; y &lt; 350 &amp;&amp; bm.h.v &gt;= 5000 &amp;&amp; bm.h.v &lt; 6500) return gold;</v>
      </c>
    </row>
    <row r="33" spans="5:14" x14ac:dyDescent="0.25">
      <c r="E33" s="12" t="s">
        <v>144</v>
      </c>
      <c r="F33" s="3">
        <v>150</v>
      </c>
      <c r="G33" s="3">
        <v>180</v>
      </c>
      <c r="H33" s="3">
        <v>1.5</v>
      </c>
      <c r="I33" s="3">
        <f t="shared" si="0"/>
        <v>1500</v>
      </c>
      <c r="J33" s="3">
        <f xml:space="preserve"> SUM(I$20:$I32)</f>
        <v>6500</v>
      </c>
      <c r="K33" s="3">
        <f t="shared" si="1"/>
        <v>8000</v>
      </c>
      <c r="N33" s="14" t="str">
        <f t="shared" si="2"/>
        <v>else if (y &gt;=  150 &amp;&amp; y &lt; 180 &amp;&amp; bm.h.v &gt;= 6500 &amp;&amp; bm.h.v &lt; 8000) return lead;</v>
      </c>
    </row>
    <row r="34" spans="5:14" x14ac:dyDescent="0.25">
      <c r="E34" s="12" t="s">
        <v>145</v>
      </c>
      <c r="F34" s="3">
        <v>100</v>
      </c>
      <c r="G34" s="3">
        <v>300</v>
      </c>
      <c r="H34" s="3">
        <v>1.5</v>
      </c>
      <c r="I34" s="3">
        <f t="shared" si="0"/>
        <v>1500</v>
      </c>
      <c r="J34" s="3">
        <f xml:space="preserve"> SUM(I$20:$I33)</f>
        <v>8000</v>
      </c>
      <c r="K34" s="3">
        <f t="shared" si="1"/>
        <v>9500</v>
      </c>
      <c r="N34" s="14" t="str">
        <f t="shared" si="2"/>
        <v>else if (y &gt;=  100 &amp;&amp; y &lt; 300 &amp;&amp; bm.h.v &gt;= 8000 &amp;&amp; bm.h.v &lt; 9500) return silver;</v>
      </c>
    </row>
    <row r="35" spans="5:14" x14ac:dyDescent="0.25">
      <c r="E35" s="13" t="s">
        <v>146</v>
      </c>
      <c r="F35" s="3">
        <v>50</v>
      </c>
      <c r="G35" s="3">
        <v>150</v>
      </c>
      <c r="H35" s="3">
        <v>1.5</v>
      </c>
      <c r="I35" s="3">
        <f t="shared" si="0"/>
        <v>1500</v>
      </c>
      <c r="J35" s="3">
        <f xml:space="preserve"> SUM(I$20:$I34)</f>
        <v>9500</v>
      </c>
      <c r="K35" s="3">
        <f t="shared" si="1"/>
        <v>11000</v>
      </c>
      <c r="N35" s="14" t="str">
        <f t="shared" si="2"/>
        <v>else if (y &gt;=  50 &amp;&amp; y &lt; 150 &amp;&amp; bm.h.v &gt;= 9500 &amp;&amp; bm.h.v &lt; 11000) return iron;</v>
      </c>
    </row>
    <row r="36" spans="5:14" x14ac:dyDescent="0.25">
      <c r="E36" s="12" t="s">
        <v>147</v>
      </c>
      <c r="F36" s="3">
        <v>40</v>
      </c>
      <c r="G36" s="3">
        <v>150</v>
      </c>
      <c r="H36" s="3">
        <v>1.5</v>
      </c>
      <c r="I36" s="3">
        <f t="shared" si="0"/>
        <v>1500</v>
      </c>
      <c r="J36" s="3">
        <f xml:space="preserve"> SUM(I$20:$I35)</f>
        <v>11000</v>
      </c>
      <c r="K36" s="3">
        <f t="shared" si="1"/>
        <v>12500</v>
      </c>
      <c r="N36" s="14" t="str">
        <f t="shared" si="2"/>
        <v>else if (y &gt;=  40 &amp;&amp; y &lt; 150 &amp;&amp; bm.h.v &gt;= 11000 &amp;&amp; bm.h.v &lt; 12500) return aluminum;</v>
      </c>
    </row>
    <row r="37" spans="5:14" x14ac:dyDescent="0.25">
      <c r="E37" s="3" t="s">
        <v>148</v>
      </c>
      <c r="F37" s="3">
        <v>10</v>
      </c>
      <c r="G37" s="3">
        <v>120</v>
      </c>
      <c r="H37" s="3">
        <v>2.5</v>
      </c>
      <c r="I37" s="3">
        <f t="shared" si="0"/>
        <v>2500</v>
      </c>
      <c r="J37" s="3">
        <f xml:space="preserve"> SUM(I$20:$I36)</f>
        <v>12500</v>
      </c>
      <c r="K37" s="3">
        <f t="shared" si="1"/>
        <v>15000</v>
      </c>
      <c r="N37" s="14" t="str">
        <f t="shared" si="2"/>
        <v>else if (y &gt;=  10 &amp;&amp; y &lt; 120 &amp;&amp; bm.h.v &gt;= 12500 &amp;&amp; bm.h.v &lt; 15000) return plastic;</v>
      </c>
    </row>
    <row r="38" spans="5:14" x14ac:dyDescent="0.25">
      <c r="E38" s="12" t="s">
        <v>149</v>
      </c>
      <c r="F38" s="3">
        <v>10</v>
      </c>
      <c r="G38" s="3">
        <v>120</v>
      </c>
      <c r="H38" s="3">
        <v>2.5</v>
      </c>
      <c r="I38" s="3">
        <f t="shared" si="0"/>
        <v>2500</v>
      </c>
      <c r="J38" s="3">
        <f xml:space="preserve"> SUM(I$20:$I37)</f>
        <v>15000</v>
      </c>
      <c r="K38" s="3">
        <f t="shared" si="1"/>
        <v>17500</v>
      </c>
      <c r="N38" s="14" t="str">
        <f t="shared" si="2"/>
        <v>else if (y &gt;=  10 &amp;&amp; y &lt; 120 &amp;&amp; bm.h.v &gt;= 15000 &amp;&amp; bm.h.v &lt; 17500) return bronze;</v>
      </c>
    </row>
    <row r="40" spans="5:14" x14ac:dyDescent="0.25">
      <c r="E40" s="12"/>
      <c r="G40" s="3" t="s">
        <v>133</v>
      </c>
      <c r="N40" s="14"/>
    </row>
    <row r="41" spans="5:14" x14ac:dyDescent="0.25">
      <c r="E41" s="3" t="s">
        <v>150</v>
      </c>
      <c r="F41" s="3">
        <v>300</v>
      </c>
      <c r="N41" s="14"/>
    </row>
    <row r="42" spans="5:14" x14ac:dyDescent="0.25">
      <c r="H42" s="3" t="s">
        <v>154</v>
      </c>
      <c r="I42" s="3" t="s">
        <v>134</v>
      </c>
      <c r="J42" s="3" t="s">
        <v>135</v>
      </c>
      <c r="K42" s="3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Block info</vt:lpstr>
      <vt:lpstr>Upgrades info</vt:lpstr>
      <vt:lpstr>Ship upgrades info</vt:lpstr>
      <vt:lpstr>Desert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</dc:creator>
  <cp:lastModifiedBy>ondre</cp:lastModifiedBy>
  <dcterms:created xsi:type="dcterms:W3CDTF">2020-06-07T13:09:22Z</dcterms:created>
  <dcterms:modified xsi:type="dcterms:W3CDTF">2020-08-28T16:28:25Z</dcterms:modified>
</cp:coreProperties>
</file>