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wnetid-my.sharepoint.com/personal/sarahjp_uw_edu/Documents/CCC/new_inputs/"/>
    </mc:Choice>
  </mc:AlternateContent>
  <xr:revisionPtr revIDLastSave="1" documentId="8_{FD4E46F0-955C-4CB6-9CF4-3CBDC71D6B7F}" xr6:coauthVersionLast="47" xr6:coauthVersionMax="47" xr10:uidLastSave="{1E305819-9AF0-4C6E-9B05-E63C40A3E18D}"/>
  <bookViews>
    <workbookView xWindow="-110" yWindow="-110" windowWidth="25820" windowHeight="15500" xr2:uid="{00000000-000D-0000-FFFF-FFFF00000000}"/>
  </bookViews>
  <sheets>
    <sheet name="interventions" sheetId="1" r:id="rId1"/>
    <sheet name="costs" sheetId="2" r:id="rId2"/>
    <sheet name="RR_inputs" sheetId="3" r:id="rId3"/>
    <sheet name="Tobacco RR" sheetId="4" r:id="rId4"/>
    <sheet name="Alcohol RR" sheetId="5" r:id="rId5"/>
    <sheet name="High BMI RR" sheetId="6" r:id="rId6"/>
    <sheet name="tFA intake RR" sheetId="7" r:id="rId7"/>
    <sheet name="SSB intake RR" sheetId="8" r:id="rId8"/>
  </sheets>
  <definedNames>
    <definedName name="_xlnm._FilterDatabase" localSheetId="1" hidden="1">costs!$A$1:$T$1003</definedName>
    <definedName name="_xlnm._FilterDatabase" localSheetId="0" hidden="1">interventions!$A$1:$Q$982</definedName>
    <definedName name="_xlnm._FilterDatabase" localSheetId="2" hidden="1">RR_inputs!$A$1:$G$997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7" i="2" l="1"/>
  <c r="N77" i="2"/>
  <c r="O74" i="2"/>
  <c r="N74" i="2"/>
  <c r="K65" i="2"/>
  <c r="K64" i="2"/>
  <c r="K63" i="2"/>
  <c r="K62" i="2"/>
  <c r="K61" i="2"/>
  <c r="K60" i="2"/>
  <c r="K59" i="2"/>
  <c r="K58" i="2"/>
  <c r="I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N8" i="2"/>
  <c r="K8" i="2"/>
  <c r="N7" i="2"/>
  <c r="K7" i="2"/>
  <c r="K6" i="2"/>
  <c r="K5" i="2"/>
  <c r="K4" i="2"/>
  <c r="K3" i="2"/>
  <c r="K2" i="2"/>
  <c r="N47" i="1"/>
  <c r="N44" i="1"/>
  <c r="N42" i="1"/>
  <c r="N31" i="1"/>
  <c r="N12" i="1"/>
  <c r="N8" i="1"/>
  <c r="N7" i="1"/>
  <c r="N6" i="1"/>
  <c r="N5" i="1"/>
  <c r="N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4" authorId="0" shapeId="0" xr:uid="{00000000-0006-0000-0000-000004000000}">
      <text>
        <r>
          <rPr>
            <sz val="10"/>
            <color rgb="FF000000"/>
            <rFont val="Arial"/>
            <scheme val="minor"/>
          </rPr>
          <t>updated
	-Sali Hassan</t>
        </r>
      </text>
    </comment>
    <comment ref="N5" authorId="0" shapeId="0" xr:uid="{00000000-0006-0000-0000-000003000000}">
      <text>
        <r>
          <rPr>
            <sz val="10"/>
            <color rgb="FF000000"/>
            <rFont val="Arial"/>
            <scheme val="minor"/>
          </rPr>
          <t>updated
	-Sali Hassan</t>
        </r>
      </text>
    </comment>
    <comment ref="N6" authorId="0" shapeId="0" xr:uid="{00000000-0006-0000-0000-000002000000}">
      <text>
        <r>
          <rPr>
            <sz val="10"/>
            <color rgb="FF000000"/>
            <rFont val="Arial"/>
            <scheme val="minor"/>
          </rPr>
          <t>updated
	-Sali Hassan</t>
        </r>
      </text>
    </comment>
    <comment ref="N7" authorId="0" shapeId="0" xr:uid="{00000000-0006-0000-0000-000001000000}">
      <text>
        <r>
          <rPr>
            <sz val="10"/>
            <color rgb="FF000000"/>
            <rFont val="Arial"/>
            <scheme val="minor"/>
          </rPr>
          <t>updated
	-Sali Hassan</t>
        </r>
      </text>
    </comment>
    <comment ref="N46" authorId="0" shapeId="0" xr:uid="{00000000-0006-0000-0000-000005000000}">
      <text>
        <r>
          <rPr>
            <sz val="10"/>
            <color rgb="FF000000"/>
            <rFont val="Arial"/>
            <scheme val="minor"/>
          </rPr>
          <t>RR or DR depending on how the code is working DR= 1-RR
	-Sali Hassan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100-000002000000}">
      <text>
        <r>
          <rPr>
            <sz val="10"/>
            <color rgb="FF000000"/>
            <rFont val="Arial"/>
            <scheme val="minor"/>
          </rPr>
          <t>Stabilization of acute seizures
	-Sarah Pickersgill
----
Diagnostics of epilepsy
	-Sarah Pickersgill</t>
        </r>
      </text>
    </comment>
    <comment ref="D56" authorId="0" shapeId="0" xr:uid="{00000000-0006-0000-0100-000001000000}">
      <text>
        <r>
          <rPr>
            <sz val="10"/>
            <color rgb="FF000000"/>
            <rFont val="Arial"/>
            <scheme val="minor"/>
          </rPr>
          <t>LGH costing
	-Sarah Pickersgill</t>
        </r>
      </text>
    </comment>
  </commentList>
</comments>
</file>

<file path=xl/sharedStrings.xml><?xml version="1.0" encoding="utf-8"?>
<sst xmlns="http://schemas.openxmlformats.org/spreadsheetml/2006/main" count="2113" uniqueCount="537">
  <si>
    <t>type</t>
  </si>
  <si>
    <t>NCD</t>
  </si>
  <si>
    <t>sub_id</t>
  </si>
  <si>
    <t>Description</t>
  </si>
  <si>
    <t>Intervention</t>
  </si>
  <si>
    <t>Level1</t>
  </si>
  <si>
    <t>Level2</t>
  </si>
  <si>
    <t>Level3</t>
  </si>
  <si>
    <t>Level4</t>
  </si>
  <si>
    <t>metric</t>
  </si>
  <si>
    <t>start age</t>
  </si>
  <si>
    <t>stop age</t>
  </si>
  <si>
    <t>sex</t>
  </si>
  <si>
    <t>Mortality reduction</t>
  </si>
  <si>
    <t>source</t>
  </si>
  <si>
    <t>claimed by</t>
  </si>
  <si>
    <t>notes</t>
  </si>
  <si>
    <t>DOI</t>
  </si>
  <si>
    <t>clinical</t>
  </si>
  <si>
    <t>Injection drug use harm reduction measures</t>
  </si>
  <si>
    <t>IDU harm reduction measures</t>
  </si>
  <si>
    <t>Non-communicable diseases</t>
  </si>
  <si>
    <t>Substance use disorders</t>
  </si>
  <si>
    <t>Drug use disorders</t>
  </si>
  <si>
    <t>Opioid use disorders</t>
  </si>
  <si>
    <t>case fatality</t>
  </si>
  <si>
    <t>both</t>
  </si>
  <si>
    <t>NCD Countdown*</t>
  </si>
  <si>
    <t>Sali?</t>
  </si>
  <si>
    <t>TOO HIGH - other effectes on incidnce of blood borne infections Use 1-RR0.57 source: https://www.cochranelibrary.com/cdsr/doi/10.1002/14651858.CD002208/full?highlightAbstract=methadon%7Ctreatment%7Cmethadone</t>
  </si>
  <si>
    <t>https://doi.org/10.1002/14651858.CD002208</t>
  </si>
  <si>
    <t>Exercise-based pulmonary rehabilitation for patients with acute exacerbations of obstructive lung disease</t>
  </si>
  <si>
    <t>Pulmonary rehabilitation</t>
  </si>
  <si>
    <t>Chronic respiratory diseases</t>
  </si>
  <si>
    <t>Chronic obstructive pulmonary disease</t>
  </si>
  <si>
    <t>NA</t>
  </si>
  <si>
    <t>NCD Countdown</t>
  </si>
  <si>
    <t>Sarah</t>
  </si>
  <si>
    <t>https://doi.org/10.1186/s12890-018-0718-1</t>
  </si>
  <si>
    <t>Depression chronic treatment</t>
  </si>
  <si>
    <t>Mental disorders</t>
  </si>
  <si>
    <t>Major depressive disorder</t>
  </si>
  <si>
    <t>Self-harm by firearm*0.2</t>
  </si>
  <si>
    <t>https://doi.org/10.1371/journal.pone.0091936</t>
  </si>
  <si>
    <t>disability</t>
  </si>
  <si>
    <t xml:space="preserve">https://www.who.int/tools/onehealth </t>
  </si>
  <si>
    <t>Bipolar disorder chronic treatment</t>
  </si>
  <si>
    <t>Bipolar disorder</t>
  </si>
  <si>
    <t>Self-harm by firearm*0.37</t>
  </si>
  <si>
    <t xml:space="preserve">https://doi.org/10.1371/journal.pone.0091936 and https://www.who.int/tools/onehealth </t>
  </si>
  <si>
    <t>Schizophrenia chronic treatment</t>
  </si>
  <si>
    <t>Schizophrenia</t>
  </si>
  <si>
    <t>Column J and K</t>
  </si>
  <si>
    <t>doi: 10.1093/schbul/sby058 and disability weight - IHME</t>
  </si>
  <si>
    <t>Stabilization of acute seizures</t>
  </si>
  <si>
    <t>Epilepsy acute and chronic treatment</t>
  </si>
  <si>
    <t>Neurological disorders</t>
  </si>
  <si>
    <t>Idiopathic epilepsy</t>
  </si>
  <si>
    <t>continue working on MR</t>
  </si>
  <si>
    <t>expert opinion</t>
  </si>
  <si>
    <t>Long-term management of epilepsy</t>
  </si>
  <si>
    <t>https://www.uib.no/sites/w3.uib.no/files/attachments/neur01_epilepsy.pdf</t>
  </si>
  <si>
    <t>Low-dose inhaled corticosteroids and bronchodilators for asthma and for selected patients with COPD</t>
  </si>
  <si>
    <t>Asthma/COPD chronic treatment</t>
  </si>
  <si>
    <t>Asthma</t>
  </si>
  <si>
    <t>doi: 10.1016/s0140-6736(01)05779-8. and doi: 10.1016/j.chest.2018.04.006. Epub 2018 Apr 19.</t>
  </si>
  <si>
    <t>Screening and management of diabetes among at-risk adults, including glycemic control, management of blood pressure and lipids, consistent foot care, as well as annual screening for chronic kidney disease (CKD).</t>
  </si>
  <si>
    <t>Diabetes screening and treatment</t>
  </si>
  <si>
    <t>Diabetes and kidney diseases</t>
  </si>
  <si>
    <t>Chronic kidney disease</t>
  </si>
  <si>
    <t>Chronic kidney disease due to diabetes mellitus type 1</t>
  </si>
  <si>
    <t>Cochrane Database Syst Rev
. 2012 Dec 12;12:CD004136. doi: 10.1002/14651858.CD004136.pub3.</t>
  </si>
  <si>
    <t>Chronic kidney disease due to diabetes mellitus type 2</t>
  </si>
  <si>
    <t>Diabetes mellitus</t>
  </si>
  <si>
    <t>Diabetes mellitus type 1</t>
  </si>
  <si>
    <t>PMID: 28801474 DOI: 10.2337/dc16-1925</t>
  </si>
  <si>
    <t>Diabetes mellitus type 2</t>
  </si>
  <si>
    <t>Cardiovascular diseases</t>
  </si>
  <si>
    <t>Ischemic heart disease</t>
  </si>
  <si>
    <t>https://www.ncbi.nlm.nih.gov/books/NBK77956/</t>
  </si>
  <si>
    <t>Long-term combination therapy for persons with multiple CVD risk factors, including screening for CVD in community settings using non-lab-based tools to assess overall CVD risk</t>
  </si>
  <si>
    <t>CVD, primary prevention</t>
  </si>
  <si>
    <t>DOI: 10.1161/CIRCOUTCOMES.115.001994</t>
  </si>
  <si>
    <t>Stroke</t>
  </si>
  <si>
    <t>Ischemic stroke</t>
  </si>
  <si>
    <t>Intracerebral hemorrhage</t>
  </si>
  <si>
    <t>Hypertensive heart disease</t>
  </si>
  <si>
    <t>doi:10.1001/jamainternmed.2017.6015</t>
  </si>
  <si>
    <t>Provision of aspirin for all cases of suspected acute myocardial infarction</t>
  </si>
  <si>
    <t>Acute MI, treatment (ASA)</t>
  </si>
  <si>
    <t>https://doi.org/10.1186/s12962-016-0059-y</t>
  </si>
  <si>
    <t>Long term management of ischemic heart disease, stroke, and peripheral vascular disease with aspirin, beta blockers, ACEi, and statins (as indicated) to reduce risk of further events</t>
  </si>
  <si>
    <t>CVD, secondary prevention</t>
  </si>
  <si>
    <t>Medical management of heart failure with diuretics, beta-blockers, ACEi, and mineralocorticoid antagonists</t>
  </si>
  <si>
    <t>Heart failure, treatment II</t>
  </si>
  <si>
    <t>Cardiomyopathy and myocarditis</t>
  </si>
  <si>
    <t>Myocarditis</t>
  </si>
  <si>
    <t>Alcoholic cardiomyopathy</t>
  </si>
  <si>
    <t>Other cardiomyopathy</t>
  </si>
  <si>
    <t>Alcohol use screening/brief intervention</t>
  </si>
  <si>
    <t>Alcohol use disorders</t>
  </si>
  <si>
    <t>https://doi.org/10.1111/j.1360-0443.2004.00778.x</t>
  </si>
  <si>
    <t>Injuries</t>
  </si>
  <si>
    <t>Self-harm and interpersonal violence</t>
  </si>
  <si>
    <t>Self-harm</t>
  </si>
  <si>
    <t>https://doi.org/10.1111/j.1360-0443.2004.00778.x and https://vizhub.healthdata.org/gbd-compare/</t>
  </si>
  <si>
    <t>Management of acute coronary syndromes with aspirin, unfractionated heparin, and generic thrombolytics (when indicated)</t>
  </si>
  <si>
    <t>Acute MI, treatment (heparin and thrombolysis)</t>
  </si>
  <si>
    <t>Medical management of acute heart failure</t>
  </si>
  <si>
    <t>Heart failure, treatment</t>
  </si>
  <si>
    <t>doi: 10.1093/eurheartj/ehi890 and doi: 10.1016/j.jacc.2017.04.042. and DOI: 10.1001/jama.280.19.1690</t>
  </si>
  <si>
    <t>doi: 10.1093/eurheartj/ehi890 and doi: 10.1016/j.jacc.2017.04.042. and DOI: 10.1001/jama.280.19.1691</t>
  </si>
  <si>
    <t>doi: 10.1093/eurheartj/ehi890 and doi: 10.1016/j.jacc.2017.04.042. and DOI: 10.1001/jama.280.19.1692</t>
  </si>
  <si>
    <t>doi: 10.1093/eurheartj/ehi890 and doi: 10.1016/j.jacc.2017.04.042. and DOI: 10.1001/jama.280.19.1693</t>
  </si>
  <si>
    <t>doi: 10.1093/eurheartj/ehi890 and doi: 10.1016/j.jacc.2017.04.042. and DOI: 10.1001/jama.280.19.1694</t>
  </si>
  <si>
    <t>Screening and treatment of early-stage cervical cancer</t>
  </si>
  <si>
    <t>Cervical cancer screening and treatment</t>
  </si>
  <si>
    <t>Neoplasms</t>
  </si>
  <si>
    <t>Cervical cancer</t>
  </si>
  <si>
    <t>female</t>
  </si>
  <si>
    <t>doi: 10.1093/pubmed/fdh138. and https://doi.org/10.1093/jnci/94.19.1469</t>
  </si>
  <si>
    <t>Management of acute exacerbations of asthma and COPD using systemic steroids, inhaled beta-agonists, and, if indicated, oral antibiotics and oxygen therapy</t>
  </si>
  <si>
    <t>Asthma and COPD emergency care</t>
  </si>
  <si>
    <t>DOI:10.1002/14651858.CD000195.pub2. and https://doi.org/10.7326/0003-4819-149-1-200807010-00229 and doi: 10.1186/s12890-017-0409-3.</t>
  </si>
  <si>
    <t>DOI: 10.1378/chest.07-1207 and doi: 10.1164/rccm.200208-902SO. and doi: 10.1016/j.rmed.2008.08.001. and doi: 10.1002/14651858.CD004104.pub2.</t>
  </si>
  <si>
    <t>Management of bowel obstruction</t>
  </si>
  <si>
    <t>Digestive diseases</t>
  </si>
  <si>
    <t>Paralytic ileus and intestinal obstruction</t>
  </si>
  <si>
    <t>Fairchoices - Matt</t>
  </si>
  <si>
    <t>Colon and rectum cancer</t>
  </si>
  <si>
    <t>Colon and rectum cancer*0.1</t>
  </si>
  <si>
    <t>Management of appendicitis</t>
  </si>
  <si>
    <t>Appendicitis</t>
  </si>
  <si>
    <t>DW - GBD</t>
  </si>
  <si>
    <t>DOI https://doi.org/10.2147/OAEM.S305905 and Disability weights - IHME</t>
  </si>
  <si>
    <t>https://doi.org/10.1089/sur.2019.365 and https://doi.org/10.1007/s00268-018-4777-5 and https://doi.org/10.1007/s00268-018-4736-1</t>
  </si>
  <si>
    <t>Repair of hernias</t>
  </si>
  <si>
    <t>Inguinal, femoral, and abdominal hernia</t>
  </si>
  <si>
    <t xml:space="preserve">The incidence of strangulated inguinal hernia was 0.26%.
</t>
  </si>
  <si>
    <t>DOI: 10.1002/bjs.1800781007 and https://doi.org/10.1056/NEJMcp1404068</t>
  </si>
  <si>
    <t>doi: 10.1007/s10029-017-1668-x and doi: 10.4314/gmj.v48i2.8 and Disability weights - IHME</t>
  </si>
  <si>
    <t>Repair of gastrointestinal perforations</t>
  </si>
  <si>
    <t>Upper digestive system diseases</t>
  </si>
  <si>
    <t>Peptic ulcer disease</t>
  </si>
  <si>
    <t>mortality reduction *affected fraction condition</t>
  </si>
  <si>
    <t>Use of percutaneous coronary intervention for acute myocardial infarction where resources permit</t>
  </si>
  <si>
    <t>Acute MI, treatment (PCI)</t>
  </si>
  <si>
    <t>doi: 10.1136/bmj.316.7141.1337.</t>
  </si>
  <si>
    <t>Management of acute ventilatory failure due to acute exacerbations of asthma and COPD; in COPD use of bilevel positive airway pressure preferred</t>
  </si>
  <si>
    <t>Asthma and COPD emergency care, BiPAP</t>
  </si>
  <si>
    <t>Treatment of early stage breast cancer with appropriate multimodal approaches (including generic chemotherapy), with curative intent, for cases detected by clinical examination at health centers and first-level hospitals</t>
  </si>
  <si>
    <t>Breast cancer treatment</t>
  </si>
  <si>
    <t>Breast cancer</t>
  </si>
  <si>
    <t>doi: 10.1111/j.1075-122X.2006.00206.x. and doi: 10.1111/j.1365-3156.2012.03021.x.</t>
  </si>
  <si>
    <t>Treatment of early stage colorectal cancer with appropriate multimodal approaches (including generic chemotherapy), with curative intent, for cases detected by clinical examination at health centers and first-level hospitals</t>
  </si>
  <si>
    <t>Colorectal cancer treatment</t>
  </si>
  <si>
    <r>
      <t xml:space="preserve">doi: 10.1007/s00520-016-3283-2. and </t>
    </r>
    <r>
      <rPr>
        <u/>
        <sz val="10"/>
        <color rgb="FF1155CC"/>
        <rFont val="Arial"/>
      </rPr>
      <t>https://bmccancer.biomedcentral.com/articles/10.1186/1471-2407-14-446</t>
    </r>
  </si>
  <si>
    <t>risk factor</t>
  </si>
  <si>
    <t>Substance use: impose large excise taxes on tobacco, alcohol, and other addictive substances</t>
  </si>
  <si>
    <t>Tobacco tax</t>
  </si>
  <si>
    <t>Alcohol tax</t>
  </si>
  <si>
    <t>Substance use: impose and enforce strict regulation of advertising, promotion, packaging and availability of tobacco and alcohol</t>
  </si>
  <si>
    <t>Tobacco policy</t>
  </si>
  <si>
    <t>Alcohol policy</t>
  </si>
  <si>
    <t>Salt: impose regulations and policies to reduce salt intake including product reformulation, front of package labeling, media campaigns, and enabling environment</t>
  </si>
  <si>
    <t>Salt policy</t>
  </si>
  <si>
    <t>Transfats: ban and replace with polyunsaturated fats</t>
  </si>
  <si>
    <t>Trans fat policy</t>
  </si>
  <si>
    <t>Sugar sweetened beverages: tax to discourage use</t>
  </si>
  <si>
    <t>SSB</t>
  </si>
  <si>
    <t>Fossil fuel emissions: tax emissions and/or auction off transferable emission permits</t>
  </si>
  <si>
    <t>Fossil fuel tax</t>
  </si>
  <si>
    <t>Fossil fuel emissions: regulate transport, industrial, and power generation emissions</t>
  </si>
  <si>
    <t>Fossil fuel policy</t>
  </si>
  <si>
    <t>Epi1</t>
  </si>
  <si>
    <t>Measure1</t>
  </si>
  <si>
    <t>StartAge1</t>
  </si>
  <si>
    <t>StopAge1</t>
  </si>
  <si>
    <t>Sex1</t>
  </si>
  <si>
    <t>Adjustment1</t>
  </si>
  <si>
    <t>Cost adjustment</t>
  </si>
  <si>
    <t>Ancilary</t>
  </si>
  <si>
    <t>HS</t>
  </si>
  <si>
    <t>Traded</t>
  </si>
  <si>
    <t>Unit cost</t>
  </si>
  <si>
    <t>Original Unit Cost</t>
  </si>
  <si>
    <t>Original Currency</t>
  </si>
  <si>
    <t>Year</t>
  </si>
  <si>
    <t>Country</t>
  </si>
  <si>
    <t>calc_ICER</t>
  </si>
  <si>
    <t>Platform</t>
  </si>
  <si>
    <t>recalculate</t>
  </si>
  <si>
    <t>Source</t>
  </si>
  <si>
    <t>a</t>
  </si>
  <si>
    <t>Prevalence</t>
  </si>
  <si>
    <t>95+</t>
  </si>
  <si>
    <t>Both</t>
  </si>
  <si>
    <t>USD</t>
  </si>
  <si>
    <t>Ukraine</t>
  </si>
  <si>
    <t>yes</t>
  </si>
  <si>
    <t>HC</t>
  </si>
  <si>
    <t>https://doi.org/10.1186/1478-7547-12-25</t>
  </si>
  <si>
    <t>Euros</t>
  </si>
  <si>
    <t>France</t>
  </si>
  <si>
    <t>C</t>
  </si>
  <si>
    <t>https://doi.org/10.1371/journal.pone.0156514</t>
  </si>
  <si>
    <t>South Africa</t>
  </si>
  <si>
    <t>https://doi.org/10.1192%2Fbjp.bp.114.153866</t>
  </si>
  <si>
    <t>LIC</t>
  </si>
  <si>
    <t>Incidence</t>
  </si>
  <si>
    <t>b</t>
  </si>
  <si>
    <t>ETB</t>
  </si>
  <si>
    <t>Ethiopia</t>
  </si>
  <si>
    <t>https://www.ncbi.nlm.nih.gov/pmc/articles/PMC8187097/</t>
  </si>
  <si>
    <t>LIC+LMIC+UMIC</t>
  </si>
  <si>
    <t>Source 1: https://apps.who.int/medicinedocs/documents/s21982en/s21982en.pdf
Source 2: Serje J. 2015. “Estimates of Health Sector Salaries across Four Occupational Levels for UN Member States.” Unpublished, WHO, Geneva.</t>
  </si>
  <si>
    <t>Source 1: https://apps.who.int/medicinedocs/documents/s21982en/s21982en.pdf
Source 2: Serje J. 2015. “Estimates of Health Sector Salaries across Four Occupational Levels for UN Member States.” Unpublished, WHO, Geneva.</t>
  </si>
  <si>
    <t>Yuan</t>
  </si>
  <si>
    <t>China</t>
  </si>
  <si>
    <t>BMC Nephrol. 2017; 18: 135.</t>
  </si>
  <si>
    <t>c</t>
  </si>
  <si>
    <t>Rwanda</t>
  </si>
  <si>
    <t>BMJ Global Health 2019;4:e001449. doi:10.1136/ bmjgh-2019-001449</t>
  </si>
  <si>
    <t>d</t>
  </si>
  <si>
    <t>e</t>
  </si>
  <si>
    <t>f</t>
  </si>
  <si>
    <t>CVD primary prevention</t>
  </si>
  <si>
    <t>All</t>
  </si>
  <si>
    <t>Population</t>
  </si>
  <si>
    <t>Lancet Glob Health
. 2015 Sep;3(9):e556-63. doi: 10.1016/S2214-109X(15)00143-6. Epub 2015 Jul 14.</t>
  </si>
  <si>
    <t>Tanzania</t>
  </si>
  <si>
    <t>https://doi.org/10.1186/s12913-016-1409-3</t>
  </si>
  <si>
    <t>doi: 10.1111/ijs.12322. Epub 2014 Jul 7.</t>
  </si>
  <si>
    <t>Aspirin for suspected ACS</t>
  </si>
  <si>
    <t>CVD secondary prevention</t>
  </si>
  <si>
    <r>
      <rPr>
        <u/>
        <sz val="10"/>
        <color rgb="FF1155CC"/>
        <rFont val="Arial"/>
      </rPr>
      <t>https://doi.org/10.1186/s12913-016-1409-3</t>
    </r>
    <r>
      <rPr>
        <sz val="10"/>
        <color rgb="FF000000"/>
        <rFont val="Arial"/>
        <scheme val="minor"/>
      </rPr>
      <t>3</t>
    </r>
  </si>
  <si>
    <t>DOI: 10.1111/ijs.12322 and  DOI: 10.1159/000184747</t>
  </si>
  <si>
    <t>Brazil</t>
  </si>
  <si>
    <t>FLH</t>
  </si>
  <si>
    <t>https://doi.org/10.1371/journal.pone.0210502</t>
  </si>
  <si>
    <t>R</t>
  </si>
  <si>
    <t>DOI: 10.1159/000184747</t>
  </si>
  <si>
    <t>g</t>
  </si>
  <si>
    <t>Heart failure chronic treatment</t>
  </si>
  <si>
    <t>Heart failure due to ischemic heart disease</t>
  </si>
  <si>
    <t>doi: 10.5334/gh.529</t>
  </si>
  <si>
    <t>Heart failure due to myocarditis</t>
  </si>
  <si>
    <t>h</t>
  </si>
  <si>
    <t>i</t>
  </si>
  <si>
    <t>j</t>
  </si>
  <si>
    <t>k</t>
  </si>
  <si>
    <t>l</t>
  </si>
  <si>
    <t>m</t>
  </si>
  <si>
    <t>n</t>
  </si>
  <si>
    <t>doi: 10.1192/bjp.bp.114.153866</t>
  </si>
  <si>
    <t>Medical management of ACS</t>
  </si>
  <si>
    <t>https://doi.org/10.1590/S0066-782X2005000500013 and doi: 10.5830/CVJA-2012-017.</t>
  </si>
  <si>
    <t>Heart failure acute treatment</t>
  </si>
  <si>
    <t>https://doi.org/10.1590/S0066-782X2005000500013</t>
  </si>
  <si>
    <t>Female</t>
  </si>
  <si>
    <t>LMIC</t>
  </si>
  <si>
    <t>doi: 10.1002/ijgo.12184. and doi: 10.1097/LGT.0000000000000165. and doi: 10.1016/j.ijgo.2014.02.012. Epub 2014 Apr 12.</t>
  </si>
  <si>
    <t>Asthma/COPD acute treatment</t>
  </si>
  <si>
    <t>Vietnam</t>
  </si>
  <si>
    <t>doi: 10.1136/tobaccocontrol-2014-051821</t>
  </si>
  <si>
    <t>DOI:https://doi.org/10.1016/S2214-109X(15)70086-0</t>
  </si>
  <si>
    <t>Colombia</t>
  </si>
  <si>
    <r>
      <t xml:space="preserve">cost source: </t>
    </r>
    <r>
      <rPr>
        <u/>
        <sz val="10"/>
        <color rgb="FF1155CC"/>
        <rFont val="Arial"/>
      </rPr>
      <t>https://pubmed.ncbi.nlm.nih.gov/34112179/</t>
    </r>
  </si>
  <si>
    <t>doi: 10.1186/s12962-021-00288-2.</t>
  </si>
  <si>
    <r>
      <t xml:space="preserve">cost source: </t>
    </r>
    <r>
      <rPr>
        <u/>
        <sz val="10"/>
        <color rgb="FF1155CC"/>
        <rFont val="Arial"/>
      </rPr>
      <t>https://pubmed.ncbi.nlm.nih.gov/34112179/</t>
    </r>
  </si>
  <si>
    <t>PCI for ACS</t>
  </si>
  <si>
    <t>RM</t>
  </si>
  <si>
    <t>Malaysia</t>
  </si>
  <si>
    <t>RH</t>
  </si>
  <si>
    <t>doi: 10.1136/bmjopen-2016-014307.</t>
  </si>
  <si>
    <t>Management of acute ventilatory failure</t>
  </si>
  <si>
    <t>Pounds</t>
  </si>
  <si>
    <t>United Kingdom</t>
  </si>
  <si>
    <t>doi: 10.1136/bmj.326.7396.956.</t>
  </si>
  <si>
    <t>Treatment of early-stage breast cancer</t>
  </si>
  <si>
    <t>doi: 10.1016/j.vhri.2013.02.004. Epub 2013 Apr 30.</t>
  </si>
  <si>
    <t>Treatment of early-stage colorectal cancer</t>
  </si>
  <si>
    <t>THB</t>
  </si>
  <si>
    <t>Thailand</t>
  </si>
  <si>
    <t>doi: 10.2471/BLT.19.243998</t>
  </si>
  <si>
    <t>United States</t>
  </si>
  <si>
    <t>Int</t>
  </si>
  <si>
    <t>WHO NCD Costing Tool (https://www.who.int/ncds/management/b_NCD_CostingTool_2012.xls)</t>
  </si>
  <si>
    <t>DOI:https://doi.org/10.1016/j.jval.2014.03.1722</t>
  </si>
  <si>
    <t>doi: 10.1136/bmj.h4583</t>
  </si>
  <si>
    <t>risk</t>
  </si>
  <si>
    <t>cause</t>
  </si>
  <si>
    <t>group_name</t>
  </si>
  <si>
    <t>group_id</t>
  </si>
  <si>
    <t>RR</t>
  </si>
  <si>
    <t>age</t>
  </si>
  <si>
    <t>tobacco</t>
  </si>
  <si>
    <t>Nonsmoker</t>
  </si>
  <si>
    <t>Male</t>
  </si>
  <si>
    <t>Smoker</t>
  </si>
  <si>
    <t>Exsmoker</t>
  </si>
  <si>
    <t>Tracheal, bronchus, and lung cancer</t>
  </si>
  <si>
    <t xml:space="preserve">All </t>
  </si>
  <si>
    <t xml:space="preserve">trans fats </t>
  </si>
  <si>
    <t>High</t>
  </si>
  <si>
    <t>Low</t>
  </si>
  <si>
    <t>sodium</t>
  </si>
  <si>
    <t>per 1 g</t>
  </si>
  <si>
    <t>Name</t>
  </si>
  <si>
    <t>Disease Target</t>
  </si>
  <si>
    <t>Effect Size (RR by disease incidence)</t>
  </si>
  <si>
    <t>Mediation (Eg. weight gain, physiologic risk factors)</t>
  </si>
  <si>
    <t>Behavioral Risks</t>
  </si>
  <si>
    <t xml:space="preserve">Comments </t>
  </si>
  <si>
    <t>Tobacco &amp; CVD risks</t>
  </si>
  <si>
    <t>Laura</t>
  </si>
  <si>
    <r>
      <rPr>
        <b/>
        <sz val="10"/>
        <color theme="1"/>
        <rFont val="Arial"/>
      </rPr>
      <t>Current smoking:</t>
    </r>
    <r>
      <rPr>
        <sz val="10"/>
        <color theme="1"/>
        <rFont val="Arial"/>
      </rPr>
      <t xml:space="preserve"> Random effect-effects meta-analysis RR (95% CI)
All: </t>
    </r>
    <r>
      <rPr>
        <sz val="10"/>
        <color theme="4"/>
        <rFont val="Arial"/>
      </rPr>
      <t>RR 2.21 (1.96–2.50)</t>
    </r>
    <r>
      <rPr>
        <sz val="10"/>
        <color theme="1"/>
        <rFont val="Arial"/>
      </rPr>
      <t xml:space="preserve">
Male: RR 1.98 (1.74–2.25)
Female: RR 2.59 (2.06–3.27)
</t>
    </r>
    <r>
      <rPr>
        <i/>
        <sz val="10"/>
        <color theme="1"/>
        <rFont val="Arial"/>
      </rPr>
      <t xml:space="preserve">Amount smoked by current smokers: </t>
    </r>
    <r>
      <rPr>
        <sz val="10"/>
        <color theme="1"/>
        <rFont val="Arial"/>
      </rPr>
      <t xml:space="preserve">
About 5 cigs/day: RR 1.71 (1.50–1.94)
About 20 cigs/day: RR 1.91 (1.55–2.35)
About 45 cigs/day: RR 2.70 (2.16–3.39)
</t>
    </r>
    <r>
      <rPr>
        <b/>
        <sz val="10"/>
        <color theme="1"/>
        <rFont val="Arial"/>
      </rPr>
      <t xml:space="preserve">Ex-smoking: </t>
    </r>
    <r>
      <rPr>
        <sz val="10"/>
        <color theme="1"/>
        <rFont val="Arial"/>
      </rPr>
      <t xml:space="preserve">
All: </t>
    </r>
    <r>
      <rPr>
        <sz val="10"/>
        <color theme="4"/>
        <rFont val="Arial"/>
      </rPr>
      <t>RR 1.46 (1.24–1.71)</t>
    </r>
    <r>
      <rPr>
        <sz val="10"/>
        <color theme="1"/>
        <rFont val="Arial"/>
      </rPr>
      <t xml:space="preserve">
Male: RR 1.37 (1.18–1.61)
Female: RR 1.75 (1.17–2.60)
</t>
    </r>
    <r>
      <rPr>
        <b/>
        <sz val="10"/>
        <color theme="1"/>
        <rFont val="Arial"/>
      </rPr>
      <t xml:space="preserve">By region: </t>
    </r>
    <r>
      <rPr>
        <sz val="10"/>
        <color theme="1"/>
        <rFont val="Arial"/>
      </rPr>
      <t xml:space="preserve">
North America: 1.94 (1.77-2.12)
West Europe: 2.24 (1.49-3.39)
Scandinavia: 2.46 (1.85-3.37)
Other Asia: 2.15 (1.56-2.96)</t>
    </r>
  </si>
  <si>
    <r>
      <t xml:space="preserve">The relationship of cigarette smoking in Japan to lung cancer, COPD, ischemic heart disease and stroke: A systematic review
</t>
    </r>
    <r>
      <rPr>
        <u/>
        <sz val="10"/>
        <color rgb="FF1155CC"/>
        <rFont val="Arial"/>
      </rPr>
      <t>https://www.ncbi.nlm.nih.gov/pmc/articles/PMC6367657/pdf/f1000research-7-15218.pdf</t>
    </r>
    <r>
      <rPr>
        <sz val="10"/>
        <color rgb="FF000000"/>
        <rFont val="Arial"/>
        <scheme val="minor"/>
      </rPr>
      <t xml:space="preserve">
</t>
    </r>
  </si>
  <si>
    <t>Background:  To present up-to-date metaanalyses of evidence from Japan relating smoking to major smoking-related diseases.
We restricted attention to lung cancer, chronic obstructive pulmonary disease (COPD), ischemic heart disease (IHD) and stroke, considering relative risks (RRs) for current and ex-smokers relative to never smokers.
For lung cancer and IHD showed a clear tendency for RRs to rise with increasing amount smoked and decrease with increasing time quit.</t>
  </si>
  <si>
    <r>
      <rPr>
        <b/>
        <sz val="10"/>
        <color theme="1"/>
        <rFont val="Arial"/>
      </rPr>
      <t xml:space="preserve">Current smoking: </t>
    </r>
    <r>
      <rPr>
        <sz val="10"/>
        <color theme="1"/>
        <rFont val="Arial"/>
      </rPr>
      <t xml:space="preserve">Random effect-effects meta-analysis RR (95% CI)
All: </t>
    </r>
    <r>
      <rPr>
        <sz val="10"/>
        <color theme="4"/>
        <rFont val="Arial"/>
      </rPr>
      <t>RR 1.40 (1.25–1.57)</t>
    </r>
    <r>
      <rPr>
        <sz val="10"/>
        <color theme="1"/>
        <rFont val="Arial"/>
      </rPr>
      <t xml:space="preserve">
Male: RR 1.32 (1.16–1.51)
Female: RR 1.50 (1.16–1.94)
</t>
    </r>
    <r>
      <rPr>
        <i/>
        <sz val="10"/>
        <color theme="1"/>
        <rFont val="Arial"/>
      </rPr>
      <t xml:space="preserve">Amount smoked by current smokers: </t>
    </r>
    <r>
      <rPr>
        <sz val="10"/>
        <color theme="1"/>
        <rFont val="Arial"/>
      </rPr>
      <t xml:space="preserve">
About 5 cigs/day: RR 1.38 (1.15–1.65)
About 20 cigs/day: RR 1.29 (1.07–1.56)
About 45 cigs/day: RR 1.64 (1.21–2.22)
</t>
    </r>
    <r>
      <rPr>
        <b/>
        <sz val="10"/>
        <color theme="1"/>
        <rFont val="Arial"/>
      </rPr>
      <t xml:space="preserve">Ex-smoking: </t>
    </r>
    <r>
      <rPr>
        <sz val="10"/>
        <color theme="1"/>
        <rFont val="Arial"/>
      </rPr>
      <t xml:space="preserve">
All: </t>
    </r>
    <r>
      <rPr>
        <sz val="10"/>
        <color theme="4"/>
        <rFont val="Arial"/>
      </rPr>
      <t>RR 1.05 (0.96–1.15)</t>
    </r>
    <r>
      <rPr>
        <sz val="10"/>
        <color theme="1"/>
        <rFont val="Arial"/>
      </rPr>
      <t xml:space="preserve">
Male: RR 0.98 (0.91–1.06)
Female: RR 1.29 (1.06–1.55)
</t>
    </r>
    <r>
      <rPr>
        <b/>
        <sz val="10"/>
        <color theme="1"/>
        <rFont val="Arial"/>
      </rPr>
      <t xml:space="preserve">By region: </t>
    </r>
    <r>
      <rPr>
        <sz val="10"/>
        <color theme="1"/>
        <rFont val="Arial"/>
      </rPr>
      <t xml:space="preserve">
North America: 1.50 (1.31–1.71)
West Europe: 1.49 (1.18–1.89)
Scandinavia: 2.72 (1.82–4.07)
Other Asia: 1.33 (1.18–1.51)</t>
    </r>
  </si>
  <si>
    <t xml:space="preserve">The relationship of cigarette smoking in Japan to lung cancer, COPD, ischemic heart disease and stroke: A systematic review
https://www.ncbi.nlm.nih.gov/pmc/articles/PMC6367657/pdf/f1000research-7-15218.pdf
</t>
  </si>
  <si>
    <r>
      <rPr>
        <b/>
        <sz val="10"/>
        <color theme="1"/>
        <rFont val="Arial"/>
      </rPr>
      <t xml:space="preserve">Risk of ICH in current tobacco users: 
</t>
    </r>
    <r>
      <rPr>
        <sz val="10"/>
        <color theme="1"/>
        <rFont val="Arial"/>
      </rPr>
      <t xml:space="preserve">Price et al. (2018): RR 1.91 (1.68–2.19)
</t>
    </r>
    <r>
      <rPr>
        <b/>
        <sz val="10"/>
        <color theme="1"/>
        <rFont val="Arial"/>
      </rPr>
      <t xml:space="preserve">Relationship between smoking frequency and risk of sICH: 
</t>
    </r>
    <r>
      <rPr>
        <sz val="10"/>
        <color theme="1"/>
        <rFont val="Arial"/>
      </rPr>
      <t xml:space="preserve">Kelly et al. (2008): RR (1–9 cigarettes/day), 1.19 (1.05–1.36)
RR (10–19 cigarettes/day), 1.14 (0.98–1.32)
RR (≥20 cigarettes/day), 1.20 (1.04–1.37)
</t>
    </r>
    <r>
      <rPr>
        <b/>
        <sz val="10"/>
        <color theme="1"/>
        <rFont val="Arial"/>
      </rPr>
      <t xml:space="preserve">Relationship between former smoking and risk of sICH: 
</t>
    </r>
    <r>
      <rPr>
        <sz val="10"/>
        <color theme="1"/>
        <rFont val="Arial"/>
      </rPr>
      <t xml:space="preserve">Price et al. (2018): RR, 1.10 (1.01–1.21)
</t>
    </r>
  </si>
  <si>
    <t xml:space="preserve">Risk factors for sICH include comorbidities such as hypertension,
cerebral amyloid angiopathy, and chronic liver disease. Medication-associated risk factors for sICH are antiplatelet therapy, anticoagulant treatment, and selective serotonin reuptake inhibitors.Non-modifiable risk factors for sICH include older age and male sex. Modifiable risk factors include alcohol consumption, cigarette smoking, and cholesterol/diet. An earlier study observed that older (≥55 years of age) sICH patients with low and high body mass index (BMI) are associated with deep sICH when compared with those with normal BMI.
Smokers are known to have other comorbidities which may further predispose them to an increased risk of sICH. For example, tobacco use is shown to further increase the risk of sICH
when in combination with other genetic risk factors and conditions such as hypertension, alcohol use, and pregnancy.
Although chronic tobacco use is not associated with increased blood pressure, it is well established that nicotine transiently increases blood pressure when a person is smoking. Activation of the sympathetic nervous system leads to the activation of nicotinic acetylcholine receptors, which in turn leads to an increase in heart rate and also blood pressure. Increased risk of hypertensive
heart disease, renal failure, and intestinal ischemia in smokers indicate poor vascular function. It is plausible that this transient increase in blood pressure and impaired vascular function
in tobacco users may increase the risk of sICH. </t>
  </si>
  <si>
    <t xml:space="preserve">Tobacco use is one of the most frequent risk factors for sICH in young people, and smoking is most prevalent in young sICH patients.
Tobacco increases the risk of sICH, increases hematoma expansion, worse post-sICH outcomes.
Tobacco use is known to activate multiple mechanisms that may contribute to an increased risk of sICH as well as worse outcomes following sICH. 
</t>
  </si>
  <si>
    <t>Tobacco Use: A Major Risk Factor of Intracerebral Hemorrhage
https://www.ncbi.nlm.nih.gov/pmc/articles/PMC7900392/#:~:text=Several%20studies%20demonstrate%20that%20the,risk%20of%20death%20from%20sICH.</t>
  </si>
  <si>
    <t>Background: Spontaneous intracerebral hemorrhage (sICH) is one of the deadliest subtypes of stroke, and no treatment is currently available. One of the major risk factors is tobacco use. In this article, we review literature on how tobacco use affects the risk of sICH and also summarize the known effects of tobacco use on outcomes following sICH.</t>
  </si>
  <si>
    <r>
      <rPr>
        <b/>
        <sz val="10"/>
        <color theme="1"/>
        <rFont val="Arial"/>
      </rPr>
      <t>Heart failure:</t>
    </r>
    <r>
      <rPr>
        <sz val="10"/>
        <color theme="1"/>
        <rFont val="Arial"/>
      </rPr>
      <t xml:space="preserve"> Association between smoking status and incident risk of HF. 
Compared with non-smokers, current smokers had a greater risk of HF incidence (HR 1.609, 95% CI, 1.470–1.761)
Compared with never smokers, former smokers had a greater HF incidence risk (HR 1.209, 95% CI, 1.084–1.348)</t>
    </r>
  </si>
  <si>
    <t>Smoking is a well-known risk factor for atherosclerotic cardiovascular disease. However, there are insufficient data regarding the predictive influence of smoking status on the risk of incident heart failure (HF). 
Smoking has been known as the variable most strongly associated with HF risk through cardiac dysfunction such as vessel constriction, impaired endothelial function, and increased blood pressure</t>
  </si>
  <si>
    <r>
      <t>Influence of Smoking Status on Risk of Incident Heart Failure: A Systematic Review and Meta-Analysis of Prospective Cohort Studies</t>
    </r>
    <r>
      <rPr>
        <sz val="10"/>
        <color rgb="FF000000"/>
        <rFont val="Arial"/>
      </rPr>
      <t xml:space="preserve">
</t>
    </r>
    <r>
      <rPr>
        <u/>
        <sz val="10"/>
        <color rgb="FF1155CC"/>
        <rFont val="Arial"/>
      </rPr>
      <t>https://www.ncbi.nlm.nih.gov/pmc/articles/PMC6696428/</t>
    </r>
  </si>
  <si>
    <t xml:space="preserve">Smoking is a well-known risk factor for atherosclerotic cardiovascular disease. However, there are insufficient data regarding the predictive influence of smoking status on the risk of incident heart failure (HF). This study involved a systematic review and meta-analysis of prospective cohort studies to identify the association of smoking status with incident risk of HF. </t>
  </si>
  <si>
    <t xml:space="preserve">CMP and myocarditis </t>
  </si>
  <si>
    <r>
      <rPr>
        <sz val="10"/>
        <color theme="1"/>
        <rFont val="Arial"/>
      </rPr>
      <t xml:space="preserve">In the analysis of smoking cessation and diabetes risk, all studies used never smoking as the reference group
</t>
    </r>
    <r>
      <rPr>
        <b/>
        <sz val="10"/>
        <color theme="1"/>
        <rFont val="Arial"/>
      </rPr>
      <t>Non smokers vs active smokers:</t>
    </r>
    <r>
      <rPr>
        <sz val="10"/>
        <color theme="1"/>
        <rFont val="Arial"/>
      </rPr>
      <t xml:space="preserve"> Compared with never smoking, the pooled RR (95% CI) of type 2 diabetes was 1.37 (1.33-1.42)  from random-effects model and 1.29 (1.28-1.32) from the fixed-effect model.
</t>
    </r>
    <r>
      <rPr>
        <b/>
        <sz val="10"/>
        <color theme="1"/>
        <rFont val="Arial"/>
      </rPr>
      <t xml:space="preserve">Never smoking vs current smoking: </t>
    </r>
    <r>
      <rPr>
        <sz val="10"/>
        <color theme="1"/>
        <rFont val="Arial"/>
      </rPr>
      <t xml:space="preserve">1.40 (1.33-1.47) 
</t>
    </r>
    <r>
      <rPr>
        <b/>
        <sz val="10"/>
        <color theme="1"/>
        <rFont val="Arial"/>
      </rPr>
      <t xml:space="preserve">Non-current smoking vs current smoking: </t>
    </r>
    <r>
      <rPr>
        <sz val="10"/>
        <color theme="1"/>
        <rFont val="Arial"/>
      </rPr>
      <t xml:space="preserve">1.35 (1.27-1.42)
</t>
    </r>
    <r>
      <rPr>
        <b/>
        <sz val="10"/>
        <color theme="1"/>
        <rFont val="Arial"/>
      </rPr>
      <t>Never smoking vs ever smoking:</t>
    </r>
    <r>
      <rPr>
        <sz val="10"/>
        <color theme="1"/>
        <rFont val="Arial"/>
      </rPr>
      <t xml:space="preserve"> 1.35 (1.16-1.57) 
</t>
    </r>
    <r>
      <rPr>
        <b/>
        <sz val="10"/>
        <color theme="1"/>
        <rFont val="Arial"/>
      </rPr>
      <t>Never smoking vs former smoking:</t>
    </r>
    <r>
      <rPr>
        <sz val="10"/>
        <color theme="1"/>
        <rFont val="Arial"/>
      </rPr>
      <t xml:space="preserve"> 1.14 (1.10-1.18) pooled RR 
</t>
    </r>
    <r>
      <rPr>
        <b/>
        <sz val="10"/>
        <color theme="1"/>
        <rFont val="Arial"/>
      </rPr>
      <t>Never smoking vs passive smoking:</t>
    </r>
    <r>
      <rPr>
        <sz val="10"/>
        <color theme="1"/>
        <rFont val="Arial"/>
      </rPr>
      <t xml:space="preserve"> 1.22 (1.10-1.35) 
</t>
    </r>
    <r>
      <rPr>
        <b/>
        <sz val="10"/>
        <color theme="1"/>
        <rFont val="Arial"/>
      </rPr>
      <t>Continuous smoking vs never smoking:</t>
    </r>
    <r>
      <rPr>
        <sz val="10"/>
        <color theme="1"/>
        <rFont val="Arial"/>
      </rPr>
      <t xml:space="preserve"> 1.47 (1.34-1.62) 
</t>
    </r>
    <r>
      <rPr>
        <b/>
        <sz val="10"/>
        <color theme="1"/>
        <rFont val="Arial"/>
      </rPr>
      <t>Quiters:</t>
    </r>
    <r>
      <rPr>
        <sz val="10"/>
        <color theme="1"/>
        <rFont val="Arial"/>
      </rPr>
      <t xml:space="preserve"> 
</t>
    </r>
    <r>
      <rPr>
        <b/>
        <sz val="10"/>
        <color theme="1"/>
        <rFont val="Arial"/>
      </rPr>
      <t>-Never smokers vs new quitters (&lt;5 years):</t>
    </r>
    <r>
      <rPr>
        <sz val="10"/>
        <color theme="1"/>
        <rFont val="Arial"/>
      </rPr>
      <t xml:space="preserve"> 1.54 (1.36-1.74)
</t>
    </r>
    <r>
      <rPr>
        <b/>
        <sz val="10"/>
        <color theme="1"/>
        <rFont val="Arial"/>
      </rPr>
      <t xml:space="preserve">-Never smokers vs middle-term quitters (5-9 years): </t>
    </r>
    <r>
      <rPr>
        <sz val="10"/>
        <color theme="1"/>
        <rFont val="Arial"/>
      </rPr>
      <t xml:space="preserve">1.18 (1.07-1.29)
</t>
    </r>
    <r>
      <rPr>
        <b/>
        <sz val="10"/>
        <color theme="1"/>
        <rFont val="Arial"/>
      </rPr>
      <t>-Never smokers vs long-term quitters (≥10 years):</t>
    </r>
    <r>
      <rPr>
        <sz val="10"/>
        <color theme="1"/>
        <rFont val="Arial"/>
      </rPr>
      <t xml:space="preserve"> 1.11 (1.02-1.20)
</t>
    </r>
    <r>
      <rPr>
        <b/>
        <sz val="10"/>
        <color theme="1"/>
        <rFont val="Arial"/>
      </rPr>
      <t xml:space="preserve">Sex:
</t>
    </r>
    <r>
      <rPr>
        <sz val="10"/>
        <color theme="1"/>
        <rFont val="Arial"/>
      </rPr>
      <t xml:space="preserve">Current smoking: </t>
    </r>
    <r>
      <rPr>
        <b/>
        <sz val="10"/>
        <color theme="1"/>
        <rFont val="Arial"/>
      </rPr>
      <t xml:space="preserve">
</t>
    </r>
    <r>
      <rPr>
        <sz val="10"/>
        <color theme="1"/>
        <rFont val="Arial"/>
      </rPr>
      <t xml:space="preserve">-Men: 1.42 (1.34-1.50)
-Women: 1.33 (1.26-1.41)
Former smoking:
-Men: 1.16 (1.10-1.22)
-Women: 1.12 (1.05-1.20)
</t>
    </r>
    <r>
      <rPr>
        <b/>
        <sz val="10"/>
        <color theme="1"/>
        <rFont val="Arial"/>
      </rPr>
      <t>Subgroup analysis:</t>
    </r>
    <r>
      <rPr>
        <sz val="10"/>
        <color theme="1"/>
        <rFont val="Arial"/>
      </rPr>
      <t xml:space="preserve"> Dose-response relation for current smoking vs never smoking 
</t>
    </r>
    <r>
      <rPr>
        <b/>
        <sz val="10"/>
        <color theme="1"/>
        <rFont val="Arial"/>
      </rPr>
      <t>-Light</t>
    </r>
    <r>
      <rPr>
        <sz val="10"/>
        <color theme="1"/>
        <rFont val="Arial"/>
      </rPr>
      <t xml:space="preserve"> (&lt;10 cigarettes per day or &lt;20 pack-years): 1.21 (1.10-1.33)
</t>
    </r>
    <r>
      <rPr>
        <b/>
        <sz val="10"/>
        <color theme="1"/>
        <rFont val="Arial"/>
      </rPr>
      <t xml:space="preserve">-Moderate </t>
    </r>
    <r>
      <rPr>
        <sz val="10"/>
        <color theme="1"/>
        <rFont val="Arial"/>
      </rPr>
      <t>(10-19 cigarettes per day or 20-39 pack-years):</t>
    </r>
    <r>
      <rPr>
        <b/>
        <sz val="10"/>
        <color theme="1"/>
        <rFont val="Arial"/>
      </rPr>
      <t xml:space="preserve"> </t>
    </r>
    <r>
      <rPr>
        <sz val="10"/>
        <color theme="1"/>
        <rFont val="Arial"/>
      </rPr>
      <t xml:space="preserve">1.34 (1.27-1.41)
</t>
    </r>
    <r>
      <rPr>
        <b/>
        <sz val="10"/>
        <color theme="1"/>
        <rFont val="Arial"/>
      </rPr>
      <t>-Heavy</t>
    </r>
    <r>
      <rPr>
        <sz val="10"/>
        <color theme="1"/>
        <rFont val="Arial"/>
      </rPr>
      <t xml:space="preserve"> (≥20 cigarettes per day or ≥40 pack-years): 1.57 (1.47-1.66) 
We estimated that 10.3% in men and 2.2% in women of type 2 diabetes cases (approximately 25 million) were attributable to cigarette smoking worldwide if smoking is causally related to diabetes.
</t>
    </r>
  </si>
  <si>
    <t xml:space="preserve">Growing evidence from epidemiologic studies suggests that passive smoking is also associated with an increased risk of type 2 diabetes.4-6 In addition, several studies reported that diabetes risk was increased in individuals who had recently quitted smoking, raising a concern about elevated diabetes risk with smoking cessation.
Interestingly, the RRs in all 10 studies were significant comparing new quitters with never smokers, suggesting that the diabetes risk consistently remained higher in the short term after quitting smoking. </t>
  </si>
  <si>
    <r>
      <t xml:space="preserve">Relation of active, passive, and quitting smoking with incident type 2 diabetes: a systematic review and meta-analysis
</t>
    </r>
    <r>
      <rPr>
        <u/>
        <sz val="10"/>
        <color rgb="FF1155CC"/>
        <rFont val="Arial"/>
      </rPr>
      <t>https://pubmed.ncbi.nlm.nih.gov/26388413/</t>
    </r>
  </si>
  <si>
    <r>
      <rPr>
        <sz val="11"/>
        <rFont val="Arial"/>
      </rPr>
      <t xml:space="preserve">Cigarette smoking remains the leading avoidable cause of disease burden worldwide, and observational studies have linked various smoking behaviours (active smoking, passive smoking, and smoking cessation) with risk of type 2 diabetes. We did a meta-analysis of prospective studies to investigate the associations between various smoking behaviours and diabetes risk.
</t>
    </r>
    <r>
      <rPr>
        <b/>
        <sz val="11"/>
        <rFont val="Arial"/>
      </rPr>
      <t xml:space="preserve">Published online 2015 
</t>
    </r>
    <r>
      <rPr>
        <sz val="11"/>
        <rFont val="Arial"/>
      </rPr>
      <t>This study was found as a part of the bibliography of the following study. There are other studies of relationship between diabetes, CV outcomes and smokin</t>
    </r>
    <r>
      <rPr>
        <sz val="11"/>
        <color rgb="FF000000"/>
        <rFont val="Arial"/>
      </rPr>
      <t xml:space="preserve">g 
</t>
    </r>
    <r>
      <rPr>
        <u/>
        <sz val="11"/>
        <color rgb="FF1155CC"/>
        <rFont val="Arial"/>
      </rPr>
      <t>https://dmsjournal.biomedcentral.com/articles/10.1186/s13098-019-0482-2</t>
    </r>
  </si>
  <si>
    <r>
      <rPr>
        <sz val="10"/>
        <color theme="1"/>
        <rFont val="Arial"/>
      </rPr>
      <t xml:space="preserve">We estimated pooled relative risks (RRs) using a random-effects model and conducted subgroup analyses by participant and study characteristics. 
</t>
    </r>
    <r>
      <rPr>
        <b/>
        <sz val="10"/>
        <color theme="1"/>
        <rFont val="Arial"/>
      </rPr>
      <t>Active smokers vs non smokers:</t>
    </r>
    <r>
      <rPr>
        <sz val="10"/>
        <color theme="1"/>
        <rFont val="Arial"/>
      </rPr>
      <t xml:space="preserve"> pooled RR 1.38 (1.28-1.49)
For men: 1.40 (1.27-1.55)
For women: 1.42 (1.19-1.69)
Active smokers vs never smokers (without former smokers): pooled RR 1.39 (1.28-1.52)
</t>
    </r>
    <r>
      <rPr>
        <b/>
        <sz val="10"/>
        <color theme="1"/>
        <rFont val="Arial"/>
      </rPr>
      <t>Former smokers vs non smokers:</t>
    </r>
    <r>
      <rPr>
        <sz val="10"/>
        <color theme="1"/>
        <rFont val="Arial"/>
      </rPr>
      <t xml:space="preserve"> pooled RR 1.19 (1.09-1.31)
For men: 1.20 (1.06-1.35)
For women: 1.18 (0.72-1.92)
</t>
    </r>
    <r>
      <rPr>
        <b/>
        <sz val="10"/>
        <color theme="1"/>
        <rFont val="Arial"/>
      </rPr>
      <t>Passive smoking (excluding active smoking) vs no current exposure to passive smoking:</t>
    </r>
    <r>
      <rPr>
        <sz val="10"/>
        <color theme="1"/>
        <rFont val="Arial"/>
      </rPr>
      <t xml:space="preserve"> RR 1.20 (95% CI 0.54-2.68) 
</t>
    </r>
    <r>
      <rPr>
        <b/>
        <sz val="10"/>
        <color theme="1"/>
        <rFont val="Arial"/>
      </rPr>
      <t>Never smokers vs current smokers</t>
    </r>
    <r>
      <rPr>
        <sz val="10"/>
        <color theme="1"/>
        <rFont val="Arial"/>
      </rPr>
      <t xml:space="preserve">: pooled RR 1.60 (1.16-2.21)
</t>
    </r>
    <r>
      <rPr>
        <b/>
        <sz val="10"/>
        <color theme="1"/>
        <rFont val="Arial"/>
      </rPr>
      <t>Never smokers vs new quitters (&lt;5 years):</t>
    </r>
    <r>
      <rPr>
        <sz val="10"/>
        <color theme="1"/>
        <rFont val="Arial"/>
      </rPr>
      <t xml:space="preserve"> 1.45 (95% CI, 1.26-1.66) 
</t>
    </r>
    <r>
      <rPr>
        <b/>
        <sz val="10"/>
        <color theme="1"/>
        <rFont val="Arial"/>
      </rPr>
      <t>Middle-term quitters (5-9 years):</t>
    </r>
    <r>
      <rPr>
        <sz val="10"/>
        <color theme="1"/>
        <rFont val="Arial"/>
      </rPr>
      <t xml:space="preserve"> 1.16 (95% CI, 1.00-1.36) 
</t>
    </r>
    <r>
      <rPr>
        <b/>
        <sz val="10"/>
        <color theme="1"/>
        <rFont val="Arial"/>
      </rPr>
      <t>Long-term quitters (&gt;10 years):</t>
    </r>
    <r>
      <rPr>
        <sz val="10"/>
        <color theme="1"/>
        <rFont val="Arial"/>
      </rPr>
      <t xml:space="preserve"> 1.00 (95% CI, 0.88-1.13) 
</t>
    </r>
  </si>
  <si>
    <t xml:space="preserve">Although it remains debatable whether a causal relationship between smoking and T2DM has been established, eliminating smoking may considerably reduce the burden of T2DM
We found a linear dose-response relationship between cigarette consumption and T2DM
risk; the risk of T2DM increased by 16% for each increment of 10 cigarettes smoked per day. 
The risk of T2DM remained high among those who quit during the preceding 5 years but decreased steadily with increasing duration of cessation, reaching a risk level comparable to that of never smokers after 10 years of smoking cessation. </t>
  </si>
  <si>
    <r>
      <t>Smoking and the risk of type 2 diabetes in Japan: A systematic review
and meta-analysis</t>
    </r>
    <r>
      <rPr>
        <sz val="10"/>
        <color rgb="FF000000"/>
        <rFont val="Arial"/>
      </rPr>
      <t xml:space="preserve">
</t>
    </r>
    <r>
      <rPr>
        <u/>
        <sz val="10"/>
        <color rgb="FF1155CC"/>
        <rFont val="Arial"/>
      </rPr>
      <t>https://www.ncbi.nlm.nih.gov/pmc/articles/PMC5623034/pdf/main.pdf</t>
    </r>
  </si>
  <si>
    <t>Cigarette smoking is the leading avoidable cause of disease burden. Observational studies have suggested an association between smoking and risk of type 2 diabetes mellitus (T2DM). We conducted a metaanalysis of prospective observational studies to investigate the association of smoking status, smoking intensity, and smoking cessation with the risk of T2DM in Japan, where the prevalence of smoking has been decreasing but remains high.</t>
  </si>
  <si>
    <t>Tobbaco &amp; Respiratory diseases</t>
  </si>
  <si>
    <t xml:space="preserve">Asthma </t>
  </si>
  <si>
    <r>
      <rPr>
        <b/>
        <sz val="10"/>
        <color theme="1"/>
        <rFont val="Arial"/>
      </rPr>
      <t xml:space="preserve">-Worker: </t>
    </r>
    <r>
      <rPr>
        <sz val="10"/>
        <color theme="1"/>
        <rFont val="Arial"/>
      </rPr>
      <t xml:space="preserve">OR
</t>
    </r>
    <r>
      <rPr>
        <b/>
        <sz val="10"/>
        <color rgb="FFFBBC04"/>
        <rFont val="Arial"/>
      </rPr>
      <t>Active smoking status</t>
    </r>
    <r>
      <rPr>
        <b/>
        <sz val="10"/>
        <color theme="1"/>
        <rFont val="Arial"/>
      </rPr>
      <t xml:space="preserve"> 
Asthma ever: 
</t>
    </r>
    <r>
      <rPr>
        <sz val="10"/>
        <color theme="1"/>
        <rFont val="Arial"/>
      </rPr>
      <t xml:space="preserve">Non-smoker: 1
Past smoker: 1.45 (1.32-1.60)
Curent smoker: 1.17 (1.06-1.29)
</t>
    </r>
    <r>
      <rPr>
        <b/>
        <sz val="10"/>
        <color theme="1"/>
        <rFont val="Arial"/>
      </rPr>
      <t>Asthma current:</t>
    </r>
    <r>
      <rPr>
        <sz val="10"/>
        <color theme="1"/>
        <rFont val="Arial"/>
      </rPr>
      <t xml:space="preserve"> 
Non-smoker: 1
Past smoker: 1.74 (1.48-2.04)
Curent smoker: 1.33 (1.13-1.57)
</t>
    </r>
    <r>
      <rPr>
        <b/>
        <sz val="10"/>
        <color theme="1"/>
        <rFont val="Arial"/>
      </rPr>
      <t xml:space="preserve">Asthma aggravation: 
</t>
    </r>
    <r>
      <rPr>
        <sz val="10"/>
        <color theme="1"/>
        <rFont val="Arial"/>
      </rPr>
      <t xml:space="preserve">Non-smoker: 1
Past smoker: 1.57 (1.20-2.05)
Curent smoker: 1.64 (1.27-2.12)
</t>
    </r>
    <r>
      <rPr>
        <b/>
        <sz val="10"/>
        <color rgb="FFFBBC04"/>
        <rFont val="Arial"/>
      </rPr>
      <t xml:space="preserve">Passive smoking, home </t>
    </r>
    <r>
      <rPr>
        <b/>
        <sz val="10"/>
        <color theme="1"/>
        <rFont val="Arial"/>
      </rPr>
      <t xml:space="preserve">
Asthma ever: </t>
    </r>
    <r>
      <rPr>
        <sz val="10"/>
        <color theme="1"/>
        <rFont val="Arial"/>
      </rPr>
      <t xml:space="preserve">
0/hour day: 1
&lt;1 hour/day: 1.12 (1.02-1.24)
≥ 1 hour/day; 1.39 (1.14-1.70)
</t>
    </r>
    <r>
      <rPr>
        <b/>
        <sz val="10"/>
        <color theme="1"/>
        <rFont val="Arial"/>
      </rPr>
      <t xml:space="preserve">Asthma current: </t>
    </r>
    <r>
      <rPr>
        <sz val="10"/>
        <color theme="1"/>
        <rFont val="Arial"/>
      </rPr>
      <t xml:space="preserve">
0/hour day: 1
&lt;1 hour/day: 1.22 (1.03-1.44)
≥ 1 hour/day; 1.62 (1.18-2.21)
</t>
    </r>
    <r>
      <rPr>
        <b/>
        <sz val="10"/>
        <color theme="1"/>
        <rFont val="Arial"/>
      </rPr>
      <t xml:space="preserve">Asthma aggravation: </t>
    </r>
    <r>
      <rPr>
        <sz val="10"/>
        <color theme="1"/>
        <rFont val="Arial"/>
      </rPr>
      <t xml:space="preserve">
0/hour day: 1
&lt;1 hour/day: 1.02 (0.75-1.39)
≥ 1 hour/day; 0.92 (0.67-1.27)
</t>
    </r>
    <r>
      <rPr>
        <b/>
        <sz val="10"/>
        <color rgb="FFFBBC04"/>
        <rFont val="Arial"/>
      </rPr>
      <t xml:space="preserve">Passive smoking, work </t>
    </r>
    <r>
      <rPr>
        <sz val="10"/>
        <color theme="1"/>
        <rFont val="Arial"/>
      </rPr>
      <t xml:space="preserve">
</t>
    </r>
    <r>
      <rPr>
        <b/>
        <sz val="10"/>
        <color theme="1"/>
        <rFont val="Arial"/>
      </rPr>
      <t xml:space="preserve">Asthma ever: </t>
    </r>
    <r>
      <rPr>
        <sz val="10"/>
        <color theme="1"/>
        <rFont val="Arial"/>
      </rPr>
      <t xml:space="preserve">
0/hour day: 1
&lt;1 hour/day: 0.99 (0.92-1.06)
≥ 1 hour/day; 1.13 (1.02-1.26)
</t>
    </r>
    <r>
      <rPr>
        <b/>
        <sz val="10"/>
        <color theme="1"/>
        <rFont val="Arial"/>
      </rPr>
      <t xml:space="preserve">Asthma current: </t>
    </r>
    <r>
      <rPr>
        <sz val="10"/>
        <color theme="1"/>
        <rFont val="Arial"/>
      </rPr>
      <t xml:space="preserve">
0/hour day: 1
&lt;1 hour/day: 1.04 (0.91-1.18)
≥ 1 hour/day; 1.03 (0.84-1.25)
</t>
    </r>
    <r>
      <rPr>
        <b/>
        <sz val="10"/>
        <color theme="1"/>
        <rFont val="Arial"/>
      </rPr>
      <t xml:space="preserve">Asthma aggravation: </t>
    </r>
    <r>
      <rPr>
        <sz val="10"/>
        <color theme="1"/>
        <rFont val="Arial"/>
      </rPr>
      <t xml:space="preserve">
0/hour day: 1
&lt;1 hour/day: 1.04 (0.83-1.31)
≥ 1 hour/day; 0.95 (0.71-1.26)
</t>
    </r>
    <r>
      <rPr>
        <b/>
        <sz val="10"/>
        <color theme="1"/>
        <rFont val="Arial"/>
      </rPr>
      <t>-Non-worker: OR</t>
    </r>
    <r>
      <rPr>
        <sz val="10"/>
        <color theme="1"/>
        <rFont val="Arial"/>
      </rPr>
      <t xml:space="preserve">
</t>
    </r>
    <r>
      <rPr>
        <b/>
        <sz val="10"/>
        <color rgb="FFFBBC04"/>
        <rFont val="Arial"/>
      </rPr>
      <t xml:space="preserve">Active smoking status </t>
    </r>
    <r>
      <rPr>
        <sz val="10"/>
        <color theme="1"/>
        <rFont val="Arial"/>
      </rPr>
      <t xml:space="preserve">
</t>
    </r>
    <r>
      <rPr>
        <b/>
        <sz val="10"/>
        <color theme="1"/>
        <rFont val="Arial"/>
      </rPr>
      <t xml:space="preserve">Asthma ever: </t>
    </r>
    <r>
      <rPr>
        <sz val="10"/>
        <color theme="1"/>
        <rFont val="Arial"/>
      </rPr>
      <t xml:space="preserve">
Non-smoker: 1
Past smoker: 1.78 (1.60-1.98)
Curent smoker: 1.67 (1.48-1.86)
</t>
    </r>
    <r>
      <rPr>
        <b/>
        <sz val="10"/>
        <color theme="1"/>
        <rFont val="Arial"/>
      </rPr>
      <t xml:space="preserve">Asthma current: </t>
    </r>
    <r>
      <rPr>
        <sz val="10"/>
        <color theme="1"/>
        <rFont val="Arial"/>
      </rPr>
      <t xml:space="preserve">
Non-smoker: 1
Past smoker: 2.24 (1.93-2.60)
Curent smoker: 2.07 (1.76-2.43)
</t>
    </r>
    <r>
      <rPr>
        <b/>
        <sz val="10"/>
        <color theme="1"/>
        <rFont val="Arial"/>
      </rPr>
      <t xml:space="preserve">Asthma aggravation: </t>
    </r>
    <r>
      <rPr>
        <sz val="10"/>
        <color theme="1"/>
        <rFont val="Arial"/>
      </rPr>
      <t xml:space="preserve">
Non-smoker: 1
Past smoker: 0.98 (0.81-1.19)
Curent smoker: 1.10 (0.90-1.34)
</t>
    </r>
    <r>
      <rPr>
        <b/>
        <sz val="10"/>
        <color rgb="FFFBBC04"/>
        <rFont val="Arial"/>
      </rPr>
      <t xml:space="preserve">Passive smoking, home </t>
    </r>
    <r>
      <rPr>
        <sz val="10"/>
        <color theme="1"/>
        <rFont val="Arial"/>
      </rPr>
      <t xml:space="preserve">
</t>
    </r>
    <r>
      <rPr>
        <b/>
        <sz val="10"/>
        <color theme="1"/>
        <rFont val="Arial"/>
      </rPr>
      <t>Asthma ever:</t>
    </r>
    <r>
      <rPr>
        <sz val="10"/>
        <color theme="1"/>
        <rFont val="Arial"/>
      </rPr>
      <t xml:space="preserve"> 
0/hour day: 1
&lt;1 hour/day: 1.12 (1.01-1.24)
≥ 1 hour/day; 1.14 (0.94-1.39)
</t>
    </r>
    <r>
      <rPr>
        <b/>
        <sz val="10"/>
        <color theme="1"/>
        <rFont val="Arial"/>
      </rPr>
      <t xml:space="preserve">Asthma current: </t>
    </r>
    <r>
      <rPr>
        <sz val="10"/>
        <color theme="1"/>
        <rFont val="Arial"/>
      </rPr>
      <t xml:space="preserve">
0/hour day: 1
&lt;1 hour/day: 1.13 (0.96-1.33)
≥ 1 hour/day; 1.10 (0.82-1.48)
</t>
    </r>
    <r>
      <rPr>
        <b/>
        <sz val="10"/>
        <color theme="1"/>
        <rFont val="Arial"/>
      </rPr>
      <t xml:space="preserve">Asthma aggravation: </t>
    </r>
    <r>
      <rPr>
        <sz val="10"/>
        <color theme="1"/>
        <rFont val="Arial"/>
      </rPr>
      <t xml:space="preserve">
0/hour day: 1
&lt;1 hour/day: 0.93 (0.69-1.26)
≥ 1 hour/day; 0.94 (0.63-1.39)
</t>
    </r>
  </si>
  <si>
    <t>Smoking is one of the preventable risk factors for asthma
. Many previous studies have evaluated the impacts of smoking on asthma
. Because the patterns of smoking are diverse, including current vs. previous and active vs. passive, the impact of smoking can vary</t>
  </si>
  <si>
    <r>
      <t xml:space="preserve">Active and passive smoking impacts on asthma with quantitative and
temporal relations: A Korean Community Health Survey
</t>
    </r>
    <r>
      <rPr>
        <u/>
        <sz val="10"/>
        <color rgb="FF1155CC"/>
        <rFont val="Arial"/>
      </rPr>
      <t>https://www.nature.com/articles/s41598-018-26895-3.pdf</t>
    </r>
  </si>
  <si>
    <t>This study aimed to evaluate the relations of smoking with asthma and asthma-related symptoms, considering quantitative and temporal infuences. The 820,710 Korean adults in the Korean Community Health Survey in 2009, 2010, 2011, and 2013 were included and classifed as non-smoker, past smoker or current smoker. Total smoking years, total pack-years, and age at smoking onset were assessed.
Information on wheezing, exercise wheezing, and aggravation of asthma in the past 12 months and asthma diagnosis history and current treatment was collected.</t>
  </si>
  <si>
    <r>
      <rPr>
        <sz val="10"/>
        <color theme="1"/>
        <rFont val="Arial"/>
      </rPr>
      <t xml:space="preserve">Multivariate model for asthma: AOR 
E-cig use: 1.27 (0.96-1.67)
Cig smoking: 1.27 (1.10-1.47) 
Gender (male): 0.62 (0.55-0.70)
</t>
    </r>
    <r>
      <rPr>
        <b/>
        <sz val="10"/>
        <color theme="1"/>
        <rFont val="Arial"/>
      </rPr>
      <t xml:space="preserve">Pairwise comparisons: </t>
    </r>
    <r>
      <rPr>
        <sz val="10"/>
        <color theme="1"/>
        <rFont val="Arial"/>
      </rPr>
      <t xml:space="preserve">AOR
Dual (used e-cig and smoked cigarettes) vs none (never used e-cig, nonsmoker): 1.26 (1.04-1.53)
Smoker (only smoked cigarettes) vs none: 1.27 (1.10-1.47)
E-cig vs none: 1.27 (0.96-1.67)
Dual vs e-cig: 1.00 (0.73-1.35)
Smok vs e-cig: 1.00 (0.74-1.35)
Dual vs smok: 0.99 (0.80-1.22)
</t>
    </r>
  </si>
  <si>
    <r>
      <t xml:space="preserve">E-cigarette use and respiratory disorder in an adult sample
</t>
    </r>
    <r>
      <rPr>
        <u/>
        <sz val="10"/>
        <color rgb="FF1155CC"/>
        <rFont val="Arial"/>
      </rPr>
      <t>https://www.sciencedirect.com/science/article/abs/pii/S0376871618307622?via%3Dihub</t>
    </r>
  </si>
  <si>
    <t>Little evidence is available on the association of e-cigarettes with health indices. We investigated the association of e-cigarette use with diagnosed respiratory disorder among adults in data from the Behavioral Risk Factor Surveillance Survey (BRFSS).</t>
  </si>
  <si>
    <r>
      <rPr>
        <sz val="10"/>
        <color theme="1"/>
        <rFont val="Arial"/>
      </rPr>
      <t xml:space="preserve">The random effects model was applied to this meta- analysis due  to  the  significant  heterogeneity  of  the  overall  asthma:
OR
</t>
    </r>
    <r>
      <rPr>
        <b/>
        <sz val="10"/>
        <color theme="1"/>
        <rFont val="Arial"/>
      </rPr>
      <t xml:space="preserve">Smoking status: </t>
    </r>
    <r>
      <rPr>
        <sz val="10"/>
        <color theme="1"/>
        <rFont val="Arial"/>
      </rPr>
      <t>Association between e- cigarette users and asthma</t>
    </r>
    <r>
      <rPr>
        <b/>
        <sz val="10"/>
        <color theme="1"/>
        <rFont val="Arial"/>
      </rPr>
      <t xml:space="preserve">
</t>
    </r>
    <r>
      <rPr>
        <sz val="10"/>
        <color theme="1"/>
        <rFont val="Arial"/>
      </rPr>
      <t xml:space="preserve">Current e-cigarette users: 1.30 (1.17-1.45)
Former e-cigarette users: 1.22 (1.08-1.39)
Combined OR: 1.27  (1.17-1.37)
</t>
    </r>
    <r>
      <rPr>
        <b/>
        <sz val="10"/>
        <color theme="1"/>
        <rFont val="Arial"/>
      </rPr>
      <t>E-cigarettes vs traditional:</t>
    </r>
    <r>
      <rPr>
        <sz val="10"/>
        <color theme="1"/>
        <rFont val="Arial"/>
      </rPr>
      <t xml:space="preserve"> Association between traditional cigarette users and asthma
E- cigarettes in combination with traditional  cigarettes: 1.47 (1.13-1.91)  
Only traditional cigarettes: 1.33 (1.19-1.49) 
</t>
    </r>
    <r>
      <rPr>
        <b/>
        <sz val="10"/>
        <color theme="1"/>
        <rFont val="Arial"/>
      </rPr>
      <t xml:space="preserve">Adults vs adolescents: </t>
    </r>
    <r>
      <rPr>
        <sz val="10"/>
        <color theme="1"/>
        <rFont val="Arial"/>
      </rPr>
      <t xml:space="preserve">
Adult e-cigarette users 1.46 (1.21-1.76)  
Adolescent e-cigarette users: 1.24 (1.08-1.42)
</t>
    </r>
    <r>
      <rPr>
        <b/>
        <sz val="10"/>
        <color theme="1"/>
        <rFont val="Arial"/>
      </rPr>
      <t xml:space="preserve">Sex: </t>
    </r>
    <r>
      <rPr>
        <sz val="10"/>
        <color theme="1"/>
        <rFont val="Arial"/>
      </rPr>
      <t xml:space="preserve">
Current male e-cigarette 1.09 (0.97-1.22)
Current female e-cigarette 1.38 (1.15-1.65)
Both: 1.39 (1.24-1.55)
</t>
    </r>
    <r>
      <rPr>
        <b/>
        <sz val="10"/>
        <color theme="1"/>
        <rFont val="Arial"/>
      </rPr>
      <t xml:space="preserve">Region:
</t>
    </r>
    <r>
      <rPr>
        <sz val="10"/>
        <color theme="1"/>
        <rFont val="Arial"/>
      </rPr>
      <t>E-cigarettes in Korea: 1.34 (0.99-1.80)
E-cigarettes in USA: 1.31 (1.19-1.44)</t>
    </r>
  </si>
  <si>
    <r>
      <t xml:space="preserve">E-    cigarette users are associated with asthma disease:  A  meta- analysis
</t>
    </r>
    <r>
      <rPr>
        <u/>
        <sz val="10"/>
        <color rgb="FF1155CC"/>
        <rFont val="Arial"/>
      </rPr>
      <t>https://onlinelibrary.wiley.com/doi/epdf/10.1111/crj.13346</t>
    </r>
  </si>
  <si>
    <t>The  relationship  between  e-  cigarettes  and  asthma  risk  is  still  controversial.  Therefore,  we  conducted  a  meta-  analysis  to  explore  the  relationship between e- cigarettes and asthma</t>
  </si>
  <si>
    <t>COPD</t>
  </si>
  <si>
    <r>
      <rPr>
        <b/>
        <sz val="10"/>
        <color theme="1"/>
        <rFont val="Arial"/>
      </rPr>
      <t xml:space="preserve">Hazard ratio (95% CI) of variables associated with COPD risk:
</t>
    </r>
    <r>
      <rPr>
        <b/>
        <sz val="10"/>
        <color rgb="FFFBBC04"/>
        <rFont val="Arial"/>
      </rPr>
      <t xml:space="preserve">Smoking intensity (pack-years): 
</t>
    </r>
    <r>
      <rPr>
        <sz val="10"/>
        <color theme="1"/>
        <rFont val="Arial"/>
      </rPr>
      <t>Males-only model: 0.91 (0.73-1.15)
Females-only model: 1.07 (0.99-1.15)</t>
    </r>
    <r>
      <rPr>
        <b/>
        <sz val="10"/>
        <color theme="1"/>
        <rFont val="Arial"/>
      </rPr>
      <t xml:space="preserve">
</t>
    </r>
    <r>
      <rPr>
        <sz val="10"/>
        <color theme="1"/>
        <rFont val="Arial"/>
      </rPr>
      <t xml:space="preserve">Combined model: 1.05 (0.98-1.12)
</t>
    </r>
    <r>
      <rPr>
        <b/>
        <sz val="10"/>
        <color rgb="FFFBBC04"/>
        <rFont val="Arial"/>
      </rPr>
      <t xml:space="preserve">Smoking duration (year):
</t>
    </r>
    <r>
      <rPr>
        <sz val="10"/>
        <color theme="1"/>
        <rFont val="Arial"/>
      </rPr>
      <t xml:space="preserve">Males-only model: 1.02 (1.01-1.03)
Females-only model: 1.02 (1.01-1.02)
Combined model: 1.02 (1.01-1.03)
</t>
    </r>
    <r>
      <rPr>
        <b/>
        <sz val="10"/>
        <color rgb="FFFBBC04"/>
        <rFont val="Arial"/>
      </rPr>
      <t xml:space="preserve">Year-since quit (year): 
</t>
    </r>
    <r>
      <rPr>
        <sz val="10"/>
        <color theme="1"/>
        <rFont val="Arial"/>
      </rPr>
      <t>Males-only model: 0.99 (0.99-1.00)
Females-only model: 0.99 (0.99-1.00)
Combined model: 0.99 (0.99-1.00)</t>
    </r>
    <r>
      <rPr>
        <b/>
        <sz val="10"/>
        <color theme="1"/>
        <rFont val="Arial"/>
      </rPr>
      <t xml:space="preserve">
</t>
    </r>
    <r>
      <rPr>
        <b/>
        <sz val="10"/>
        <color rgb="FFFBBC04"/>
        <rFont val="Arial"/>
      </rPr>
      <t xml:space="preserve">Sex smoking duration: </t>
    </r>
    <r>
      <rPr>
        <sz val="10"/>
        <color theme="1"/>
        <rFont val="Arial"/>
      </rPr>
      <t xml:space="preserve">Males reference group 
Combined model: 0.99 (0.99-1.00)
</t>
    </r>
    <r>
      <rPr>
        <b/>
        <sz val="10"/>
        <color rgb="FFFBBC04"/>
        <rFont val="Arial"/>
      </rPr>
      <t>Sex:</t>
    </r>
    <r>
      <rPr>
        <b/>
        <sz val="10"/>
        <color theme="1"/>
        <rFont val="Arial"/>
      </rPr>
      <t xml:space="preserve"> </t>
    </r>
    <r>
      <rPr>
        <sz val="10"/>
        <color theme="1"/>
        <rFont val="Arial"/>
      </rPr>
      <t>Males reference group</t>
    </r>
    <r>
      <rPr>
        <b/>
        <sz val="10"/>
        <color rgb="FFFBBC04"/>
        <rFont val="Arial"/>
      </rPr>
      <t xml:space="preserve"> </t>
    </r>
    <r>
      <rPr>
        <b/>
        <sz val="10"/>
        <color theme="1"/>
        <rFont val="Arial"/>
      </rPr>
      <t xml:space="preserve">
</t>
    </r>
    <r>
      <rPr>
        <sz val="10"/>
        <color theme="1"/>
        <rFont val="Arial"/>
      </rPr>
      <t xml:space="preserve">Combined model: 1.78 (1.56-2.04)
</t>
    </r>
    <r>
      <rPr>
        <b/>
        <sz val="10"/>
        <color theme="1"/>
        <rFont val="Arial"/>
      </rPr>
      <t xml:space="preserve">6-year absolute risk estimates for incidence of diagnosed COPD: </t>
    </r>
    <r>
      <rPr>
        <sz val="10"/>
        <color theme="1"/>
        <rFont val="Arial"/>
      </rPr>
      <t xml:space="preserve">scenarios include current or former smokers at age 50, 60, 70 or 80, who have smoked either 20 pack-years or 40 pack-years. The smoking duration varies by 20, 30, or 40 years. These 6-year risk estimates were calculated without adjusting for other causes of mortality.
</t>
    </r>
    <r>
      <rPr>
        <b/>
        <sz val="10"/>
        <color theme="1"/>
        <rFont val="Arial"/>
      </rPr>
      <t xml:space="preserve">Females: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 xml:space="preserve">Example for 20 years (there are data for 30 and 40 years duration)
Current smokers age 50: 0.8 (0.8-0.8)
Former smokers age 50: 0.7 (0.7-0.7)
</t>
    </r>
    <r>
      <rPr>
        <b/>
        <sz val="10"/>
        <color theme="1"/>
        <rFont val="Arial"/>
      </rPr>
      <t xml:space="preserv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Example for 20 years (there are data for 30 and 40 years duration)
Current smokers age 50: 0.3 (0.3-0.3)
Former smokers age 50: 0.3 (0.3-0.3)</t>
    </r>
  </si>
  <si>
    <r>
      <rPr>
        <u/>
        <sz val="10"/>
        <color theme="1"/>
        <rFont val="Arial"/>
      </rPr>
      <t>Prediction of COPD risk accounting for time-varying smoking exposures</t>
    </r>
    <r>
      <rPr>
        <u/>
        <sz val="10"/>
        <color rgb="FF1155CC"/>
        <rFont val="Arial"/>
      </rPr>
      <t xml:space="preserve">
https://journals.plos.org/plosone/article?id=10.1371/journal.pone.0248535#:~:text=The%20COPD%20risk%20is%201.78,CI%3A%201.00%E2%80%931.03).</t>
    </r>
  </si>
  <si>
    <t>Using large prospective cohort data, we developed a COPD risk prediction model accounting for multiple time-varying smoking covariates and estimated the time-dependent effect of pack-years of smoking on the incidence of diagnosed COPD while adjusting for smoking duration, year-since-quit, age, and sex.
The Nurses’ Health Study (N = 86,711) and the Health Professionals Follow-up Study (N = 39,817) data was used to develop a COPD risk prediction model. Data was randomly split in 50–50 samples for model building and validation. Cox regression with time-varying covariates was used to assess the association between smoking duration, intensity and year-since-quit and self-reported COPD diagnosis incidence</t>
  </si>
  <si>
    <r>
      <rPr>
        <sz val="10"/>
        <color theme="1"/>
        <rFont val="Arial"/>
      </rPr>
      <t xml:space="preserve">Random effects model:
</t>
    </r>
    <r>
      <rPr>
        <b/>
        <sz val="10"/>
        <color theme="1"/>
        <rFont val="Arial"/>
      </rPr>
      <t xml:space="preserve">Prevalence of COPD between current and non-smokers:
</t>
    </r>
    <r>
      <rPr>
        <b/>
        <sz val="10"/>
        <color rgb="FFFBBC04"/>
        <rFont val="Arial"/>
      </rPr>
      <t>All (41 estimates):</t>
    </r>
    <r>
      <rPr>
        <sz val="10"/>
        <color theme="1"/>
        <rFont val="Arial"/>
      </rPr>
      <t xml:space="preserve"> OR 3.26 (2.67-3.98) 
</t>
    </r>
    <r>
      <rPr>
        <b/>
        <sz val="10"/>
        <color rgb="FFFBBC04"/>
        <rFont val="Arial"/>
      </rPr>
      <t xml:space="preserve">Continent:
</t>
    </r>
    <r>
      <rPr>
        <sz val="10"/>
        <color theme="1"/>
        <rFont val="Arial"/>
      </rPr>
      <t xml:space="preserve">Asia (10 estimates): OR 3.38 (2.37-4.90)
America (13 estimates): OR 2.21 (1.64-2.97)
Europe (18 estimates): OR 4.25 (3.06-5.90)
</t>
    </r>
    <r>
      <rPr>
        <b/>
        <sz val="10"/>
        <color rgb="FFFBBC04"/>
        <rFont val="Arial"/>
      </rPr>
      <t xml:space="preserve">All (34 estimates): </t>
    </r>
    <r>
      <rPr>
        <sz val="10"/>
        <color theme="1"/>
        <rFont val="Arial"/>
      </rPr>
      <t xml:space="preserve">OR 1.29 (1.01-1.64) 
</t>
    </r>
    <r>
      <rPr>
        <b/>
        <sz val="10"/>
        <color rgb="FFFBBC04"/>
        <rFont val="Arial"/>
      </rPr>
      <t>Continent:</t>
    </r>
    <r>
      <rPr>
        <sz val="10"/>
        <color theme="1"/>
        <rFont val="Arial"/>
      </rPr>
      <t xml:space="preserve">
Asia (5 estimates): OR 1.69 (0.77-3.69)
America (11 estimates): OR 1.02 (0.78-1.33)
Europe (18 estimates): OR 1.41 (0.97-2.04)
</t>
    </r>
    <r>
      <rPr>
        <b/>
        <sz val="10"/>
        <color rgb="FFFBBC04"/>
        <rFont val="Arial"/>
      </rPr>
      <t>All (32 estimates):</t>
    </r>
    <r>
      <rPr>
        <sz val="10"/>
        <color theme="1"/>
        <rFont val="Arial"/>
      </rPr>
      <t xml:space="preserve"> OR 2.68 (2.22-3.23) 
</t>
    </r>
    <r>
      <rPr>
        <b/>
        <sz val="10"/>
        <color rgb="FFFBBC04"/>
        <rFont val="Arial"/>
      </rPr>
      <t>Continent:</t>
    </r>
    <r>
      <rPr>
        <sz val="10"/>
        <color theme="1"/>
        <rFont val="Arial"/>
      </rPr>
      <t xml:space="preserve">
Asia (5 estimates): OR 3.89 (3.43-4.42)
America (10 estimates): OR 2.32 (1.74-3.09)
Europe (17 estimates): OR 2.65 (1.96-3.58)
</t>
    </r>
  </si>
  <si>
    <r>
      <t>Meta-analysis approach to study the prevalence of chronic obstructive pulmonary disease among current, former and non-smokers (2015)</t>
    </r>
    <r>
      <rPr>
        <sz val="10"/>
        <color rgb="FF000000"/>
        <rFont val="Arial"/>
      </rPr>
      <t xml:space="preserve">
</t>
    </r>
    <r>
      <rPr>
        <u/>
        <sz val="10"/>
        <color rgb="FF1155CC"/>
        <rFont val="Arial"/>
      </rPr>
      <t>https://pubmed.ncbi.nlm.nih.gov/28962448/</t>
    </r>
  </si>
  <si>
    <t>Comparative risk assessment for Chronic Obstructive Pulmonary Disease (COPD) among current, former and non-smokers categories remains controversial and not studied in detail. We conducted a meta-analysis to summarize all the relevant published studies on this topic and to update the association between smoking and prevalence of COPD in current, former and non-smokers.</t>
  </si>
  <si>
    <t>Multivariate model for Chronic Pulmonary Disorder: AOR 
E-cig use: 2.58 (1.36-4.89)
Cig smoking: 2.98 (2.34-3.78) 
Gender (male): 0.71 (0.58-0.88)
Pairwise comparisons: AOR
Dual (used e-cig and smoked cigarettes) vs none (never used e-cig, nonsmoker): 3.92 (2.82-5.44)
Smoker (only smoked cigarettes) vs none: 2.98 (2.34-3.78)
E-cig vs none: 2.58 (1.36-4.89)
Dual vs e-cig: 1.52 (0.81-2.87)
Smok vs e-cig: 1.16 (0.62-2.17)
Dual vs smok: 1.32 (0.98-1.77)</t>
  </si>
  <si>
    <r>
      <t xml:space="preserve">E-cigarette use and respiratory disorder in an adult sample
</t>
    </r>
    <r>
      <rPr>
        <u/>
        <sz val="10"/>
        <color rgb="FF1155CC"/>
        <rFont val="Arial"/>
      </rPr>
      <t xml:space="preserve">https://www.sciencedirect.com/science/article/abs/pii/S0376871618307622?via%3Dihub
</t>
    </r>
  </si>
  <si>
    <t>We investigated the association of e-cigarette use with diagnosed respiratory disorder among adults in data from the Behavioral Risk Factor Surveillance Survey (BRFSS).</t>
  </si>
  <si>
    <t>Tobacco &amp; Cancer</t>
  </si>
  <si>
    <r>
      <t xml:space="preserve">DOI: </t>
    </r>
    <r>
      <rPr>
        <u/>
        <sz val="10"/>
        <color rgb="FF1155CC"/>
        <rFont val="Arial"/>
      </rPr>
      <t>https://doi.org/10.1186/s12940-020-00613-x</t>
    </r>
  </si>
  <si>
    <t>Mohamed</t>
  </si>
  <si>
    <t>Different organs</t>
  </si>
  <si>
    <r>
      <rPr>
        <sz val="10"/>
        <color theme="1"/>
        <rFont val="Arial"/>
      </rPr>
      <t xml:space="preserve">* Simulating complete smoking cessation, the incidence of the 12 smoking-related cancer types </t>
    </r>
    <r>
      <rPr>
        <b/>
        <i/>
        <u/>
        <sz val="10"/>
        <color theme="1"/>
        <rFont val="Arial"/>
      </rPr>
      <t>fell</t>
    </r>
    <r>
      <rPr>
        <sz val="10"/>
        <color theme="1"/>
        <rFont val="Arial"/>
      </rPr>
      <t xml:space="preserve"> by 39.8% (54.9% for airways cancers; 28.9% for non-airways cancers).
* Annual percent change (APC) = − 0.8, 95% CI = − 1.0 to − 0.5%, 2006 to 2016 declined under the scenario of smoking elimination, the trend in cancer incidence at these sites was not declining (APC = − 0.1, 95% CI = − 0.4 to + 0.1%). Not all counties were predicted to benefit equally from smoking elimination, and cancer rates would fall less than 10% in some counties
</t>
    </r>
  </si>
  <si>
    <t>* Lung: RR = 8.96; 95% CI: 6.73–12.11)
* laryngeal: RR = 6.98; 95% CI: 3.14–15.52)
* pharyngeal: RR = 6.76; 95% CI: 2.86–15.98
* upper digestive tract: RR = 3.57; 95% CI: 2.63–4.84
* oral: RR = 3.43; 95% CI: 2.37–4.94</t>
  </si>
  <si>
    <t>https://onlinelibrary.wiley.com/doi/full/10.1002/ijc.23033</t>
  </si>
  <si>
    <t>* Male smokers exhibited a 1.07-fold increase in the risk of developing any of the included types of cancer compared to non-smokers.
* Female smokers exhibited a 1.03-fold increase in the risk of developing any of the included types of cancer compared to non-smokers.
* ten cancers (bronchus and lung: HR = 14.06; larynx: 4.86; bladder: HR = 2.75; esophagus: HR = 2.55; nasal cavity, middle ear, sinuses: HR = 2.47; vulva/vagina: HR = 1.91; cervix uteri: HR = 1.83; stomach: HR = 1.67; pancreas: HR = 1.63; and lip, oral cavity, and pharynx: HR = 1.43) were positively associated with tobacco
* three cancers (corpus uteri: HR = 0.60, skin: HR = 0.74; breast: HR = 0.92;) negatively associated with the use of tobacco.</t>
  </si>
  <si>
    <t>https://www.ncbi.nlm.nih.gov/pmc/articles/PMC5915125/</t>
  </si>
  <si>
    <t>(From supplementary material)
* Former smokers: IRR = 1.5 (1.21-1.86)
* Recent quitter: IRR = 1.75 (1.37-2.22)
* Current smoker: IRR = 2.36 (1.98-2.82)</t>
  </si>
  <si>
    <t>https://www.annalsofoncology.org/article/S0923-7534(19)37097-8/fulltext#ec0015</t>
  </si>
  <si>
    <t>Supplementary table S8 provides results for specific "subsequent primary cancer" (SPC) for the different sites</t>
  </si>
  <si>
    <t>Lung cancer</t>
  </si>
  <si>
    <t>* ever smoking (random-effects RR 5.50, CI 5.07-5.96)
* current smoking (8.43, 7.63-9.31)
* ex smoking (4.30, 3.93-4.71) and pipe/cigar only smoking (2.92, 2.38-3.57)
* squamous (current smoking RR 16.91, 13.14-21.76) 
* adeno (4.21, 3.32-5.34)
* evident in both sexes (RRs somewhat higher in males)
* all continents (RRs highest for North America and lowest for Asia, particularly China)
* RRs increased with amount smoked, duration, earlier starting age, tar level and fraction smoked and decreased with time quit.</t>
  </si>
  <si>
    <t>https://www.ncbi.nlm.nih.gov/pmc/articles/PMC3505152/</t>
  </si>
  <si>
    <t>* Adjusted relative risk (95% confidence interval) in smokers of 1–4 cigarettes per day, with never smokers as reference, of dying from ischaemic heart disease was 2.74 (2.07 to 3.61) in men and 2.94 (1.75 to 4.95) in women.
* The corresponding figures for all cancer were 1.08 (0.78 to 1.49) and 1.14 (0.84 to 1.55), for lung cancer 2.79 (0.94 to 8.28) and 5.03 (1.81 to 13.98), and for any cause 1.57 (1.33 to 1.85) and 1.47 (1.19 to 1.82).</t>
  </si>
  <si>
    <t>https://tobaccocontrol.bmj.com/content/14/5/315</t>
  </si>
  <si>
    <t>Cancers in general</t>
  </si>
  <si>
    <t>* Over a 30-year horizon, an estimated 13.3% (men 14.0% and women 12.2%) of smoking-related cancer cases could be prevented if a combination of different tobacco control policies were to be implemented in Germany, with repeated price increases being the most effective single policy (men 8.5% and women 7.3%).</t>
  </si>
  <si>
    <t>https://cebp.aacrjournals.org/content/29/7/1413</t>
  </si>
  <si>
    <r>
      <rPr>
        <sz val="10"/>
        <color theme="1"/>
        <rFont val="Arial"/>
      </rPr>
      <t xml:space="preserve">* Compared with never quitters, silicotics who were </t>
    </r>
    <r>
      <rPr>
        <u/>
        <sz val="10"/>
        <color theme="1"/>
        <rFont val="Arial"/>
      </rPr>
      <t>new quitters</t>
    </r>
    <r>
      <rPr>
        <sz val="10"/>
        <color theme="1"/>
        <rFont val="Arial"/>
      </rPr>
      <t xml:space="preserve"> had almost halved their lung cancer risk </t>
    </r>
    <r>
      <rPr>
        <b/>
        <sz val="10"/>
        <color theme="1"/>
        <rFont val="Arial"/>
      </rPr>
      <t>[hazard ratio (HR) = 0.51, 95%CI: 0.34–0.76]</t>
    </r>
    <r>
      <rPr>
        <sz val="10"/>
        <color theme="1"/>
        <rFont val="Arial"/>
      </rPr>
      <t xml:space="preserve">, while persistent quitters had a 53% risk reduction (HR = 0.47, 95%CI: 0.33–0.66).
</t>
    </r>
  </si>
  <si>
    <t>* Age-adjusted odds ratios (ORs) were estimated with logistic regression.
* Current male smokers with an average daily dose of &gt;30 cigarettes had ORs of 103.5 (95% CI 74.8-143.2) for SqCC, 111.3 (95% CI 69.8-177.5) for SCLC, and 21.9 (95% CI 16.6-29.0) for AdCa.
* In women, the corresponding ORs were 62.7 (95% CI 31.5-124.6), 108.6 (95% CI 50.7-232.8), and 16.8 (95% CI 9.2-30.6), respectively.</t>
  </si>
  <si>
    <t>https://www.ncbi.nlm.nih.gov/pmc/articles/PMC3296911/</t>
  </si>
  <si>
    <t>* Whereas ORs started to decline soon after quitting, they did not fully return to the baseline risk of never smokers even 35 years after cessation.</t>
  </si>
  <si>
    <r>
      <rPr>
        <sz val="10"/>
        <color theme="1"/>
        <rFont val="Arial"/>
      </rPr>
      <t xml:space="preserve">* Using Cox regression, the </t>
    </r>
    <r>
      <rPr>
        <b/>
        <sz val="10"/>
        <color theme="1"/>
        <rFont val="Arial"/>
      </rPr>
      <t>adjusted hazard ratio (HR)</t>
    </r>
    <r>
      <rPr>
        <sz val="10"/>
        <color theme="1"/>
        <rFont val="Arial"/>
      </rPr>
      <t xml:space="preserve"> for lung cancer in reducers was </t>
    </r>
    <r>
      <rPr>
        <b/>
        <sz val="10"/>
        <color theme="1"/>
        <rFont val="Arial"/>
      </rPr>
      <t>0.73 (95% confidence interval [CI], 0.54-0.98)</t>
    </r>
    <r>
      <rPr>
        <sz val="10"/>
        <color theme="1"/>
        <rFont val="Arial"/>
      </rPr>
      <t xml:space="preserve"> compared with persistent heavy smokers.
* The HR for light smokers was 0.44 (95% CI, 0.35-0.56); for quitters, HR 0.50 (95% CI, 0.36-0.69), for stable ex-smokers, HR 0.17 (95% CI, 0.13-0.23), and for never smokers, HR 0.09 (95% CI, 0.06-0.13).</t>
    </r>
  </si>
  <si>
    <t>https://jamanetwork.com/journals/jama/fullarticle/201598</t>
  </si>
  <si>
    <t>* The meta-analyses demonstrated a relationship of smoking with lung cancer risk, clearly seen for ever smoking (random-effects RR 5.50, CI 5.07-5.96) current smoking (8.43, 7.63-9.31), ex smoking (4.30, 3.93-4.71) and pipe/cigar only smoking (2.92, 2.38-3.57).
* It was stronger for squamous (current smoking RR 16.91, 13.14-21.76) than adeno (4.21, 3.32-5.34), and evident in both sexes (RRs somewhat higher in males), all continents (RRs highest for North America and lowest for Asia, particularly China), and both study types (RRs higher for prospective studies).</t>
  </si>
  <si>
    <t>https://bmccancer.biomedcentral.com/articles/10.1186/1471-2407-12-385</t>
  </si>
  <si>
    <t>??</t>
  </si>
  <si>
    <t>Potential Impact of Price Increase of 33 Percent, Increased NRT Use, and a Package of Nonprice Measures, 2000</t>
  </si>
  <si>
    <t>https://www.ncbi.nlm.nih.gov/books/NBK54023/table/ch5.t3/?report=objectonly</t>
  </si>
  <si>
    <t>* relative risk (RR) for individuals who had ever-smoked relative to never-smokers was 2.03 (95% confidence interval: 1.49–2.57)</t>
  </si>
  <si>
    <t>https://academic.oup.com/jjco/article/49/1/77/5165106</t>
  </si>
  <si>
    <t>Tobacco and Alcohol and TBL Cancers</t>
  </si>
  <si>
    <t>Glottic cancer: Alcohol 25-75g RR 3.6, &gt;75g/day RR 7.92, Tobacco- 5-50 years RR 2.3, Tobacco- &gt;50 years RR 3.7</t>
  </si>
  <si>
    <r>
      <rPr>
        <sz val="10"/>
        <color rgb="FF000000"/>
        <rFont val="Arial"/>
      </rPr>
      <t xml:space="preserve">Neck cancers: </t>
    </r>
    <r>
      <rPr>
        <u/>
        <sz val="10"/>
        <color rgb="FF1155CC"/>
        <rFont val="Arial"/>
      </rPr>
      <t>https://link.springer.com/article/10.1007/BF00184668</t>
    </r>
    <r>
      <rPr>
        <sz val="10"/>
        <color rgb="FF000000"/>
        <rFont val="Arial"/>
      </rPr>
      <t xml:space="preserve"> Oral cancers: https://link.springer.com/article/10.1023/A:1008876115797</t>
    </r>
  </si>
  <si>
    <t>Tobacco and Alcohol and Colorectal Cancers</t>
  </si>
  <si>
    <t>OR	95% CI
Current alcohol current tobacco	1.09	1.0–1.9
Current alcohol previous tobacco	1.04	1.0–1.8
Current alcohol never tobacco	2.66	1.3–3.4
Previous alcohol current tobacco	1.15	1.0–2.0
Previous alcohol previous tobacco	.89	.5–1.5
Previous alcohol never tobacco	.95	1.0–2.0
Never alcohol current tobacco	.82	.4–1.4
Never alcohol previous tobacco	.63	.4–1.0</t>
  </si>
  <si>
    <t>Colorectal risk stratification includes genetic predisposition. Also, predominantly male, veteran population concurrent alcohol and tobacco use predisposes to a younger presentation of disease state and to a more advanced stage at presentation.</t>
  </si>
  <si>
    <r>
      <t xml:space="preserve">ScienceDirect: </t>
    </r>
    <r>
      <rPr>
        <u/>
        <sz val="10"/>
        <color rgb="FF1155CC"/>
        <rFont val="Arial"/>
      </rPr>
      <t>https://www.sciencedirect.com/science/article/pii/S0002961008006442?casa_token=2_d_JtO42JMAAAAA:FWStESsVDi61eqFbfbAM1y0w5MPNoXdxhNkOc0mPd8UyHcNg5Ls702772Qq5BNJUuvGY52q16A</t>
    </r>
    <r>
      <rPr>
        <sz val="10"/>
        <color rgb="FF000000"/>
        <rFont val="Arial"/>
        <scheme val="minor"/>
      </rPr>
      <t xml:space="preserve">  Nature: </t>
    </r>
    <r>
      <rPr>
        <u/>
        <sz val="10"/>
        <color rgb="FF1155CC"/>
        <rFont val="Arial"/>
      </rPr>
      <t>https://www.nature.com/articles/6603623/tables/5</t>
    </r>
  </si>
  <si>
    <t>Tobacco And Alcohol and Stomach/ Esophageal Cancer</t>
  </si>
  <si>
    <r>
      <t xml:space="preserve">Check table 5 </t>
    </r>
    <r>
      <rPr>
        <u/>
        <sz val="10"/>
        <color rgb="FF1155CC"/>
        <rFont val="Arial"/>
      </rPr>
      <t>Springer study</t>
    </r>
  </si>
  <si>
    <r>
      <rPr>
        <u/>
        <sz val="10"/>
        <color rgb="FF1155CC"/>
        <rFont val="Arial"/>
      </rPr>
      <t>https://link.springer.com/content/pdf/10.1023/A:1008829321668.pdf</t>
    </r>
    <r>
      <rPr>
        <u/>
        <sz val="10"/>
        <color rgb="FF000000"/>
        <rFont val="Arial"/>
      </rPr>
      <t xml:space="preserve"> </t>
    </r>
    <r>
      <rPr>
        <u/>
        <sz val="10"/>
        <color rgb="FF1155CC"/>
        <rFont val="Arial"/>
      </rPr>
      <t>https://academic.oup.com/jnci/article-abstract/58/3/525/1109522</t>
    </r>
    <r>
      <rPr>
        <u/>
        <sz val="10"/>
        <color rgb="FF000000"/>
        <rFont val="Arial"/>
      </rPr>
      <t xml:space="preserve"> </t>
    </r>
  </si>
  <si>
    <t>Breast Cancer</t>
  </si>
  <si>
    <t>Tobacco And Alcohol And Liver Cancer</t>
  </si>
  <si>
    <t>A meta-analysis of 17 case–control and three cohort studies, including 2294 cases of HCC, reported a direct trend in risk with increasing alcohol consumption, the RRs being 1.17 (95% CI, 1.11–1.23) for consumption of 25 g of alcohol/day, 1.36 (95% CI, 1.23–1.51) for 50 g/day, and 1.86 (95% CI, 1.53–2.27) for 100 g/day (Bagnardi et al., 2001). An interaction between alcohol drinking and tobacco smoking was found in two case–control studies from Greece (Kuper et al., 2000) and the USA (Marrero et al., 2005).</t>
  </si>
  <si>
    <t>https://journals.lww.com/eurjcancerprev/Fulltext/2008/08000/Tumour_spectrum_of_non_polyposis_colorectal_cancer.9.aspx?casa_token=FU9zHWdzMakAAAAA:Z4TJfg_LSa-yfcTyyGBZmWlN7lJaQ44j1cguw_MFjRmXGCQ6LHBGmQVLZ2KAJu2PznGvyHBUf6Y4v0ntOpzaWNk</t>
  </si>
  <si>
    <t>Cervical Cancer</t>
  </si>
  <si>
    <t>https://www.ncbi.nlm.nih.gov/pmc/articles/PMC6527045/</t>
  </si>
  <si>
    <t>Other Cancers</t>
  </si>
  <si>
    <t xml:space="preserve">Name </t>
  </si>
  <si>
    <t xml:space="preserve">Source </t>
  </si>
  <si>
    <t>Alcohol &amp; CVD risks</t>
  </si>
  <si>
    <t xml:space="preserve">Laura </t>
  </si>
  <si>
    <r>
      <rPr>
        <b/>
        <sz val="10"/>
        <color theme="1"/>
        <rFont val="Arial"/>
      </rPr>
      <t xml:space="preserve">Myocardial infarction: 
</t>
    </r>
    <r>
      <rPr>
        <sz val="10"/>
        <color theme="1"/>
        <rFont val="Arial"/>
      </rPr>
      <t>Alcohol consumption (gr/week): HR (95% IC)
0: 1.66 (1.30-2.13)
1-25: 1 (ref)
26-150: 1.42 (1.03-1.96)
151-350: 1.12 (0.80-1.57)
351-750: 0.87 (0.61-1.24)
&gt;750: 0.83 (0.36-1.90)</t>
    </r>
  </si>
  <si>
    <t>The association between alcohol consumption and chronic health outcomes is controversial. Early studies have consistently reported that low to moderate alcohol consumption (i.e., &lt; ~ 200 g/wk) is associated with lower risk of cardiovascular disease (CVD) than those who consume no alcohol and or have very high consumption [2–4]. Recently, however, cumulative evidence from combined perspective studies [5] and genetic epidemiological studies [6, 7] have challenged this traditional Jshape relationship, reporting a linear positive association between alcohol intake and CVD risk.</t>
  </si>
  <si>
    <r>
      <t xml:space="preserve">Alcohol consumption and risk of cardiovascular disease, cancer and mortality: a prospective cohort study
</t>
    </r>
    <r>
      <rPr>
        <u/>
        <sz val="10"/>
        <color rgb="FF1155CC"/>
        <rFont val="Arial"/>
      </rPr>
      <t>https://nutritionj.biomedcentral.com/track/pdf/10.1186/s12937-021-00671-y.pdf</t>
    </r>
  </si>
  <si>
    <r>
      <rPr>
        <sz val="10"/>
        <color theme="1"/>
        <rFont val="Arial"/>
      </rPr>
      <t xml:space="preserve">We aimed to prospectively study the dose-response association between alcohol consumption and risk of </t>
    </r>
    <r>
      <rPr>
        <b/>
        <sz val="10"/>
        <color rgb="FFEA4335"/>
        <rFont val="Arial"/>
      </rPr>
      <t>CVD, cancer, and mortality</t>
    </r>
    <r>
      <rPr>
        <sz val="10"/>
        <color theme="1"/>
        <rFont val="Arial"/>
      </rPr>
      <t xml:space="preserve">. Methods: This study included 83,732 adult Chinese participants, free of CVD and cancer at baseline. </t>
    </r>
  </si>
  <si>
    <t>Alcohol consumption was associated with increased: 
-Myocardial infarction (MI): OR=1.24, 95% CI, 1.03–1.50, P value = 0.02
-Coronary heart disease (CHD):  OR = 1.21, 95% CI, 1.01–1.45, P value = 0.04
However, its impact was attenuated in MVMR (d multivariable Mendelian randomization) adjusting for smoking. Conversely, alcohol maintained an association with coronary atherosclerosis (OR 1.02, 95% CI, 1.01–1.03, P value = 5.56 × 10−4)</t>
  </si>
  <si>
    <r>
      <rPr>
        <sz val="10"/>
        <color theme="1"/>
        <rFont val="Arial"/>
      </rPr>
      <t xml:space="preserve">SVMR (2-sample single-variable Mendelian randomization) </t>
    </r>
    <r>
      <rPr>
        <b/>
        <sz val="10"/>
        <color theme="1"/>
        <rFont val="Arial"/>
      </rPr>
      <t>showed genetic predisposition for alcohol consumption to be associated with CVD risk factors:</t>
    </r>
    <r>
      <rPr>
        <sz val="10"/>
        <color theme="1"/>
        <rFont val="Arial"/>
      </rPr>
      <t xml:space="preserve">
-Including high-density lipoprotein cholesterol (HDL-C) (beta 0.40, IC95% 0.04–0.47, P value = 1.72 × 10−28)
-Triglycerides (TRG) (beta −0.23, 95% CI, −0.30,−0.15, P value = 4.69 × 10−10)
-Automated systolic blood pressure (BP) measurement (beta 0.11, 95% CI, 0.03–0.18, P value = 4.72 × 10−3 )
-Automated diastolic BP measurement (beta 0.09, 95% CI, 0.03–0.16, P value = 5.24 × 10−3).
Alcohol was associated with and increased HDL-C, decreased TRG, and increased BP, which may indicate pathways through impact CVD risk, warranting further study</t>
    </r>
  </si>
  <si>
    <r>
      <t>Evaluating the relationship between alcohol consumption, tobacco use, and cardiovascular disease: A multivariable Mendelian randomization study</t>
    </r>
    <r>
      <rPr>
        <sz val="10"/>
        <color rgb="FF000000"/>
        <rFont val="Arial"/>
      </rPr>
      <t xml:space="preserve">
</t>
    </r>
    <r>
      <rPr>
        <u/>
        <sz val="10"/>
        <color rgb="FF1155CC"/>
        <rFont val="Arial"/>
      </rPr>
      <t>https://journals.plos.org/plosmedicine/article?id=10.1371/journal.pmed.1003410</t>
    </r>
  </si>
  <si>
    <r>
      <rPr>
        <sz val="10"/>
        <color theme="1"/>
        <rFont val="Arial"/>
      </rPr>
      <t xml:space="preserve">The objective of this study is to use a wide range of CVD risk factors and outcomes to evaluate potential total and direct causal roles of alcohol and tobacco use on CVD risk factors and events.
</t>
    </r>
    <r>
      <rPr>
        <b/>
        <sz val="10"/>
        <color theme="5"/>
        <rFont val="Arial"/>
      </rPr>
      <t xml:space="preserve">Using large publicly available genome-wide association studies (GWASs) </t>
    </r>
    <r>
      <rPr>
        <sz val="10"/>
        <color theme="1"/>
        <rFont val="Arial"/>
      </rPr>
      <t xml:space="preserve">(results from more than 1.2 million combined study participants) of predominantly European ancestry, we conducted 2 sample single-variable Mendelian randomization (SVMR) and multivariable Mendelian randomization (MVMR) to simultaneously assess the independent impact of alcohol consumption and smoking on a wide range of CVD risk factors and outcomes. </t>
    </r>
  </si>
  <si>
    <r>
      <rPr>
        <sz val="10"/>
        <color theme="1"/>
        <rFont val="Arial"/>
      </rPr>
      <t xml:space="preserve">- </t>
    </r>
    <r>
      <rPr>
        <b/>
        <sz val="10"/>
        <color theme="1"/>
        <rFont val="Arial"/>
      </rPr>
      <t>Non-drinking</t>
    </r>
    <r>
      <rPr>
        <sz val="10"/>
        <color theme="1"/>
        <rFont val="Arial"/>
      </rPr>
      <t xml:space="preserve"> was associated with an increased risk of: 
Unstable angina (HR 1.33, IC95% 1.21-1.45)
Myocardial infarction (1.32, 1.24-1.41)
Unheralded coronary death (1.56, 1.38-1.76)
Compared </t>
    </r>
    <r>
      <rPr>
        <b/>
        <sz val="10"/>
        <color theme="1"/>
        <rFont val="Arial"/>
      </rPr>
      <t>with moderate drinking</t>
    </r>
    <r>
      <rPr>
        <sz val="10"/>
        <color theme="1"/>
        <rFont val="Arial"/>
      </rPr>
      <t xml:space="preserve">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Unheralded coronary death (1.21, 1.08-1.35)
Cardiac arrest (1.50, 1.26-1.77)
But a lower risk of myocardial infarction (0.88, 0.79 to 1.00) 
Stable angina (0.93, 0.86 to 1.00).</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</si>
  <si>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</si>
  <si>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</si>
  <si>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r>
      <rPr>
        <sz val="10"/>
        <color theme="1"/>
        <rFont val="Arial"/>
      </rPr>
      <t xml:space="preserve">To investigate the association between alcohol consumption and cardiovascular disease at higher resolution by examining the initial lifetime presentation of 12 cardiac, cerebrovascular, abdominal, or peripheral vascular diseases among five categories of consumption.
</t>
    </r>
    <r>
      <rPr>
        <b/>
        <sz val="10"/>
        <color rgb="FFEA4335"/>
        <rFont val="Arial"/>
      </rPr>
      <t>Population based cohort study</t>
    </r>
    <r>
      <rPr>
        <sz val="10"/>
        <color theme="1"/>
        <rFont val="Arial"/>
      </rPr>
      <t xml:space="preserve"> of linked electronic health records covering primary care, hospital admissions, and mortality in 1997-2010 (median follow-up six years)</t>
    </r>
  </si>
  <si>
    <r>
      <rPr>
        <b/>
        <sz val="10"/>
        <color theme="1"/>
        <rFont val="Arial"/>
      </rPr>
      <t>Stroke</t>
    </r>
    <r>
      <rPr>
        <sz val="10"/>
        <color theme="1"/>
        <rFont val="Arial"/>
      </rPr>
      <t xml:space="preserve">
Alcohol consumption (gr/week): HR (95% IC)
0: 1.27 (1.11-1.45)
1-25: 1 (ref)
26-150: 1.01 (0.83-1.22)
151-350: 1.31 (1.10-1.55)
351-750: 1.47 (1.24-1.74)
&gt;750: 1.83 (1.34-2.50)</t>
    </r>
  </si>
  <si>
    <r>
      <rPr>
        <sz val="10"/>
        <color rgb="FF000000"/>
        <rFont val="Arial"/>
      </rPr>
      <t xml:space="preserve">Alcohol consumption and risk of cardiovascular disease, cancer and mortality: a prospective cohort study
</t>
    </r>
    <r>
      <rPr>
        <u/>
        <sz val="10"/>
        <color rgb="FF1155CC"/>
        <rFont val="Arial"/>
      </rPr>
      <t>https://nutritionj.biomedcentral.com/track/pdf/10.1186/s12937-021-00671-y.pdf</t>
    </r>
  </si>
  <si>
    <t>We aimed to prospectively study the dose-response association between alcohol consumption and risk of CVD, cancer, and mortality. Methods: This study included 83,732 adult Chinese participants, free of CVD and cancer at baseline.</t>
  </si>
  <si>
    <r>
      <rPr>
        <sz val="10"/>
        <color theme="1"/>
        <rFont val="Arial"/>
      </rPr>
      <t xml:space="preserve">- </t>
    </r>
    <r>
      <rPr>
        <b/>
        <sz val="10"/>
        <color theme="1"/>
        <rFont val="Arial"/>
      </rPr>
      <t>Non-drinking</t>
    </r>
    <r>
      <rPr>
        <sz val="10"/>
        <color theme="1"/>
        <rFont val="Arial"/>
      </rPr>
      <t xml:space="preserve"> was associated with an increased risk of: 
Ischaemic stroke (1.12, 1.01-1.24)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Transient ischaemic attack (1.11, 1.02-1.37),
Ischaemic stroke (1.33, 1.09-1.63)</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</si>
  <si>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</si>
  <si>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t>Association between clinically recorded alcohol consumption and initial presentation of 12 cardiovascular diseases: population based cohort study using linked health records https://www.bmj.com/content/bmj/356/bmj.j909.full.pdf</t>
  </si>
  <si>
    <t>To investigate the association between alcohol consumption and cardiovascular disease at higher resolution by examining the initial lifetime presentation of 12 cardiac, cerebrovascular, abdominal, or peripheral vascular diseases among five categories of consumption.
Population based cohort study of linked electronic health records covering primary care, hospital admissions, and mortality in 1997-2010 (median follow-up six years)</t>
  </si>
  <si>
    <r>
      <rPr>
        <sz val="10"/>
        <color theme="1"/>
        <rFont val="Arial"/>
      </rPr>
      <t xml:space="preserve">- </t>
    </r>
    <r>
      <rPr>
        <b/>
        <sz val="10"/>
        <color theme="1"/>
        <rFont val="Arial"/>
      </rPr>
      <t>Heavy drinking</t>
    </r>
    <r>
      <rPr>
        <sz val="10"/>
        <color theme="1"/>
        <rFont val="Arial"/>
      </rPr>
      <t xml:space="preserve"> (exceeding guidelines) conferred an increased risk of presenting:
Intracerebral haemorrhage (1.37, 1.16-1.62)
Peripheral arterial disease (1.35; 1.23 -1.48)</t>
    </r>
  </si>
  <si>
    <r>
      <rPr>
        <b/>
        <sz val="10"/>
        <color theme="1"/>
        <rFont val="Arial"/>
      </rPr>
      <t>Heart failure</t>
    </r>
    <r>
      <rPr>
        <sz val="10"/>
        <color theme="1"/>
        <rFont val="Arial"/>
      </rPr>
      <t xml:space="preserve">
Alcohol consumption (gr/week): HR (95% IC)
0: 1.44 (1.16-1.79)
1-25: 1 (ref)
26-150: 0.96 (0.70-1.32)
151-350: 0.96 (0.71-1.31)
351-750: 0.88 (0.63-1.21)
&gt;750: 0.35 (0.11-1.11)</t>
    </r>
  </si>
  <si>
    <t xml:space="preserve">We aimed to prospectively study the dose-response association between alcohol consumption and risk of CVD, cancer, and mortality. Methods: This study included 83,732 adult Chinese participants, free of CVD and cancer at baseline. </t>
  </si>
  <si>
    <r>
      <rPr>
        <sz val="10"/>
        <color theme="1"/>
        <rFont val="Arial"/>
      </rPr>
      <t xml:space="preserve">- </t>
    </r>
    <r>
      <rPr>
        <b/>
        <sz val="10"/>
        <color theme="1"/>
        <rFont val="Arial"/>
      </rPr>
      <t xml:space="preserve">Non-drinking </t>
    </r>
    <r>
      <rPr>
        <sz val="10"/>
        <color theme="1"/>
        <rFont val="Arial"/>
      </rPr>
      <t xml:space="preserve">was associated with an increased risk of: 
Heart failure (1.24, 1.11-1.38)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Heart failure (1.22, 1.08-1.37)</t>
    </r>
  </si>
  <si>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</si>
  <si>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t>Alcohol &amp; Diabetes</t>
  </si>
  <si>
    <t>Alcoholl &amp; Type II DM</t>
  </si>
  <si>
    <t>Study1: Compared with the minimal category of alcohol consumption, light (RR: 0.83; 95% CI: 0.73, 0.95; P = 0.005) and moderate (RR: 0.74; 95% CI: 0.67, 0.82; P &lt; 0.001) alcohol consumption was associated with a lower risk of T2D. However, heavy alcohol consumption had little or no effect on subsequent T2D risk.                                                                                                                                                  Study 2: The results of these studies are consistent with regard to moderate alcohol consumption, indicating a protective effect in the order of 30% (relative risk [RR]meta = 0.72, 95% CI = 0.67-0.77).</t>
  </si>
  <si>
    <t>Major dietary and lifestyle factors can mediate the role of Alcohol with T2DM</t>
  </si>
  <si>
    <r>
      <rPr>
        <u/>
        <sz val="10"/>
        <color rgb="FF1155CC"/>
        <rFont val="Arial"/>
      </rPr>
      <t>https://pubmed.ncbi.nlm.nih.gov/26843157/</t>
    </r>
    <r>
      <rPr>
        <u/>
        <sz val="10"/>
        <color rgb="FF000000"/>
        <rFont val="Arial"/>
      </rPr>
      <t xml:space="preserve">                               </t>
    </r>
    <r>
      <rPr>
        <u/>
        <sz val="10"/>
        <color rgb="FF1155CC"/>
        <rFont val="Arial"/>
      </rPr>
      <t>https://pubmed.ncbi.nlm.nih.gov/15864527/</t>
    </r>
  </si>
  <si>
    <t>Alcohol &amp; Respiratory diseases</t>
  </si>
  <si>
    <t xml:space="preserve">The eight-year incidence of asthma was 4.3%. After adjustment for sex, age, BMI, physical activity, educational level and smoking, the risk of new-onset asthma was significantly related to overall alcohol intake in a U-shaped manner with the lowest risk observed in the group with a moderate weekly intake of alcohol (1–6 units/week), p = 0.006. The highest risk of asthma was observed in rare/never drinkers (&lt;1 unit/month), OR = 1.59 (1.25–2.02), p = 0.000, whereas the risk of asthma in heavy daily drinkers (≥4 units/day) was also increased, however not statistically significant, OR = 1.13 (0.54–2.36), p = 0.747. The risk of new-onset asthma was lower for subjects with wine preference (3.3%) compared with beer preference (4.3%) or no preference (4.4%). </t>
  </si>
  <si>
    <t>https://www.sciencedirect.com/science/article/pii/S095461111100391X</t>
  </si>
  <si>
    <t>There were no meta-analyses or sytematic review papers</t>
  </si>
  <si>
    <t>A smoothed spline-plot showed a U-shaped relation between alcohol and chronic obstructive pulmonary disease mortality. Compared with non-drinkers and occasional drinkers, the relative risk of chronic obstructive pulmonary disease mortality was 0.60 (95% CI = 0.33–1.09) in light drinkers (&gt;1 drink per week, ≤3 drinks per day) and 1.25 (95% CI = 0.47–3.31) in moderate-to-heavy drinkers. Pulmonary function was lower in non-drinkers compared with occasional and light drinkers in Finland (75 ml, 95% CI = −2 to 151) and the Netherlands (93 ml, 95% CI = 0–186) and lower in very heavy (&gt;12 drinks per day) compared with moderate-to-heavy drinkers in Italy (99 ml, 95% CI = 9–189).</t>
  </si>
  <si>
    <t>https://journals.lww.com/epidem/Fulltext/2001/03000/Alcohol_Consumption_in_Relation_to_20_Year_COPD.18.aspx?casa_token=OrtpkPMFgw4AAAAA:dQ2r_kqt0M24v8qDILMi_xYNGY42rqcaD-J9XcZjd7NsLQpoU5uh8UrksoLmuktQAqemKbyvpA_lBerLE1gqEFA</t>
  </si>
  <si>
    <t>Alcohol &amp; Cancer</t>
  </si>
  <si>
    <t>Study 1: Meta-analysis of case-control studies showed that alcohol consumption was a significant risk factor for five cancers; the pooled ORs were 1.79 (99% CI, 1.47-2.17) EC, 1.40 (99% CI, 1.19-1.64) gastric cancer, 1.56 (99% CI, 1.16-2.09) hepatocellular carcinoma, 1.21 (99% CI, 1.00-1.46) nasopharyngeal cancer and 1.71 (99% CI, 1.20-2.44) oral cancer. Pooled ORs of the case-control studies showed that alcohol consumption was protective for female breast cancer and gallbladder cancer: OR 0.76 (99% CI, 0.60-0.97) and 0.70 (99% CI, 0.49-1.00) respectively.       Study 2: Relative risks (RRs) for heavy drinkers compared with nondrinkers and occasional drinkers were 5.13 for oral and pharyngeal cancer, 4.95 for oesophageal squamous cell carcinoma, 1.44 for colorectal, 2.65 for laryngeal and 1.61 for breast cancer; for those neoplasms there was a clear dose-risk relationship. Heavy drinkers also had a significantly higher risk of cancer of the stomach (RR 1.21), liver (2.07), gallbladder (2.64), pancreas (1.19) and lung (1.15).</t>
  </si>
  <si>
    <r>
      <rPr>
        <u/>
        <sz val="10"/>
        <color rgb="FF1155CC"/>
        <rFont val="Arial"/>
      </rPr>
      <t>https://pubmed.ncbi.nlm.nih.gov/21526212/</t>
    </r>
    <r>
      <rPr>
        <sz val="10"/>
        <color rgb="FF000000"/>
        <rFont val="Arial"/>
      </rPr>
      <t xml:space="preserve">                                         </t>
    </r>
    <r>
      <rPr>
        <u/>
        <sz val="10"/>
        <color rgb="FF1155CC"/>
        <rFont val="Arial"/>
      </rPr>
      <t>https://pubmed.ncbi.nlm.nih.gov/25422909/</t>
    </r>
  </si>
  <si>
    <t>T/B/L cancers</t>
  </si>
  <si>
    <t xml:space="preserve">Study 1:The random-effects pooled relative risk (RR) of lung cancer for drinkers versus nondrinkers was 1.21 [95% confidence interval (CI) 0.95-1.55]. The same figure was 1.05 (95% CI 0.89-1.23) after the exclusion of one outlier study. At the dose-response analysis, RR for an increase in alcohol intake of 10 g/day was 1.01 (95% CI 0.92-1.10).                                                                              Study 2: We found a slightly greater risk for the consumption of &gt; or = 30 g alcohol/d than for that of 0 g alcohol/d in men (RR: 1.21; 95% CI: 0.91, 1.61; P for trend = 0.03) and in women (RR: 1.16; 95% CI: 0.94, 1.43; P for trend = 0.03). In male never smokers, the RR for consumption of &gt; or = 15 g alcohol/d rather than 0 g alcohol/d was 6.38 (95% CI: 2.74, 14.9; P for trend &lt; 0.001). In women, there were few never-smoking cases and no evidence of greater risk (RR: 1.35; 95% CI: 0.64, 2.87).                                                                                           Study 3: For cohort and case-control studies, the authors conducted dose-specific meta-analyses for ethanol consumption of 1-499, 500-999, 1,000-1,999, and &gt; or = 2,000 g/month, relative to nondrinking. Smoking-adjusted RRs for ascending dose groups in cohort studies were 0.98 (95% CI: 0.79, 1.21), 0.92 (95% CI: 0.81, 1.04), 1.04 (95% CI: 0.88, 1.22), and 1.53 (95% CI: 1.04, 2.25), respectively. Smoking-adjusted odds ratios for ascending groups in case-control studies were 0.63 (95% CI: 0.51, 0.78), 1.30 (95% CI: 0.98, 1.70), 1.13 (95% CI: 0.46, 2.75), and 1.86 (95% CI: 1.39, 2.49), respectively. </t>
  </si>
  <si>
    <t xml:space="preserve">This risk estimate might be biased due to uncontrolled confounders, especially smoking cigarettes which is highly correlated with alcohol consumption. </t>
  </si>
  <si>
    <r>
      <rPr>
        <u/>
        <sz val="10"/>
        <color rgb="FF1155CC"/>
        <rFont val="Arial"/>
      </rPr>
      <t>https://pubmed.ncbi.nlm.nih.gov/21427064/</t>
    </r>
    <r>
      <rPr>
        <sz val="10"/>
        <color rgb="FF000000"/>
        <rFont val="Arial"/>
        <scheme val="minor"/>
      </rPr>
      <t xml:space="preserve">                                          </t>
    </r>
    <r>
      <rPr>
        <u/>
        <sz val="10"/>
        <color rgb="FF1155CC"/>
        <rFont val="Arial"/>
      </rPr>
      <t>https://pubmed.ncbi.nlm.nih.gov/16155281/</t>
    </r>
    <r>
      <rPr>
        <sz val="10"/>
        <color rgb="FF000000"/>
        <rFont val="Arial"/>
        <scheme val="minor"/>
      </rPr>
      <t xml:space="preserve">                                                                    </t>
    </r>
    <r>
      <rPr>
        <u/>
        <sz val="10"/>
        <color rgb="FF1155CC"/>
        <rFont val="Arial"/>
      </rPr>
      <t>https://pubmed.ncbi.nlm.nih.gov/11882523/</t>
    </r>
    <r>
      <rPr>
        <sz val="10"/>
        <color rgb="FF000000"/>
        <rFont val="Arial"/>
        <scheme val="minor"/>
      </rPr>
      <t xml:space="preserve"> </t>
    </r>
  </si>
  <si>
    <t>Colon/rectrum cancer</t>
  </si>
  <si>
    <t>Compared to non-/occasional drinking (≤1 g/day), light/moderate drinking (up to 2 drinks/day) was associated with a decreased risk of CRC (odds ratio [OR]: 0.92, 95% confidence interval [CI]: 0.88-0.98, p = 0.005), heavy drinking (2-3 drinks/day) was not significantly associated with CRC risk (OR: 1.11, 95% CI: 0.99-1.24, p = 0.08) and very heavy drinking (more than 3 drinks/day) was associated with a significant increased risk (OR: 1.25, 95% CI: 1.11-1.40, p &lt; 0.001).</t>
  </si>
  <si>
    <t>We observed no evidence of interactions with lifestyle risk factors or of differences by cancer site or stage. These results provide further evidence that there is a J-shaped association between alcohol consumption and CRC risk. This overall pattern was not significantly modified by other CRC risk factors and there was no effect heterogeneity by tumor site or stage.</t>
  </si>
  <si>
    <t>https://pubmed.ncbi.nlm.nih.gov/31037736/</t>
  </si>
  <si>
    <t>Stomach/ Esophageal Cancer</t>
  </si>
  <si>
    <t xml:space="preserve">Study 1: A significant association was found between alcohol consumption and increased risk of stomach cancer (OR = 1.20, 95% CI 1.12-1.27).                                                                           Study 2: The summary odds ratios [OR, (95%CI)] estimate obtained with published data for drinkers vs. non-drinkers was 10% higher than the one obtained with individual StoP data [18 vs. 22 studies: 1.21 (1.07-1.36) vs. 1.10 (0.99-1.23)] and more heterogeneous (I2: 63.6% vs 54.4%).                                                                  </t>
  </si>
  <si>
    <r>
      <rPr>
        <u/>
        <sz val="10"/>
        <color rgb="FF1155CC"/>
        <rFont val="Arial"/>
      </rPr>
      <t>https://pubmed.ncbi.nlm.nih.gov/33412155/</t>
    </r>
    <r>
      <rPr>
        <u/>
        <sz val="10"/>
        <color rgb="FF000000"/>
        <rFont val="Arial"/>
      </rPr>
      <t xml:space="preserve">                                          </t>
    </r>
    <r>
      <rPr>
        <u/>
        <sz val="10"/>
        <color rgb="FF1155CC"/>
        <rFont val="Arial"/>
      </rPr>
      <t>https://pubmed.ncbi.nlm.nih.gov/29727805/</t>
    </r>
  </si>
  <si>
    <t>In dose-response analysis, there was a statistically significant linear trend with breast cancer risk increasing gradually by total alcohol and wine dose: when adding 10 g per day, the risk increased by 10.5% (RR = 1.10, 95%CI = 1.08-1.13) in total alcohol and 8.9% (RR = 1.08, 95%CI = 1.04-1.14) in wine. For postmenopausal women, the risk increases by 11.1% (RR = 1.11, 95%CI = 1.09-1.13) with every 10 g of total alcohol increase.                                          Study 2: For studies judged high quality, controlled for appropriate confounders, excess risk associated with alcohol drinking was 22% (95% CI: 9-37%); each additional 10 g ethanol/day was associated with risk higher by 10% (95% CI: 5-15%).</t>
  </si>
  <si>
    <r>
      <rPr>
        <u/>
        <sz val="10"/>
        <color rgb="FF1155CC"/>
        <rFont val="Arial"/>
      </rPr>
      <t>https://pubmed.ncbi.nlm.nih.gov/32090238/</t>
    </r>
    <r>
      <rPr>
        <sz val="10"/>
        <color rgb="FF000000"/>
        <rFont val="Arial"/>
      </rPr>
      <t xml:space="preserve">                                             </t>
    </r>
    <r>
      <rPr>
        <u/>
        <sz val="10"/>
        <color rgb="FF1155CC"/>
        <rFont val="Arial"/>
      </rPr>
      <t>https://pubmed.ncbi.nlm.nih.gov/16783604/</t>
    </r>
    <r>
      <rPr>
        <sz val="10"/>
        <color rgb="FF000000"/>
        <rFont val="Arial"/>
      </rPr>
      <t xml:space="preserve"> </t>
    </r>
  </si>
  <si>
    <t>Liver cancer</t>
  </si>
  <si>
    <t>Study 1: Compared with non-drinking, the pooled RRs were 0.91 (95% confidence interval, CI, 0.81-1.02) for moderate drinking (&lt; 3 drinks per day) and 1.16 (95% CI, 1.01-1.34) for heavy drinking (≥ 3 drinks per day), with significant heterogeneity among studies. The dose-risk curve suggested a linear relationship with increasing alcohol intake in drinkers, with estimated excess risk of 46% for 50 g of ethanol per day and 66% for 100 g per day.                                                              Study 2: Compared with those with low levels of alcohol consumption, moderate and heavy drinkers (≥1 drink/day for females and ≥2 drinks/day for males) had pooled ORs of 1.418 (95% CI, 1.192 to 1.687; p&lt;0.001) for liver cancer incidence and 1.167 (95% CI, 1.056 to 1.290; p=0.003) for liver cancer mortality. The pooled OR for liver disease-related mortality for those with more than low levels of alcohol consumption was 3.220 (95% CI, 2.116 to 4.898; p&lt;0.001) and that for all-cause mortality was 1.166 (95% CI, 1.065 to 1.278; p=0.001).                              Study 3: The dose-response relation between alcohol and liver cancer was apparent with RR = 1.08 (95% CI 1.04-1.11) for 12 g/day (~1 drink), 1.54 (95% CI 1.36-1.74) for 50 g/day, 2.14 (95% CI 1.74-2.62) for 75 g/day, 3.21 (95% CI 2.34-4.40) for 100 g/day, and 5.20 (95% CI 3.25-8.29) for 125 g/day of alcohol consumption.</t>
  </si>
  <si>
    <r>
      <rPr>
        <u/>
        <sz val="10"/>
        <color rgb="FF000000"/>
        <rFont val="Arial"/>
      </rPr>
      <t xml:space="preserve"> https://pubmed.ncbi.nlm.nih.gov/24631946/                                                               </t>
    </r>
    <r>
      <rPr>
        <u/>
        <sz val="10"/>
        <color rgb="FF1155CC"/>
        <rFont val="Arial"/>
      </rPr>
      <t>https://pubmed.ncbi.nlm.nih.gov/32135583/</t>
    </r>
    <r>
      <rPr>
        <u/>
        <sz val="10"/>
        <color rgb="FF1155CC"/>
        <rFont val="Arial"/>
      </rPr>
      <t xml:space="preserve">                                                                        </t>
    </r>
    <r>
      <rPr>
        <u/>
        <sz val="10"/>
        <color rgb="FF1155CC"/>
        <rFont val="Arial"/>
      </rPr>
      <t>https://pubmed.ncbi.nlm.nih.gov/26134046/</t>
    </r>
  </si>
  <si>
    <t>Other cancers</t>
  </si>
  <si>
    <t>Binge-drinking Alcohol, Daily Alcohol usage, Alcohol exposure</t>
  </si>
  <si>
    <t>Reference</t>
  </si>
  <si>
    <t>High BMI &amp; CVD risks</t>
  </si>
  <si>
    <t>Cardiovascular disease risk was increased in metabolically healthy groups with overweight (RR = 1.34, CI: 1.23–1.46, n = 20, I 2 = 90.3%) and obesity (RR = 1.58, CI: 1.34–1.85, n = 21, I 2 = 92.2) compared with a reference group with metabolically healthy normal weight.</t>
  </si>
  <si>
    <r>
      <t xml:space="preserve">Metabolically healthy overweight/obesity are associated with increased risk of cardiovascular disease in adults, even in the absence of metabolic risk factors: A systematic review and meta-analysis of prospective cohort studies
</t>
    </r>
    <r>
      <rPr>
        <u/>
        <sz val="10"/>
        <color rgb="FF1155CC"/>
        <rFont val="Arial"/>
      </rPr>
      <t>https://onlinelibrary.wiley.com/doi/abs/10.1111/obr.13127</t>
    </r>
  </si>
  <si>
    <t>This review examined the risk of cardiovascular disease in adults with metabolically healthy overweight/obesity. A systematic review and meta-analysis</t>
  </si>
  <si>
    <t xml:space="preserve">Pooled estimates revealed that obesity was significantly associated with an increased risk of coronary artery disease (OR, 1.20; 95% CI, 1.02-1.41; P = .03; I2 = 87%). 
</t>
  </si>
  <si>
    <r>
      <t xml:space="preserve">Association Between Obesity and Cardiovascular Outcomes: A Systematic Review and Meta-analysis of Mendelian Randomization Studies
</t>
    </r>
    <r>
      <rPr>
        <u/>
        <sz val="10"/>
        <color rgb="FF1155CC"/>
        <rFont val="Arial"/>
      </rPr>
      <t>https://pubmed.ncbi.nlm.nih.gov/30646365/</t>
    </r>
  </si>
  <si>
    <t>Although dyslipidemia has been consistently shown to be associated with atherogenesis, an association between obesity and cardiovascular disease outcomes remains controversial. Mendelian randomization can minimize confounding if variables are randomly and equally distributed in the population of interest.</t>
  </si>
  <si>
    <t>No association between obesity and stroke was found (OR, 1.02; 95% CI, 0.95-1.09; P = .65; I2 = 0%).</t>
  </si>
  <si>
    <r>
      <t xml:space="preserve">Association Between Obesity and Cardiovascular Outcomes: A Systematic Review and Meta-analysis of Mendelian Randomization Studies
</t>
    </r>
    <r>
      <rPr>
        <u/>
        <sz val="10"/>
        <color rgb="FF1155CC"/>
        <rFont val="Arial"/>
      </rPr>
      <t>https://pubmed.ncbi.nlm.nih.gov/30646365/</t>
    </r>
  </si>
  <si>
    <t>High BMl &amp; Diabetes</t>
  </si>
  <si>
    <t>Pooled estimates revealed that obesity was significantly associated with an increased risk of type 2 diabetes (OR, 1.67; 95% CI, 1.30-2.14; P &lt; .001; I2 = 93%)</t>
  </si>
  <si>
    <r>
      <t xml:space="preserve">Association Between Obesity and Cardiovascular Outcomes: A Systematic Review and Meta-analysis of Mendelian Randomization Studies
</t>
    </r>
    <r>
      <rPr>
        <u/>
        <sz val="10"/>
        <color rgb="FF1155CC"/>
        <rFont val="Arial"/>
      </rPr>
      <t>https://pubmed.ncbi.nlm.nih.gov/30646365/</t>
    </r>
    <r>
      <rPr>
        <sz val="10"/>
        <color rgb="FF000000"/>
        <rFont val="Arial"/>
        <scheme val="minor"/>
      </rPr>
      <t>/</t>
    </r>
  </si>
  <si>
    <t>High BMI &amp; Respiratory diseases</t>
  </si>
  <si>
    <t>Asad</t>
  </si>
  <si>
    <t>High BMI &amp; Cancer</t>
  </si>
  <si>
    <r>
      <rPr>
        <sz val="10"/>
        <color theme="1"/>
        <rFont val="Arial"/>
      </rPr>
      <t xml:space="preserve">* [Lung cancer] Compared with the low level of physical activity, the </t>
    </r>
    <r>
      <rPr>
        <b/>
        <i/>
        <u/>
        <sz val="10"/>
        <color theme="1"/>
        <rFont val="Arial"/>
      </rPr>
      <t>pooled</t>
    </r>
    <r>
      <rPr>
        <sz val="10"/>
        <color theme="1"/>
        <rFont val="Arial"/>
      </rPr>
      <t xml:space="preserve"> RR was 0.83 (95%CI: 0.77, 0.90), with significant heterogeneity (I2 = 62.6%, P heterogeneity &lt; 0.001).
* The corresponding pooled RRs were 0.90 (95%CI: 0.82, 0.99) for </t>
    </r>
    <r>
      <rPr>
        <b/>
        <i/>
        <u/>
        <sz val="10"/>
        <color theme="1"/>
        <rFont val="Arial"/>
      </rPr>
      <t>women</t>
    </r>
    <r>
      <rPr>
        <sz val="10"/>
        <color theme="1"/>
        <rFont val="Arial"/>
      </rPr>
      <t xml:space="preserve"> and 0.81 (95%CI: 0.73, 0.90) for </t>
    </r>
    <r>
      <rPr>
        <b/>
        <i/>
        <u/>
        <sz val="10"/>
        <color theme="1"/>
        <rFont val="Arial"/>
      </rPr>
      <t>men</t>
    </r>
    <r>
      <rPr>
        <sz val="10"/>
        <color theme="1"/>
        <rFont val="Arial"/>
      </rPr>
      <t>.</t>
    </r>
  </si>
  <si>
    <t>* Smokers with a high level of physical activity were associated with a 10% lower risk for lung cancer (RR = 0.90, 95% CI: 0.84, 0.97), while the association was not significant among non-smokers (RR = 0.95, 95% CI: 0.88, 1.03).
* Subgroups analysis stratified by whether the studies adjusted for smoking intensity and durations yielded the same magnitude of RR. However, the RR for subgroups without adjustment for dietary factors was 0.74 (95%CI: 0.71, 0.77), which was significantly lower than that with dietary factors adjusted (RR = 0.89, 95%CI: 0.84, 0.95).</t>
  </si>
  <si>
    <t>https://www.frontiersin.org/articles/10.3389/fonc.2019.00005/full</t>
  </si>
  <si>
    <t>* individuals who participated in any amount of PA had an RR of 0.79 (95% CI, 0.73-0.86) for risk of lung cancer.
* Those who participated in high PA (vs low PA) had an RR of 0.75 (95% CI, 0.68-0.84).</t>
  </si>
  <si>
    <r>
      <rPr>
        <sz val="10"/>
        <color rgb="FF000000"/>
        <rFont val="Arial"/>
      </rPr>
      <t xml:space="preserve">* Stratifying by study design (case–control and cohort studies), smoking status (current, former, and never smokers), and gender, </t>
    </r>
    <r>
      <rPr>
        <b/>
        <i/>
        <u/>
        <sz val="10"/>
        <color rgb="FF000000"/>
        <rFont val="Arial"/>
      </rPr>
      <t>similar</t>
    </r>
    <r>
      <rPr>
        <sz val="10"/>
        <color rgb="FF000000"/>
        <rFont val="Arial"/>
      </rPr>
      <t xml:space="preserve"> inverse associations were found for all the subgroups </t>
    </r>
    <r>
      <rPr>
        <b/>
        <i/>
        <u/>
        <sz val="10"/>
        <color rgb="FF000000"/>
        <rFont val="Arial"/>
      </rPr>
      <t>except</t>
    </r>
    <r>
      <rPr>
        <sz val="10"/>
        <color rgb="FF000000"/>
        <rFont val="Arial"/>
      </rPr>
      <t xml:space="preserve"> for </t>
    </r>
    <r>
      <rPr>
        <b/>
        <i/>
        <u/>
        <sz val="10"/>
        <color rgb="FF000000"/>
        <rFont val="Arial"/>
      </rPr>
      <t>never</t>
    </r>
    <r>
      <rPr>
        <sz val="10"/>
        <color rgb="FF000000"/>
        <rFont val="Arial"/>
      </rPr>
      <t xml:space="preserve"> smokers subgroup.</t>
    </r>
  </si>
  <si>
    <t>https://journals.lww.com/cjsportsmed/fulltext/2016/05000/physical_activity_and_risk_of_lung_cancer__a.1.aspx</t>
  </si>
  <si>
    <r>
      <rPr>
        <sz val="10"/>
        <color theme="1"/>
        <rFont val="Arial"/>
      </rPr>
      <t xml:space="preserve">* The overall relative risk (ORR) for breast cancer was 0.87 (95% CI 0.84-0.90).
* In subgroup analysis by menopausal status, the ORR of breast cancer was 0.83 (95% CI 0.79-0.87) for premenopausal status and 0.91 (95% CI 0.85-0.97) for postmenopausal status.
* In subgroup analysis by PA type, the ORR for:
-- total activity was0.87 (95% CI 0.81-0.93),
-- for recreational activity 0.88 (95% CI 0.85-0.91),
-- for occupational activity 0.91 (95% CI 0.84-0.99), and
-- for nonoccupational activity 0.87 (95% CI 0.83-0.92).
* The risk of breast cancer was significantly lower in people with exposure periods longer than 1 year and less than 5 years (ORR 0.62; 95% CI 0.46-0.78), followed by those with lifetime activity (ORR 0.81; 95% CI 0.69-0.93).
* The ORR for subjects with body mass index of less than 25 kg/m2 (0.88; 95% CI 0.83-0.93) was close to that for subjects with body mass index of more than 25 kg/m2 (0.87; 95% CI 0.77-0.97).
* A </t>
    </r>
    <r>
      <rPr>
        <b/>
        <i/>
        <u/>
        <sz val="10"/>
        <color theme="1"/>
        <rFont val="Arial"/>
      </rPr>
      <t>linear relationship</t>
    </r>
    <r>
      <rPr>
        <sz val="10"/>
        <color theme="1"/>
        <rFont val="Arial"/>
      </rPr>
      <t xml:space="preserve"> was found between breast cancer risk and PA (recreational activity and total activity), and the </t>
    </r>
    <r>
      <rPr>
        <b/>
        <sz val="10"/>
        <color theme="1"/>
        <rFont val="Arial"/>
      </rPr>
      <t>ORR was reduced by 3%</t>
    </r>
    <r>
      <rPr>
        <sz val="10"/>
        <color theme="1"/>
        <rFont val="Arial"/>
      </rPr>
      <t xml:space="preserve"> (95% CI 0.95-0.99) </t>
    </r>
    <r>
      <rPr>
        <b/>
        <sz val="10"/>
        <color theme="1"/>
        <rFont val="Arial"/>
      </rPr>
      <t>for every 10 metabolic equivalent of energy hours per week increment</t>
    </r>
    <r>
      <rPr>
        <sz val="10"/>
        <color theme="1"/>
        <rFont val="Arial"/>
      </rPr>
      <t xml:space="preserve"> in recreational PA and by </t>
    </r>
    <r>
      <rPr>
        <b/>
        <sz val="10"/>
        <color theme="1"/>
        <rFont val="Arial"/>
      </rPr>
      <t>2%</t>
    </r>
    <r>
      <rPr>
        <sz val="10"/>
        <color theme="1"/>
        <rFont val="Arial"/>
      </rPr>
      <t xml:space="preserve"> (95% CI 0.97-0.99) for every </t>
    </r>
    <r>
      <rPr>
        <b/>
        <sz val="10"/>
        <color theme="1"/>
        <rFont val="Arial"/>
      </rPr>
      <t>10 metabolic equivalent of energy hours per week increment</t>
    </r>
    <r>
      <rPr>
        <sz val="10"/>
        <color theme="1"/>
        <rFont val="Arial"/>
      </rPr>
      <t xml:space="preserve"> in total PA.</t>
    </r>
  </si>
  <si>
    <t>https://www.valueinhealthjournal.com/article/S1098-3015(18)32322-2/fulltext</t>
  </si>
  <si>
    <t>* modest protective association between sufficient physical activity and gastric cancer risk:
-- (relative risk: 0.81 (95% CI 0.69 to 0.96); I2=68.5%) in the prospective studies and
-- (relative risk: 0.78 (95% CI 0.66 to 0.91); I2=0%) in case–control studies.</t>
  </si>
  <si>
    <r>
      <rPr>
        <sz val="10"/>
        <color rgb="FF000000"/>
        <rFont val="Arial"/>
      </rPr>
      <t xml:space="preserve">* The association appeared </t>
    </r>
    <r>
      <rPr>
        <b/>
        <i/>
        <u/>
        <sz val="10"/>
        <color rgb="FF000000"/>
        <rFont val="Arial"/>
      </rPr>
      <t>weaker</t>
    </r>
    <r>
      <rPr>
        <sz val="10"/>
        <color rgb="FF000000"/>
        <rFont val="Arial"/>
      </rPr>
      <t xml:space="preserve"> in </t>
    </r>
    <r>
      <rPr>
        <b/>
        <i/>
        <u/>
        <sz val="10"/>
        <color rgb="FF000000"/>
        <rFont val="Arial"/>
      </rPr>
      <t>smokers</t>
    </r>
    <r>
      <rPr>
        <sz val="10"/>
        <color rgb="FF000000"/>
        <rFont val="Arial"/>
      </rPr>
      <t xml:space="preserve"> than in non-smokers (p heterogeneity=0.035).
* The association may also be </t>
    </r>
    <r>
      <rPr>
        <b/>
        <i/>
        <u/>
        <sz val="10"/>
        <color rgb="FF000000"/>
        <rFont val="Arial"/>
      </rPr>
      <t>weaker</t>
    </r>
    <r>
      <rPr>
        <sz val="10"/>
        <color rgb="FF000000"/>
        <rFont val="Arial"/>
      </rPr>
      <t xml:space="preserve"> for gastric cardia cancer relative to the distal non-cardia subtypes.
</t>
    </r>
    <r>
      <rPr>
        <sz val="10"/>
        <color rgb="FFB7B7B7"/>
        <rFont val="Arial"/>
      </rPr>
      <t xml:space="preserve">* Physical activity type (recreational or occupational), intake of alcohol, total energy intake, consumption of fruits and vegetables and infection with Helicobacter pylori had </t>
    </r>
    <r>
      <rPr>
        <b/>
        <i/>
        <u/>
        <sz val="10"/>
        <color rgb="FFB7B7B7"/>
        <rFont val="Arial"/>
      </rPr>
      <t>no</t>
    </r>
    <r>
      <rPr>
        <sz val="10"/>
        <color rgb="FFB7B7B7"/>
        <rFont val="Arial"/>
      </rPr>
      <t xml:space="preserve"> influence on the association.
* The effect measure from cohort studies (relative risk: 0.82 (95% CI 0.70 to 0.97); I2=61.7%) and case–control studies (relative risk: 0.83 (95% CI 0.66 to 1.04); I2=49.8%) did </t>
    </r>
    <r>
      <rPr>
        <b/>
        <i/>
        <u/>
        <sz val="10"/>
        <color rgb="FFB7B7B7"/>
        <rFont val="Arial"/>
      </rPr>
      <t>not</t>
    </r>
    <r>
      <rPr>
        <sz val="10"/>
        <color rgb="FFB7B7B7"/>
        <rFont val="Arial"/>
      </rPr>
      <t xml:space="preserve"> differ materially at higher physical activity levels.</t>
    </r>
  </si>
  <si>
    <t>https://bjsm.bmj.com/content/49/4/224</t>
  </si>
  <si>
    <t>https://ascopubs.org/doi/10.1200/JCO.2016.67.6916#</t>
  </si>
  <si>
    <t>in the Cancer Prevention Study II, a prospective study led by the American Cancer Society in 1982, the PAF of total cancer mortality as a result of high BMI was 4.2% in men and 14.3% in women in the entire population, but these estimates increased to 14.2% and 19.8%, respectively, in the population that was limited to nonsmokers.
Table 1: obesity-related cancers</t>
  </si>
  <si>
    <t>Multiple cancers</t>
  </si>
  <si>
    <t>Relative risk reduction (RRR) estimates for different cancers types development:
* Bladder: 15%
* Breast: 12-21%
* Colon: 19%
* Endometrium: 20%
* Esophagus (adenocarcinoma): 21%
* Gastric: 19%
* Renal: 12%
* Lung: 21-25%
* Hematologic: variable
* Head and neck: variable
* Ovary: 8%
* Pancreas: 11%</t>
  </si>
  <si>
    <t>https://www.ncbi.nlm.nih.gov/pmc/articles/PMC6527123/</t>
  </si>
  <si>
    <t>Engagement in recommended amounts of activity (7.5-15 MET hours/week) was associated with a statistically significant lower risk of 7 of the 15 cancer types studied, including:
* colon (8%-14% lower risk in men),
* breast (6%-10% lower risk),
* endometrial (10%-18% lower risk),
* kidney (11%-17% lower risk),
* myeloma (14%-19% lower risk),
* liver (18%-27% lower risk), and
* non-Hodgkin lymphoma (11%-18% lower risk in women)</t>
  </si>
  <si>
    <t>https://ascopubs.org/doi/10.1200/jco.19.02407</t>
  </si>
  <si>
    <t>High vs low levels of leisure-time physical activity were associated with lower risks of 13 cancers:
* esophageal adenocarcinoma (HR, 0.58; 95% CI, 0.37-0.89),
* liver (HR, 0.73; 95% CI, 0.55-0.98),
* lung (HR, 0.74; 95% CI, 0.71-0.77),
* kidney (HR, 0.77; 95% CI, 0.70-0.85),
* gastric cardia (HR, 0.78; 95% CI, 0.64-0.95),
* endometrial (HR, 0.79; 95% CI, 0.68-0.92),
* myeloid leukemia (HR, 0.80; 95% CI, 0.70-0.92),
* myeloma (HR, 0.83; 95% CI, 0.72-0.95),
* colon (HR, 0.84; 95% CI, 0.77-0.91),
* head and neck (HR, 0.85; 95% CI, 0.78-0.93),
* rectal (HR, 0.87; 95% CI, 0.80-0.95),
* bladder (HR, 0.87; 95% CI, 0.82-0.92), and
* breast (HR, 0.90; 95% CI, 0.87-0.93).</t>
  </si>
  <si>
    <t>Body mass index adjustment modestly attenuated associations for several cancers, but 10 of 13 inverse associations remained statistically significant after this adjustment. Leisure-time physical activity was associated with higher risks of malignant melanoma (HR, 1.27; 95% CI, 1.16-1.40) and prostate cancer (HR, 1.05; 95% CI, 1.03-1.08).</t>
  </si>
  <si>
    <t>https://jamanetwork.com/journals/jamainternalmedicine/fullarticle/2521826</t>
  </si>
  <si>
    <r>
      <rPr>
        <sz val="10"/>
        <color theme="1"/>
        <rFont val="Arial"/>
      </rPr>
      <t xml:space="preserve">* Muscle-strengthening activities were associated with a 26% lower </t>
    </r>
    <r>
      <rPr>
        <b/>
        <i/>
        <u/>
        <sz val="10"/>
        <color theme="1"/>
        <rFont val="Arial"/>
      </rPr>
      <t>incidence</t>
    </r>
    <r>
      <rPr>
        <sz val="10"/>
        <color theme="1"/>
        <rFont val="Arial"/>
      </rPr>
      <t xml:space="preserve"> of </t>
    </r>
    <r>
      <rPr>
        <b/>
        <i/>
        <u/>
        <sz val="10"/>
        <color theme="1"/>
        <rFont val="Arial"/>
      </rPr>
      <t>kidney</t>
    </r>
    <r>
      <rPr>
        <sz val="10"/>
        <color theme="1"/>
        <rFont val="Arial"/>
      </rPr>
      <t xml:space="preserve"> cancer (HR for high vs low levels of muscle-strengthening activities: 0.74; 95% CI 0.56 to 0.98; I2 0%; 2 studies), but </t>
    </r>
    <r>
      <rPr>
        <b/>
        <i/>
        <u/>
        <sz val="10"/>
        <color theme="1"/>
        <rFont val="Arial"/>
      </rPr>
      <t>not</t>
    </r>
    <r>
      <rPr>
        <sz val="10"/>
        <color theme="1"/>
        <rFont val="Arial"/>
      </rPr>
      <t xml:space="preserve"> with incidence of other 12 types of cancer.
* Muscle-strengthening activities were associated with </t>
    </r>
    <r>
      <rPr>
        <b/>
        <i/>
        <u/>
        <sz val="10"/>
        <color theme="1"/>
        <rFont val="Arial"/>
      </rPr>
      <t>lower total cancer mortality</t>
    </r>
    <r>
      <rPr>
        <sz val="10"/>
        <color theme="1"/>
        <rFont val="Arial"/>
      </rPr>
      <t>: HRs for high vs low levels of muscle-strengthening activities was 0.87 (95% CI 0.73 to 1.02; I2 58%; 6 studies); and HR for ≥2 times/week vs &lt; 2 times/week of muscle-strengthening activities was 0.81 (95% CI 0.74 to 0.87; I2 0%; 4 studies).</t>
    </r>
  </si>
  <si>
    <t>* Regarding the weekly duration of muscle-strengthening activities, HR for total cancer mortality were 0.91 (95% CI 0.82 to 1.01; I2 0%; 2 studies) for 1–59 min/week and 0.98 (95% CI 0.89 to 1.07; I2 0%) for ≥60 min/week vs none.
* Combined muscle-strengthening and aerobic activities (vs none) were associated with a 28% lower total cancer mortality (HR 0.72; 95% CI 0.53 to 0.98; I2 85%; 3 studies).</t>
  </si>
  <si>
    <t>https://ijbnpa.biomedcentral.com/articles/10.1186/s12966-021-01142-7</t>
  </si>
  <si>
    <r>
      <rPr>
        <sz val="10"/>
        <color theme="1"/>
        <rFont val="Arial"/>
      </rPr>
      <t xml:space="preserve">* Compared with </t>
    </r>
    <r>
      <rPr>
        <b/>
        <sz val="10"/>
        <color theme="1"/>
        <rFont val="Arial"/>
      </rPr>
      <t>insufficiently</t>
    </r>
    <r>
      <rPr>
        <sz val="10"/>
        <color theme="1"/>
        <rFont val="Arial"/>
      </rPr>
      <t xml:space="preserve"> active individuals (total activity &lt;600 metabolic equivalent (MET) minutes/week), the risk reduction for those in the highly active category (≥8000 MET minutes/week) was:
</t>
    </r>
    <r>
      <rPr>
        <b/>
        <sz val="10"/>
        <color theme="1"/>
        <rFont val="Arial"/>
      </rPr>
      <t xml:space="preserve"> -- 14% (relative risk 0.863, 95% uncertainty interval 0.829 to 0.900) for breast cancer</t>
    </r>
    <r>
      <rPr>
        <sz val="10"/>
        <color theme="1"/>
        <rFont val="Arial"/>
      </rPr>
      <t xml:space="preserve">;
 -- </t>
    </r>
    <r>
      <rPr>
        <b/>
        <sz val="10"/>
        <color theme="1"/>
        <rFont val="Arial"/>
      </rPr>
      <t xml:space="preserve">21% (0.789, 0.735 to 0.850) for colon cancer
</t>
    </r>
    <r>
      <rPr>
        <sz val="10"/>
        <color rgb="FFB7B7B7"/>
        <rFont val="Arial"/>
      </rPr>
      <t xml:space="preserve"> -- 28% (0.722, 0.678 to 0.768) for diabetes; 25% (0.754, 0.704 to 0.809) for ischemic heart disease; and 26% (0.736, 0.659 to 0.811) for ischemic stroke.</t>
    </r>
  </si>
  <si>
    <t>https://www.bmj.com/content/354/bmj.i3857</t>
  </si>
  <si>
    <t>Cancers, overall</t>
  </si>
  <si>
    <r>
      <rPr>
        <sz val="10"/>
        <color theme="1"/>
        <rFont val="Arial"/>
      </rPr>
      <t xml:space="preserve">* </t>
    </r>
    <r>
      <rPr>
        <b/>
        <i/>
        <u/>
        <sz val="10"/>
        <color theme="1"/>
        <rFont val="Arial"/>
      </rPr>
      <t>Total cancer</t>
    </r>
    <r>
      <rPr>
        <sz val="10"/>
        <color theme="1"/>
        <rFont val="Arial"/>
      </rPr>
      <t xml:space="preserve"> risks were reduced 16% among the people with </t>
    </r>
    <r>
      <rPr>
        <b/>
        <i/>
        <u/>
        <sz val="10"/>
        <color theme="1"/>
        <rFont val="Arial"/>
      </rPr>
      <t>highest household physical activity</t>
    </r>
    <r>
      <rPr>
        <sz val="10"/>
        <color theme="1"/>
        <rFont val="Arial"/>
      </rPr>
      <t xml:space="preserve"> compared to those with </t>
    </r>
    <r>
      <rPr>
        <b/>
        <i/>
        <u/>
        <sz val="10"/>
        <color theme="1"/>
        <rFont val="Arial"/>
      </rPr>
      <t>lowest</t>
    </r>
    <r>
      <rPr>
        <sz val="10"/>
        <color theme="1"/>
        <rFont val="Arial"/>
      </rPr>
      <t xml:space="preserve"> household physical activity (RR = 0.84, 95% CI = 0.76–0.93).
* The dose-response analyses indicated an </t>
    </r>
    <r>
      <rPr>
        <b/>
        <i/>
        <u/>
        <sz val="10"/>
        <color theme="1"/>
        <rFont val="Arial"/>
      </rPr>
      <t>inverse linear association</t>
    </r>
    <r>
      <rPr>
        <sz val="10"/>
        <color theme="1"/>
        <rFont val="Arial"/>
      </rPr>
      <t xml:space="preserve"> between household physical activity and cancer risk.
* The relative risk was 0.98 (95% CI = 0.97–1.00) for per additional 10 MET-hours/week and it was 0.99 (95% CI = 0.98–0.99) for per 1 hour/week increase.</t>
    </r>
  </si>
  <si>
    <t>https://www.nature.com/articles/srep14901</t>
  </si>
  <si>
    <t>tFA intake &amp; CVD risks</t>
  </si>
  <si>
    <t xml:space="preserve">-Total fat intake and risk of CVDs:
Highest versus lowest levels of total dietary fat were not associated with the CVDs risk
[RR 0.97 (0.93–1.01), I2 = 54.0%]
-Trans fatty acids intake and risk of CVDs: 
Highest versus lowest levels of dietary TFA were associated with increased risk of CVDs
[RR 1.14 (1.08–1.21), I2 = 26.1%]
-Saturated fatty acids intake and risk of CVDs:
Highest versus lowest levels of dietary SFA were not associated with the risk of CVDs
[0.97(0.93–1.02), I2 = 56.8%]
-Monounsaturated fatty acids intake and risk of CVDs: 
Highest versus lowest levels of dietary MUFA were not associated with the risk of CVDs risk 
[0.97(0.93–1.01), I2 = 50.3%]
-Polyunsaturated fatty acids intake and risk of CVDs: 
Highest versus lowest levels of dietary PUFA were not associated with the risk of cardiovascular
disease
[0.97(0.93–1.004), I2 = 55.8%]
</t>
  </si>
  <si>
    <t>The mechanisms underlying the effects of dietary fat on CVD remain uncertain. Dietary fat might contribute
to CVD via inflammatory and oxidative stress mechanisms. Polyunsaturated fatty acid (PUFA) can decrease
the production of inflammatory and reactive oxygen species, saturated fatty acid (SFA) and trans fatty
acids (TFA) can increase pro-inflammatory and oxidative stress, excessive oxidative stress and inflammation contributes to the development of CVD</t>
  </si>
  <si>
    <r>
      <t xml:space="preserve">Dietary total fat, fatty acids intake, and risk of cardiovascular disease: a dose-response meta-analysis of cohort studies
</t>
    </r>
    <r>
      <rPr>
        <u/>
        <sz val="10"/>
        <color rgb="FF1155CC"/>
        <rFont val="Arial"/>
      </rPr>
      <t>https://www.ncbi.nlm.nih.gov/pmc/articles/PMC6451787/pdf/12944_2019_Article_1035.pdf</t>
    </r>
  </si>
  <si>
    <t>Several epidemiological studies have investigated the association between dietary fat intake and cardiovascular disease. However, dietary recommendations based on systematic review and meta-analysis might be more credible.
Methods and results: Pubmed, Embase and Cochrane library were searched up to July 1st 2018 for cohort studies reporting associations of dietary fat intake and risk of CVDs</t>
  </si>
  <si>
    <t>tFA intake &amp; Diabetes</t>
  </si>
  <si>
    <t>SSB intake &amp; CVD risks</t>
  </si>
  <si>
    <t xml:space="preserve">With each additional SSB and ASB (artificially sweetened beverages) serving per day:
-T2D:  The risk increased by 27% (RR: 1.27, 95%CI: 1.15-1.41, I2 = 80.8%) and 13% (95%CI: 1.03-1.25, I2 = 78.7%) 
- CVD: The risk increreased by 9% (RR: 1.09, 95%CI: 1.07-1.12, I2 = 42.7%) and 8% (RR: 1.08, 95%CI: 1.04-1.11, I2 = 45.5%) 
</t>
  </si>
  <si>
    <t xml:space="preserve">As a major source of added sugar in a diet, there are links between the intake of SSBs and risks of obesity [16], diabetes [17], coronary
heart disease [18], stroke [19], and mortality [20] that were evaluated in epidemiological studies. Previous evidence from large observational studies demonstrated inconsistent results on the links between habitual SSBs consumption and development of diabetes,
CVDs, and mortality, although general studies revealed modest relationships [16–22]. </t>
  </si>
  <si>
    <r>
      <t xml:space="preserve">Sugar- and Artificially Sweetened Beverages Consumption Linked to Type 2 Diabetes, Cardiovascular Diseases, and All-Cause Mortality: A Systematic Review and Dose-Response Meta-Analysis of Prospective Cohort Studies
</t>
    </r>
    <r>
      <rPr>
        <u/>
        <sz val="10"/>
        <color rgb="FF1155CC"/>
        <rFont val="Arial"/>
      </rPr>
      <t>https://pubmed.ncbi.nlm.nih.gov/34444794/</t>
    </r>
  </si>
  <si>
    <t>Although studies have examined the association between habitual consumption of sugar- (SSBs) and artificially sweetened beverages (ASBs) and health outcomes, the results are inconclusive. Here, we conducted a dose-response meta-analysis of prospective cohort studies in order to summarize the relationship between SSBs and ASBs consumption and risk of type 2 diabetes (T2D), cardiovascular diseases (CVDs), and all-cause mortality.</t>
  </si>
  <si>
    <t xml:space="preserve">Added sugar intakes above 20 energy percentage were associated with increased risk of coronary events compared to the lowest intake category (HR: 1.39; 95% CI: 1.09–1.78), </t>
  </si>
  <si>
    <t>It is hypothesized that SSB consumption could adversely impact health as a consequence of liquid calories causing insufficient satiety signaling and thereby promoting weight gain, a prominent risk factor for many CVDs (10). Another hypothesis is the distinct metabolism of fructose, one of the monosaccharides forming the commonly used added sugar sucrose. Some of the ingested fructose is metabolized into lipids in the liver, which is theorized to result in elevated triglyceride synthesis and increased hepatic lipid content, ultimately increasing the risk of CVD</t>
  </si>
  <si>
    <r>
      <t>Associations Between Added Sugar Intake and Risk of Four Different Cardiovascular Diseases in a Swedish Population-Based Prospective Cohort Study</t>
    </r>
    <r>
      <rPr>
        <sz val="10"/>
        <color rgb="FF000000"/>
        <rFont val="Arial"/>
      </rPr>
      <t xml:space="preserve">
</t>
    </r>
    <r>
      <rPr>
        <u/>
        <sz val="10"/>
        <color rgb="FF1155CC"/>
        <rFont val="Arial"/>
      </rPr>
      <t>https://www.frontiersin.org/articles/10.3389/fnut.2020.603653/full</t>
    </r>
  </si>
  <si>
    <t>Although diet is one of the main modifiable risk factors of cardiovascular disease, few studies have investigated the association between added sugar intake and cardiovascular disease risk. This study aims to investigate the associations between intake of total added sugar, different sugar-sweetened foods and beverages, and the risks of stroke, coronary events, atrial fibrillation and aortic stenosis.</t>
  </si>
  <si>
    <t>Added sugar intakes above 20 energy percentage were associated with increased risk of risk compared to intakes between 7.5 and 10 energy percentage (HR: 1.31; 95% CI: 1.03 and 1.66)</t>
  </si>
  <si>
    <r>
      <t xml:space="preserve">Associations Between Added Sugar Intake and Risk of Four Different Cardiovascular Diseases in a Swedish Population-Based Prospective Cohort Study
</t>
    </r>
    <r>
      <rPr>
        <u/>
        <sz val="10"/>
        <color rgb="FF1155CC"/>
        <rFont val="Arial"/>
      </rPr>
      <t>https://www.frontiersin.org/articles/10.3389/fnut.2020.603653/full</t>
    </r>
  </si>
  <si>
    <t>SSB intake &amp; Diabetes</t>
  </si>
  <si>
    <r>
      <t xml:space="preserve">Sugar and artificially sweetened beverages and risk of obesity, type 2 diabetes mellitus, hypertension, and all-cause mortality: a dose–response meta-analysis of prospective cohort studies
</t>
    </r>
    <r>
      <rPr>
        <u/>
        <sz val="10"/>
        <color rgb="FF1155CC"/>
        <rFont val="Arial"/>
      </rPr>
      <t>https://link.springer.com/article/10.1007/s10654-020-00655-y</t>
    </r>
  </si>
  <si>
    <t>Although consumption of sugar-sweetened beverages (SSBs) and artificially sweetened beverages (ASBs) has increasingly been linked with obesity, type 2 diabetes mellitus, hypertension, and all-cause mortality, evidence remains conflicted and dose–response meta-analyses of the associations are lacking. We conducted an updated meta-analysis to synthesize the knowledge about their associations and to explore their dose–response relations.</t>
  </si>
  <si>
    <t>Physical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</si>
</sst>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Arial"/>
      <scheme val="minor"/>
    </font>
    <font>
      <b/>
      <sz val="10"/>
      <color theme="1"/>
      <name val="Arial"/>
      <scheme val="minor"/>
    </font>
    <font>
      <sz val="10"/>
      <color theme="1"/>
      <name val="Arial"/>
      <scheme val="minor"/>
    </font>
    <font>
      <sz val="11"/>
      <color rgb="FF000000"/>
      <name val="Calibri"/>
    </font>
    <font>
      <u/>
      <sz val="11"/>
      <color rgb="FF0000FF"/>
      <name val="&quot;Source Sans Pro&quot;"/>
    </font>
    <font>
      <u/>
      <sz val="12"/>
      <color rgb="FF333333"/>
      <name val="-apple-system"/>
    </font>
    <font>
      <u/>
      <sz val="11"/>
      <color rgb="FF1F3864"/>
      <name val="WordVisi_MSFontService"/>
    </font>
    <font>
      <sz val="11"/>
      <color rgb="FFFF0000"/>
      <name val="Calibri"/>
    </font>
    <font>
      <u/>
      <sz val="10"/>
      <color rgb="FF0000FF"/>
      <name val="Arial"/>
    </font>
    <font>
      <sz val="11"/>
      <color rgb="FF1F3864"/>
      <name val="WordVisi_MSFontService"/>
    </font>
    <font>
      <u/>
      <sz val="10"/>
      <color rgb="FF0000FF"/>
      <name val="Arial"/>
    </font>
    <font>
      <u/>
      <sz val="10"/>
      <color rgb="FF0071BC"/>
      <name val="BlinkMacSystemFont"/>
    </font>
    <font>
      <sz val="12"/>
      <color rgb="FF5B616B"/>
      <name val="Arial"/>
    </font>
    <font>
      <u/>
      <sz val="11"/>
      <color rgb="FF1F3864"/>
      <name val="&quot;Myriad pro regular&quot;"/>
    </font>
    <font>
      <sz val="11"/>
      <color rgb="FF1F3864"/>
      <name val="Arial"/>
    </font>
    <font>
      <u/>
      <sz val="12"/>
      <color rgb="FF376FAA"/>
      <name val="&quot;Helvetica Neue&quot;"/>
    </font>
    <font>
      <u/>
      <sz val="8"/>
      <color rgb="FF0055A6"/>
      <name val="Verdana"/>
    </font>
    <font>
      <sz val="11"/>
      <color rgb="FF000000"/>
      <name val="Arial"/>
    </font>
    <font>
      <sz val="12"/>
      <color rgb="FF5B616B"/>
      <name val="BlinkMacSystemFont"/>
    </font>
    <font>
      <u/>
      <sz val="10"/>
      <color rgb="FF606060"/>
      <name val="Helvetica"/>
    </font>
    <font>
      <u/>
      <sz val="11"/>
      <color rgb="FF0000FF"/>
      <name val="Calibri"/>
    </font>
    <font>
      <sz val="11"/>
      <color theme="1"/>
      <name val="Calibri"/>
    </font>
    <font>
      <u/>
      <sz val="12"/>
      <color rgb="FF376FAA"/>
      <name val="&quot;Helvetica Neue&quot;"/>
    </font>
    <font>
      <u/>
      <sz val="11"/>
      <color rgb="FF000000"/>
      <name val="Inconsolata"/>
    </font>
    <font>
      <u/>
      <sz val="11"/>
      <color rgb="FF0000FF"/>
      <name val="&quot;Times New Roman&quot;"/>
    </font>
    <font>
      <u/>
      <sz val="12"/>
      <color rgb="FF5B616B"/>
      <name val="BlinkMacSystemFont"/>
    </font>
    <font>
      <sz val="10"/>
      <color rgb="FFEA4335"/>
      <name val="Arial"/>
      <scheme val="minor"/>
    </font>
    <font>
      <sz val="10"/>
      <name val="Arial"/>
    </font>
    <font>
      <u/>
      <sz val="10"/>
      <color rgb="FF0000FF"/>
      <name val="Arial"/>
    </font>
    <font>
      <u/>
      <sz val="10"/>
      <color rgb="FF0000FF"/>
      <name val="Arial"/>
    </font>
    <font>
      <u/>
      <sz val="10"/>
      <color rgb="FF1155CC"/>
      <name val="Arial"/>
      <scheme val="minor"/>
    </font>
    <font>
      <u/>
      <sz val="10"/>
      <color rgb="FF0000FF"/>
      <name val="Arial"/>
    </font>
    <font>
      <u/>
      <sz val="10"/>
      <color rgb="FF1155CC"/>
      <name val="Arial"/>
    </font>
    <font>
      <u/>
      <sz val="10"/>
      <color rgb="FF0000FF"/>
      <name val="Arial"/>
    </font>
    <font>
      <sz val="10"/>
      <color rgb="FF000000"/>
      <name val="Arial"/>
    </font>
    <font>
      <b/>
      <sz val="10"/>
      <color rgb="FF000000"/>
      <name val="Arial"/>
      <scheme val="minor"/>
    </font>
    <font>
      <b/>
      <sz val="10"/>
      <color rgb="FF000000"/>
      <name val="Arial"/>
    </font>
    <font>
      <sz val="10"/>
      <color rgb="FF000000"/>
      <name val="Arial"/>
      <scheme val="minor"/>
    </font>
    <font>
      <u/>
      <sz val="10"/>
      <color rgb="FF0000FF"/>
      <name val="Arial"/>
    </font>
    <font>
      <u/>
      <sz val="10"/>
      <color rgb="FF000000"/>
      <name val="Arial"/>
    </font>
    <font>
      <u/>
      <sz val="10"/>
      <color rgb="FF0000FF"/>
      <name val="Arial"/>
    </font>
    <font>
      <u/>
      <sz val="10"/>
      <color rgb="FF1155CC"/>
      <name val="Arial"/>
    </font>
    <font>
      <u/>
      <sz val="10"/>
      <color rgb="FF0000FF"/>
      <name val="Arial"/>
    </font>
    <font>
      <u/>
      <sz val="10"/>
      <color rgb="FF1155CC"/>
      <name val="Arial"/>
      <scheme val="minor"/>
    </font>
    <font>
      <sz val="10"/>
      <color rgb="FF212121"/>
      <name val="Arial"/>
    </font>
    <font>
      <u/>
      <sz val="10"/>
      <color rgb="FF000000"/>
      <name val="Roboto"/>
    </font>
    <font>
      <u/>
      <sz val="10"/>
      <color rgb="FF0000FF"/>
      <name val="Arial"/>
    </font>
    <font>
      <b/>
      <sz val="10"/>
      <color theme="1"/>
      <name val="Arial"/>
    </font>
    <font>
      <sz val="10"/>
      <color theme="1"/>
      <name val="Arial"/>
    </font>
    <font>
      <sz val="10"/>
      <color theme="4"/>
      <name val="Arial"/>
    </font>
    <font>
      <i/>
      <sz val="10"/>
      <color theme="1"/>
      <name val="Arial"/>
    </font>
    <font>
      <sz val="11"/>
      <name val="Arial"/>
    </font>
    <font>
      <b/>
      <sz val="11"/>
      <name val="Arial"/>
    </font>
    <font>
      <u/>
      <sz val="11"/>
      <color rgb="FF1155CC"/>
      <name val="Arial"/>
    </font>
    <font>
      <b/>
      <sz val="10"/>
      <color rgb="FFFBBC04"/>
      <name val="Arial"/>
    </font>
    <font>
      <u/>
      <sz val="10"/>
      <color theme="1"/>
      <name val="Arial"/>
    </font>
    <font>
      <b/>
      <i/>
      <u/>
      <sz val="10"/>
      <color theme="1"/>
      <name val="Arial"/>
    </font>
    <font>
      <b/>
      <sz val="10"/>
      <color rgb="FFEA4335"/>
      <name val="Arial"/>
    </font>
    <font>
      <b/>
      <sz val="10"/>
      <color theme="5"/>
      <name val="Arial"/>
    </font>
    <font>
      <b/>
      <i/>
      <u/>
      <sz val="10"/>
      <color rgb="FF000000"/>
      <name val="Arial"/>
    </font>
    <font>
      <sz val="10"/>
      <color rgb="FFB7B7B7"/>
      <name val="Arial"/>
    </font>
    <font>
      <b/>
      <i/>
      <u/>
      <sz val="10"/>
      <color rgb="FFB7B7B7"/>
      <name val="Arial"/>
    </font>
  </fonts>
  <fills count="19">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FFFBBF"/>
        <bgColor rgb="FFFFFBBF"/>
      </patternFill>
    </fill>
    <fill>
      <patternFill patternType="solid">
        <fgColor rgb="FF6AA84F"/>
        <bgColor rgb="FF6AA84F"/>
      </patternFill>
    </fill>
    <fill>
      <patternFill patternType="solid">
        <fgColor rgb="FFFFE599"/>
        <bgColor rgb="FFFFE599"/>
      </patternFill>
    </fill>
    <fill>
      <patternFill patternType="solid">
        <fgColor rgb="FFEAD1DC"/>
        <bgColor rgb="FFEAD1DC"/>
      </patternFill>
    </fill>
    <fill>
      <patternFill patternType="solid">
        <fgColor theme="0"/>
        <bgColor theme="0"/>
      </patternFill>
    </fill>
    <fill>
      <patternFill patternType="solid">
        <fgColor theme="5"/>
        <bgColor theme="5"/>
      </patternFill>
    </fill>
    <fill>
      <patternFill patternType="solid">
        <fgColor theme="7"/>
        <bgColor theme="7"/>
      </patternFill>
    </fill>
    <fill>
      <patternFill patternType="solid">
        <fgColor theme="6"/>
        <bgColor theme="6"/>
      </patternFill>
    </fill>
    <fill>
      <patternFill patternType="solid">
        <fgColor theme="4"/>
        <bgColor theme="4"/>
      </patternFill>
    </fill>
    <fill>
      <patternFill patternType="solid">
        <fgColor rgb="FFCFE2F3"/>
        <bgColor rgb="FFCFE2F3"/>
      </patternFill>
    </fill>
    <fill>
      <patternFill patternType="solid">
        <fgColor theme="9"/>
        <bgColor theme="9"/>
      </patternFill>
    </fill>
    <fill>
      <patternFill patternType="solid">
        <fgColor rgb="FF46BDC6"/>
        <bgColor rgb="FF46BDC6"/>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4">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2" fillId="0" borderId="0" xfId="0" applyFont="1"/>
    <xf numFmtId="0" fontId="2" fillId="2" borderId="0" xfId="0" applyFont="1" applyFill="1"/>
    <xf numFmtId="0" fontId="3" fillId="0" borderId="0" xfId="0" applyFont="1" applyAlignment="1">
      <alignment horizontal="left"/>
    </xf>
    <xf numFmtId="0" fontId="2" fillId="0" borderId="0" xfId="0" applyFont="1" applyAlignment="1">
      <alignment horizontal="right"/>
    </xf>
    <xf numFmtId="0" fontId="2" fillId="3" borderId="0" xfId="0" applyFont="1" applyFill="1" applyAlignment="1">
      <alignment horizontal="right"/>
    </xf>
    <xf numFmtId="0" fontId="2" fillId="4" borderId="0" xfId="0" applyFont="1" applyFill="1"/>
    <xf numFmtId="0" fontId="4" fillId="5" borderId="0" xfId="0" applyFont="1" applyFill="1"/>
    <xf numFmtId="0" fontId="3" fillId="0" borderId="0" xfId="0" applyFont="1"/>
    <xf numFmtId="0" fontId="3" fillId="0" borderId="0" xfId="0" applyFont="1" applyAlignment="1">
      <alignment horizontal="right"/>
    </xf>
    <xf numFmtId="0" fontId="5" fillId="5" borderId="0" xfId="0" applyFont="1" applyFill="1"/>
    <xf numFmtId="2" fontId="2" fillId="2" borderId="0" xfId="0" applyNumberFormat="1" applyFont="1" applyFill="1"/>
    <xf numFmtId="0" fontId="3" fillId="5" borderId="0" xfId="0" applyFont="1" applyFill="1"/>
    <xf numFmtId="0" fontId="6" fillId="0" borderId="0" xfId="0" applyFont="1"/>
    <xf numFmtId="0" fontId="7" fillId="0" borderId="0" xfId="0" applyFont="1" applyAlignment="1">
      <alignment horizontal="left"/>
    </xf>
    <xf numFmtId="0" fontId="8" fillId="0" borderId="0" xfId="0" applyFont="1"/>
    <xf numFmtId="0" fontId="2" fillId="0" borderId="0" xfId="0" applyFont="1" applyAlignment="1">
      <alignment horizontal="left"/>
    </xf>
    <xf numFmtId="0" fontId="3" fillId="5" borderId="0" xfId="0" applyFont="1" applyFill="1" applyAlignment="1">
      <alignment horizontal="right"/>
    </xf>
    <xf numFmtId="0" fontId="9" fillId="0" borderId="0" xfId="0" applyFont="1"/>
    <xf numFmtId="0" fontId="3" fillId="3" borderId="0" xfId="0" applyFont="1" applyFill="1" applyAlignment="1">
      <alignment horizontal="right"/>
    </xf>
    <xf numFmtId="0" fontId="3" fillId="2" borderId="0" xfId="0" applyFont="1" applyFill="1"/>
    <xf numFmtId="0" fontId="10" fillId="0" borderId="0" xfId="0" applyFont="1"/>
    <xf numFmtId="0" fontId="11" fillId="0" borderId="0" xfId="0" applyFont="1"/>
    <xf numFmtId="0" fontId="2" fillId="6" borderId="0" xfId="0" applyFont="1" applyFill="1"/>
    <xf numFmtId="0" fontId="3" fillId="6" borderId="0" xfId="0" applyFont="1" applyFill="1"/>
    <xf numFmtId="0" fontId="3" fillId="6" borderId="0" xfId="0" applyFont="1" applyFill="1" applyAlignment="1">
      <alignment horizontal="left"/>
    </xf>
    <xf numFmtId="0" fontId="3" fillId="6" borderId="0" xfId="0" applyFont="1" applyFill="1" applyAlignment="1">
      <alignment horizontal="right"/>
    </xf>
    <xf numFmtId="0" fontId="2" fillId="6" borderId="0" xfId="0" applyFont="1" applyFill="1" applyAlignment="1">
      <alignment horizontal="right"/>
    </xf>
    <xf numFmtId="0" fontId="12" fillId="6" borderId="0" xfId="0" applyFont="1" applyFill="1"/>
    <xf numFmtId="0" fontId="13" fillId="5" borderId="0" xfId="0" applyFont="1" applyFill="1" applyAlignment="1">
      <alignment horizontal="left"/>
    </xf>
    <xf numFmtId="0" fontId="14" fillId="5" borderId="0" xfId="0" applyFont="1" applyFill="1" applyAlignment="1">
      <alignment horizontal="left"/>
    </xf>
    <xf numFmtId="0" fontId="15" fillId="5" borderId="0" xfId="0" applyFont="1" applyFill="1"/>
    <xf numFmtId="0" fontId="12" fillId="5" borderId="0" xfId="0" applyFont="1" applyFill="1"/>
    <xf numFmtId="0" fontId="3" fillId="6" borderId="0" xfId="0" applyFont="1" applyFill="1" applyAlignment="1">
      <alignment horizontal="center"/>
    </xf>
    <xf numFmtId="0" fontId="16" fillId="7" borderId="0" xfId="0" applyFont="1" applyFill="1" applyAlignment="1">
      <alignment horizontal="left"/>
    </xf>
    <xf numFmtId="0" fontId="17" fillId="0" borderId="0" xfId="0" applyFont="1"/>
    <xf numFmtId="0" fontId="18" fillId="5" borderId="0" xfId="0" applyFont="1" applyFill="1"/>
    <xf numFmtId="0" fontId="3" fillId="5" borderId="0" xfId="0" applyFont="1" applyFill="1" applyAlignment="1">
      <alignment horizontal="left"/>
    </xf>
    <xf numFmtId="0" fontId="19" fillId="5" borderId="0" xfId="0" applyFont="1" applyFill="1"/>
    <xf numFmtId="2" fontId="2" fillId="0" borderId="0" xfId="0" applyNumberFormat="1" applyFont="1"/>
    <xf numFmtId="0" fontId="2" fillId="8" borderId="0" xfId="0" applyFont="1" applyFill="1"/>
    <xf numFmtId="0" fontId="20" fillId="5" borderId="0" xfId="0" applyFont="1" applyFill="1"/>
    <xf numFmtId="0" fontId="21" fillId="5" borderId="0" xfId="0" applyFont="1" applyFill="1"/>
    <xf numFmtId="0" fontId="22" fillId="0" borderId="0" xfId="0" applyFont="1"/>
    <xf numFmtId="0" fontId="3" fillId="9" borderId="0" xfId="0" applyFont="1" applyFill="1" applyAlignment="1">
      <alignment horizontal="right"/>
    </xf>
    <xf numFmtId="0" fontId="23" fillId="5" borderId="0" xfId="0" applyFont="1" applyFill="1"/>
    <xf numFmtId="0" fontId="2" fillId="3" borderId="0" xfId="0" applyFont="1" applyFill="1"/>
    <xf numFmtId="0" fontId="3" fillId="3" borderId="0" xfId="0" applyFont="1" applyFill="1" applyAlignment="1">
      <alignment horizontal="left"/>
    </xf>
    <xf numFmtId="0" fontId="3" fillId="3" borderId="0" xfId="0" applyFont="1" applyFill="1"/>
    <xf numFmtId="0" fontId="24" fillId="0" borderId="0" xfId="0" applyFont="1"/>
    <xf numFmtId="0" fontId="3" fillId="10" borderId="0" xfId="0" applyFont="1" applyFill="1" applyAlignment="1">
      <alignment horizontal="right"/>
    </xf>
    <xf numFmtId="0" fontId="3" fillId="10" borderId="0" xfId="0" applyFont="1" applyFill="1" applyAlignment="1">
      <alignment horizontal="left"/>
    </xf>
    <xf numFmtId="0" fontId="3" fillId="10" borderId="0" xfId="0" applyFont="1" applyFill="1"/>
    <xf numFmtId="0" fontId="25" fillId="5" borderId="0" xfId="0" applyFont="1" applyFill="1"/>
    <xf numFmtId="0" fontId="26" fillId="0" borderId="0" xfId="0" applyFont="1"/>
    <xf numFmtId="0" fontId="1" fillId="11" borderId="0" xfId="0" applyFont="1" applyFill="1" applyAlignment="1">
      <alignment horizontal="center" vertical="center" wrapText="1"/>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wrapText="1"/>
    </xf>
    <xf numFmtId="0" fontId="2" fillId="0" borderId="3" xfId="0" applyFont="1" applyBorder="1" applyAlignment="1">
      <alignment wrapText="1"/>
    </xf>
    <xf numFmtId="0" fontId="2" fillId="0" borderId="4" xfId="0" applyFont="1" applyBorder="1" applyAlignment="1">
      <alignment wrapText="1"/>
    </xf>
    <xf numFmtId="0" fontId="1" fillId="12" borderId="5" xfId="0" applyFont="1" applyFill="1" applyBorder="1" applyAlignment="1">
      <alignment horizontal="center" vertical="center" wrapText="1"/>
    </xf>
    <xf numFmtId="0" fontId="2" fillId="11" borderId="5" xfId="0" applyFont="1" applyFill="1" applyBorder="1" applyAlignment="1">
      <alignment wrapText="1"/>
    </xf>
    <xf numFmtId="0" fontId="2" fillId="0" borderId="5" xfId="0" applyFont="1" applyBorder="1" applyAlignment="1">
      <alignment wrapText="1"/>
    </xf>
    <xf numFmtId="0" fontId="28" fillId="0" borderId="5" xfId="0" applyFont="1" applyBorder="1" applyAlignment="1">
      <alignment vertical="top" wrapText="1"/>
    </xf>
    <xf numFmtId="0" fontId="2" fillId="0" borderId="5" xfId="0" applyFont="1" applyBorder="1" applyAlignment="1">
      <alignment vertical="top" wrapText="1"/>
    </xf>
    <xf numFmtId="0" fontId="1" fillId="12" borderId="6" xfId="0" applyFont="1" applyFill="1" applyBorder="1" applyAlignment="1">
      <alignment horizontal="center" vertical="center" wrapText="1"/>
    </xf>
    <xf numFmtId="0" fontId="2" fillId="0" borderId="6" xfId="0" applyFont="1" applyBorder="1" applyAlignment="1">
      <alignment wrapText="1"/>
    </xf>
    <xf numFmtId="0" fontId="2" fillId="0" borderId="6" xfId="0" applyFont="1" applyBorder="1" applyAlignment="1">
      <alignment vertical="top" wrapText="1"/>
    </xf>
    <xf numFmtId="0" fontId="1" fillId="12" borderId="0" xfId="0" applyFont="1" applyFill="1" applyAlignment="1">
      <alignment horizontal="center" vertical="center" wrapText="1"/>
    </xf>
    <xf numFmtId="0" fontId="2" fillId="0" borderId="0" xfId="0" applyFont="1" applyAlignment="1">
      <alignment vertical="top" wrapText="1"/>
    </xf>
    <xf numFmtId="0" fontId="29" fillId="0" borderId="0" xfId="0" applyFont="1" applyAlignment="1">
      <alignment vertical="top" wrapText="1"/>
    </xf>
    <xf numFmtId="0" fontId="1" fillId="12" borderId="0" xfId="0" applyFont="1" applyFill="1" applyAlignment="1">
      <alignment horizontal="center" wrapText="1"/>
    </xf>
    <xf numFmtId="0" fontId="1" fillId="11" borderId="0" xfId="0" applyFont="1" applyFill="1" applyAlignment="1">
      <alignment wrapText="1"/>
    </xf>
    <xf numFmtId="0" fontId="1" fillId="14" borderId="0" xfId="0" applyFont="1" applyFill="1" applyAlignment="1">
      <alignment wrapText="1"/>
    </xf>
    <xf numFmtId="0" fontId="2" fillId="0" borderId="0" xfId="0" applyFont="1" applyAlignment="1">
      <alignment horizontal="left" wrapText="1"/>
    </xf>
    <xf numFmtId="0" fontId="1" fillId="0" borderId="0" xfId="0" applyFont="1" applyAlignment="1">
      <alignment vertical="top" wrapText="1"/>
    </xf>
    <xf numFmtId="0" fontId="30" fillId="0" borderId="0" xfId="0" applyFont="1" applyAlignment="1">
      <alignment vertical="top" wrapText="1"/>
    </xf>
    <xf numFmtId="0" fontId="1" fillId="15" borderId="0" xfId="0" applyFont="1" applyFill="1" applyAlignment="1">
      <alignment wrapText="1"/>
    </xf>
    <xf numFmtId="0" fontId="31" fillId="0" borderId="0" xfId="0" applyFont="1" applyAlignment="1">
      <alignment wrapText="1"/>
    </xf>
    <xf numFmtId="0" fontId="1" fillId="15" borderId="0" xfId="0" applyFont="1" applyFill="1" applyAlignment="1">
      <alignment horizontal="center" vertical="center" wrapText="1"/>
    </xf>
    <xf numFmtId="0" fontId="2" fillId="16" borderId="0" xfId="0" applyFont="1" applyFill="1" applyAlignment="1">
      <alignment wrapText="1"/>
    </xf>
    <xf numFmtId="0" fontId="32" fillId="0" borderId="0" xfId="0" applyFont="1" applyAlignment="1">
      <alignment wrapText="1"/>
    </xf>
    <xf numFmtId="0" fontId="33" fillId="0" borderId="0" xfId="0" applyFont="1" applyAlignment="1">
      <alignment wrapText="1"/>
    </xf>
    <xf numFmtId="0" fontId="34" fillId="5" borderId="0" xfId="0" applyFont="1" applyFill="1" applyAlignment="1">
      <alignment horizontal="left"/>
    </xf>
    <xf numFmtId="0" fontId="35" fillId="11" borderId="0" xfId="0" applyFont="1" applyFill="1" applyAlignment="1">
      <alignment wrapText="1"/>
    </xf>
    <xf numFmtId="0" fontId="35" fillId="17" borderId="0" xfId="0" applyFont="1" applyFill="1" applyAlignment="1">
      <alignment wrapText="1"/>
    </xf>
    <xf numFmtId="0" fontId="35" fillId="11" borderId="0" xfId="0" applyFont="1" applyFill="1" applyAlignment="1">
      <alignment vertical="top" wrapText="1"/>
    </xf>
    <xf numFmtId="0" fontId="35" fillId="17" borderId="0" xfId="0" applyFont="1" applyFill="1" applyAlignment="1">
      <alignment vertical="top" wrapText="1"/>
    </xf>
    <xf numFmtId="0" fontId="36" fillId="11" borderId="0" xfId="0" applyFont="1" applyFill="1" applyAlignment="1">
      <alignment horizontal="left" wrapText="1"/>
    </xf>
    <xf numFmtId="0" fontId="36" fillId="18" borderId="0" xfId="0" applyFont="1" applyFill="1" applyAlignment="1">
      <alignment horizontal="left" wrapText="1"/>
    </xf>
    <xf numFmtId="0" fontId="37" fillId="11" borderId="0" xfId="0" applyFont="1" applyFill="1" applyAlignment="1">
      <alignment wrapText="1"/>
    </xf>
    <xf numFmtId="0" fontId="2" fillId="11" borderId="0" xfId="0" applyFont="1" applyFill="1" applyAlignment="1">
      <alignment wrapText="1"/>
    </xf>
    <xf numFmtId="0" fontId="38" fillId="0" borderId="8" xfId="0" applyFont="1" applyBorder="1" applyAlignment="1">
      <alignment vertical="top" wrapText="1"/>
    </xf>
    <xf numFmtId="0" fontId="2" fillId="0" borderId="9" xfId="0" applyFont="1" applyBorder="1" applyAlignment="1">
      <alignment vertical="top" wrapText="1"/>
    </xf>
    <xf numFmtId="0" fontId="2" fillId="0" borderId="6" xfId="0" applyFont="1" applyBorder="1" applyAlignment="1">
      <alignment horizontal="left" vertical="top" wrapText="1"/>
    </xf>
    <xf numFmtId="0" fontId="39" fillId="5" borderId="0" xfId="0" applyFont="1" applyFill="1" applyAlignment="1">
      <alignment horizontal="left" vertical="top" wrapText="1"/>
    </xf>
    <xf numFmtId="0" fontId="34" fillId="0" borderId="6" xfId="0" applyFont="1" applyBorder="1" applyAlignment="1">
      <alignment horizontal="left" vertical="top" wrapText="1"/>
    </xf>
    <xf numFmtId="0" fontId="34" fillId="5" borderId="0" xfId="0" applyFont="1" applyFill="1" applyAlignment="1">
      <alignment horizontal="left" vertical="top" wrapText="1"/>
    </xf>
    <xf numFmtId="0" fontId="40" fillId="0" borderId="6" xfId="0" applyFont="1" applyBorder="1" applyAlignment="1">
      <alignment vertical="top" wrapText="1"/>
    </xf>
    <xf numFmtId="0" fontId="1" fillId="12" borderId="6" xfId="0" applyFont="1" applyFill="1" applyBorder="1" applyAlignment="1">
      <alignment horizontal="center" wrapText="1"/>
    </xf>
    <xf numFmtId="0" fontId="1" fillId="13" borderId="0" xfId="0" applyFont="1" applyFill="1" applyAlignment="1">
      <alignment wrapText="1"/>
    </xf>
    <xf numFmtId="0" fontId="41" fillId="0" borderId="0" xfId="0" applyFont="1" applyAlignment="1">
      <alignment vertical="top" wrapText="1"/>
    </xf>
    <xf numFmtId="0" fontId="1" fillId="11" borderId="0" xfId="0" applyFont="1" applyFill="1" applyAlignment="1">
      <alignment horizontal="center" wrapText="1"/>
    </xf>
    <xf numFmtId="0" fontId="1" fillId="14" borderId="0" xfId="0" applyFont="1" applyFill="1" applyAlignment="1">
      <alignment horizontal="center" vertical="center" wrapText="1"/>
    </xf>
    <xf numFmtId="0" fontId="42" fillId="0" borderId="0" xfId="0" applyFont="1" applyAlignment="1">
      <alignment vertical="top" wrapText="1"/>
    </xf>
    <xf numFmtId="0" fontId="36" fillId="11" borderId="0" xfId="0" applyFont="1" applyFill="1" applyAlignment="1">
      <alignment horizontal="center" vertical="center"/>
    </xf>
    <xf numFmtId="0" fontId="36" fillId="15" borderId="0" xfId="0" applyFont="1" applyFill="1" applyAlignment="1">
      <alignment horizontal="center" vertical="center"/>
    </xf>
    <xf numFmtId="0" fontId="2" fillId="11" borderId="0" xfId="0" applyFont="1" applyFill="1"/>
    <xf numFmtId="0" fontId="43" fillId="0" borderId="0" xfId="0" applyFont="1" applyAlignment="1">
      <alignment wrapText="1"/>
    </xf>
    <xf numFmtId="0" fontId="44" fillId="5" borderId="0" xfId="0" applyFont="1" applyFill="1" applyAlignment="1">
      <alignment horizontal="left" wrapText="1"/>
    </xf>
    <xf numFmtId="0" fontId="1" fillId="13" borderId="0" xfId="0" applyFont="1" applyFill="1" applyAlignment="1">
      <alignment vertical="top" wrapText="1"/>
    </xf>
    <xf numFmtId="0" fontId="1" fillId="14" borderId="0" xfId="0" applyFont="1" applyFill="1" applyAlignment="1">
      <alignment horizontal="center" wrapText="1"/>
    </xf>
    <xf numFmtId="0" fontId="34" fillId="5" borderId="0" xfId="0" applyFont="1" applyFill="1" applyAlignment="1">
      <alignment horizontal="left" wrapText="1"/>
    </xf>
    <xf numFmtId="0" fontId="45" fillId="0" borderId="0" xfId="0" applyFont="1" applyAlignment="1">
      <alignment vertical="top"/>
    </xf>
    <xf numFmtId="0" fontId="2" fillId="0" borderId="4" xfId="0" applyFont="1" applyBorder="1" applyAlignment="1">
      <alignment vertical="top" wrapText="1"/>
    </xf>
    <xf numFmtId="0" fontId="1" fillId="12" borderId="6" xfId="0" applyFont="1" applyFill="1" applyBorder="1" applyAlignment="1">
      <alignment wrapText="1"/>
    </xf>
    <xf numFmtId="0" fontId="46" fillId="0" borderId="3" xfId="0" applyFont="1" applyBorder="1" applyAlignment="1">
      <alignment vertical="top" wrapText="1"/>
    </xf>
    <xf numFmtId="0" fontId="1" fillId="13" borderId="0" xfId="0" applyFont="1" applyFill="1" applyAlignment="1">
      <alignment vertical="center" wrapText="1"/>
    </xf>
    <xf numFmtId="0" fontId="1" fillId="11" borderId="0" xfId="0" applyFont="1" applyFill="1" applyAlignment="1">
      <alignment horizontal="center" vertical="center" wrapText="1"/>
    </xf>
    <xf numFmtId="0" fontId="0" fillId="0" borderId="0" xfId="0"/>
    <xf numFmtId="0" fontId="1" fillId="12" borderId="2" xfId="0" applyFont="1" applyFill="1" applyBorder="1" applyAlignment="1">
      <alignment wrapText="1"/>
    </xf>
    <xf numFmtId="0" fontId="27" fillId="0" borderId="3" xfId="0" applyFont="1" applyBorder="1"/>
    <xf numFmtId="0" fontId="1" fillId="13" borderId="0" xfId="0" applyFont="1" applyFill="1" applyAlignment="1">
      <alignment horizontal="center" vertical="center" wrapText="1"/>
    </xf>
    <xf numFmtId="0" fontId="1" fillId="14" borderId="0" xfId="0" applyFont="1" applyFill="1" applyAlignment="1">
      <alignment wrapText="1"/>
    </xf>
    <xf numFmtId="0" fontId="1" fillId="14" borderId="1" xfId="0" applyFont="1" applyFill="1" applyBorder="1" applyAlignment="1">
      <alignment horizontal="center" vertical="center" wrapText="1"/>
    </xf>
    <xf numFmtId="0" fontId="27" fillId="0" borderId="7" xfId="0" applyFont="1" applyBorder="1"/>
    <xf numFmtId="0" fontId="27" fillId="0" borderId="5" xfId="0" applyFont="1" applyBorder="1"/>
    <xf numFmtId="0" fontId="1" fillId="15" borderId="0" xfId="0" applyFont="1" applyFill="1" applyAlignment="1">
      <alignment wrapText="1"/>
    </xf>
    <xf numFmtId="0" fontId="27" fillId="0" borderId="4" xfId="0" applyFont="1" applyBorder="1"/>
    <xf numFmtId="0" fontId="1" fillId="1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books/NBK77956/" TargetMode="External"/><Relationship Id="rId13" Type="http://schemas.openxmlformats.org/officeDocument/2006/relationships/hyperlink" Target="https://doi.org/10.1186/s12962-016-0059-y" TargetMode="External"/><Relationship Id="rId18" Type="http://schemas.openxmlformats.org/officeDocument/2006/relationships/vmlDrawing" Target="../drawings/vmlDrawing1.vml"/><Relationship Id="rId3" Type="http://schemas.openxmlformats.org/officeDocument/2006/relationships/hyperlink" Target="https://doi.org/10.1371/journal.pone.0091936" TargetMode="External"/><Relationship Id="rId7" Type="http://schemas.openxmlformats.org/officeDocument/2006/relationships/hyperlink" Target="https://www.uib.no/sites/w3.uib.no/files/attachments/neur01_epilepsy.pdf" TargetMode="External"/><Relationship Id="rId12" Type="http://schemas.openxmlformats.org/officeDocument/2006/relationships/hyperlink" Target="https://doi.org/10.1186/s12962-016-0059-y" TargetMode="External"/><Relationship Id="rId17" Type="http://schemas.openxmlformats.org/officeDocument/2006/relationships/hyperlink" Target="https://bmccancer.biomedcentral.com/articles/10.1186/1471-2407-14-446" TargetMode="External"/><Relationship Id="rId2" Type="http://schemas.openxmlformats.org/officeDocument/2006/relationships/hyperlink" Target="https://doi.org/10.1186/s12890-018-0718-1" TargetMode="External"/><Relationship Id="rId16" Type="http://schemas.openxmlformats.org/officeDocument/2006/relationships/hyperlink" Target="https://doi.org/10.1186/s12962-016-0059-y" TargetMode="External"/><Relationship Id="rId1" Type="http://schemas.openxmlformats.org/officeDocument/2006/relationships/hyperlink" Target="https://doi.org/10.1002/14651858.CD002208" TargetMode="External"/><Relationship Id="rId6" Type="http://schemas.openxmlformats.org/officeDocument/2006/relationships/hyperlink" Target="https://www.who.int/tools/onehealth" TargetMode="External"/><Relationship Id="rId11" Type="http://schemas.openxmlformats.org/officeDocument/2006/relationships/hyperlink" Target="https://doi.org/10.1161/circoutcomes.115.001994" TargetMode="External"/><Relationship Id="rId5" Type="http://schemas.openxmlformats.org/officeDocument/2006/relationships/hyperlink" Target="https://www.who.int/tools/onehealth" TargetMode="External"/><Relationship Id="rId15" Type="http://schemas.openxmlformats.org/officeDocument/2006/relationships/hyperlink" Target="https://doi.org/10.1111/j.1360-0443.2004.00778.x" TargetMode="External"/><Relationship Id="rId10" Type="http://schemas.openxmlformats.org/officeDocument/2006/relationships/hyperlink" Target="https://doi.org/10.1161/circoutcomes.115.001994" TargetMode="External"/><Relationship Id="rId19" Type="http://schemas.openxmlformats.org/officeDocument/2006/relationships/comments" Target="../comments1.xml"/><Relationship Id="rId4" Type="http://schemas.openxmlformats.org/officeDocument/2006/relationships/hyperlink" Target="https://www.who.int/tools/onehealth" TargetMode="External"/><Relationship Id="rId9" Type="http://schemas.openxmlformats.org/officeDocument/2006/relationships/hyperlink" Target="https://doi.org/10.1161/circoutcomes.115.001994" TargetMode="External"/><Relationship Id="rId14" Type="http://schemas.openxmlformats.org/officeDocument/2006/relationships/hyperlink" Target="https://doi.org/10.1186/s12962-016-0059-y"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371/journal.pone.0210502" TargetMode="External"/><Relationship Id="rId18" Type="http://schemas.openxmlformats.org/officeDocument/2006/relationships/hyperlink" Target="https://doi.org/10.5334%2Fgh.529" TargetMode="External"/><Relationship Id="rId26" Type="http://schemas.openxmlformats.org/officeDocument/2006/relationships/hyperlink" Target="https://doi.org/10.1590/S0066-782X2005000500013" TargetMode="External"/><Relationship Id="rId39" Type="http://schemas.openxmlformats.org/officeDocument/2006/relationships/hyperlink" Target="https://doi.org/10.2471%2FBLT.19.243998" TargetMode="External"/><Relationship Id="rId21" Type="http://schemas.openxmlformats.org/officeDocument/2006/relationships/hyperlink" Target="https://doi.org/10.1186/s12913-016-1409-3" TargetMode="External"/><Relationship Id="rId34" Type="http://schemas.openxmlformats.org/officeDocument/2006/relationships/hyperlink" Target="https://doi.org/10.1016/S2214-109X(15)70086-0" TargetMode="External"/><Relationship Id="rId42" Type="http://schemas.openxmlformats.org/officeDocument/2006/relationships/hyperlink" Target="https://www.who.int/ncds/management/b_NCD_CostingTool_2012.xls" TargetMode="External"/><Relationship Id="rId47" Type="http://schemas.openxmlformats.org/officeDocument/2006/relationships/hyperlink" Target="https://www.who.int/ncds/management/b_NCD_CostingTool_2012.xls" TargetMode="External"/><Relationship Id="rId50" Type="http://schemas.openxmlformats.org/officeDocument/2006/relationships/comments" Target="../comments2.xml"/><Relationship Id="rId7" Type="http://schemas.openxmlformats.org/officeDocument/2006/relationships/hyperlink" Target="https://www.ncbi.nlm.nih.gov/pmc/articles/PMC5395839/" TargetMode="External"/><Relationship Id="rId2" Type="http://schemas.openxmlformats.org/officeDocument/2006/relationships/hyperlink" Target="https://doi.org/10.1371/journal.pone.0156514" TargetMode="External"/><Relationship Id="rId16" Type="http://schemas.openxmlformats.org/officeDocument/2006/relationships/hyperlink" Target="https://doi.org/10.5334%2Fgh.529" TargetMode="External"/><Relationship Id="rId29" Type="http://schemas.openxmlformats.org/officeDocument/2006/relationships/hyperlink" Target="https://doi.org/10.1590/S0066-782X2005000500013" TargetMode="External"/><Relationship Id="rId11" Type="http://schemas.openxmlformats.org/officeDocument/2006/relationships/hyperlink" Target="https://doi.org/10.1186/s12913-016-1409-3" TargetMode="External"/><Relationship Id="rId24" Type="http://schemas.openxmlformats.org/officeDocument/2006/relationships/hyperlink" Target="https://doi.org/10.1186/s12913-016-1409-3" TargetMode="External"/><Relationship Id="rId32" Type="http://schemas.openxmlformats.org/officeDocument/2006/relationships/hyperlink" Target="https://doi.org/10.1136%2Ftobaccocontrol-2014-051821" TargetMode="External"/><Relationship Id="rId37" Type="http://schemas.openxmlformats.org/officeDocument/2006/relationships/hyperlink" Target="https://doi.org/10.1016/S2214-109X(15)70086-0" TargetMode="External"/><Relationship Id="rId40" Type="http://schemas.openxmlformats.org/officeDocument/2006/relationships/hyperlink" Target="https://www.who.int/ncds/management/b_NCD_CostingTool_2012.xls" TargetMode="External"/><Relationship Id="rId45" Type="http://schemas.openxmlformats.org/officeDocument/2006/relationships/hyperlink" Target="https://doi.org/10.1016/j.jval.2014.03.1722" TargetMode="External"/><Relationship Id="rId5" Type="http://schemas.openxmlformats.org/officeDocument/2006/relationships/hyperlink" Target="https://urldefense.com/v3/__https:/www.ncbi.nlm.nih.gov/pmc/articles/PMC8187097/__;!!K-Hz7m0Vt54!mWLfPy-DugKvPMTh5taUuD3vh9BrihebKnpF-8Pv2vRarW-EyZBSP4mKhbP4bzgdGOzETc4aXwWB22k$" TargetMode="External"/><Relationship Id="rId15" Type="http://schemas.openxmlformats.org/officeDocument/2006/relationships/hyperlink" Target="https://doi.org/10.1159/000184747" TargetMode="External"/><Relationship Id="rId23" Type="http://schemas.openxmlformats.org/officeDocument/2006/relationships/hyperlink" Target="https://doi.org/10.1186/s12913-016-1409-3" TargetMode="External"/><Relationship Id="rId28" Type="http://schemas.openxmlformats.org/officeDocument/2006/relationships/hyperlink" Target="https://doi.org/10.1590/S0066-782X2005000500013" TargetMode="External"/><Relationship Id="rId36" Type="http://schemas.openxmlformats.org/officeDocument/2006/relationships/hyperlink" Target="https://pubmed.ncbi.nlm.nih.gov/34112179/" TargetMode="External"/><Relationship Id="rId49" Type="http://schemas.openxmlformats.org/officeDocument/2006/relationships/vmlDrawing" Target="../drawings/vmlDrawing2.vml"/><Relationship Id="rId10" Type="http://schemas.openxmlformats.org/officeDocument/2006/relationships/hyperlink" Target="https://doi.org/10.1186/s12913-016-1409-3" TargetMode="External"/><Relationship Id="rId19" Type="http://schemas.openxmlformats.org/officeDocument/2006/relationships/hyperlink" Target="https://doi.org/10.5334%2Fgh.529" TargetMode="External"/><Relationship Id="rId31" Type="http://schemas.openxmlformats.org/officeDocument/2006/relationships/hyperlink" Target="https://doi.org/10.1136%2Ftobaccocontrol-2014-051821" TargetMode="External"/><Relationship Id="rId44" Type="http://schemas.openxmlformats.org/officeDocument/2006/relationships/hyperlink" Target="https://doi.org/10.1016/j.jval.2014.03.1722" TargetMode="External"/><Relationship Id="rId4" Type="http://schemas.openxmlformats.org/officeDocument/2006/relationships/hyperlink" Target="https://www.uib.no/sites/w3.uib.no/files/attachments/neur01_epilepsy.pdf" TargetMode="External"/><Relationship Id="rId9" Type="http://schemas.openxmlformats.org/officeDocument/2006/relationships/hyperlink" Target="https://doi.org/10.1186/s12913-016-1409-3" TargetMode="External"/><Relationship Id="rId14" Type="http://schemas.openxmlformats.org/officeDocument/2006/relationships/hyperlink" Target="https://doi.org/10.1159/000184747" TargetMode="External"/><Relationship Id="rId22" Type="http://schemas.openxmlformats.org/officeDocument/2006/relationships/hyperlink" Target="https://doi.org/10.1186/s12913-016-1409-3" TargetMode="External"/><Relationship Id="rId27" Type="http://schemas.openxmlformats.org/officeDocument/2006/relationships/hyperlink" Target="https://doi.org/10.1590/S0066-782X2005000500013" TargetMode="External"/><Relationship Id="rId30" Type="http://schemas.openxmlformats.org/officeDocument/2006/relationships/hyperlink" Target="https://doi.org/10.1590/S0066-782X2005000500013" TargetMode="External"/><Relationship Id="rId35" Type="http://schemas.openxmlformats.org/officeDocument/2006/relationships/hyperlink" Target="https://pubmed.ncbi.nlm.nih.gov/34112179/" TargetMode="External"/><Relationship Id="rId43" Type="http://schemas.openxmlformats.org/officeDocument/2006/relationships/hyperlink" Target="https://www.who.int/ncds/management/b_NCD_CostingTool_2012.xls" TargetMode="External"/><Relationship Id="rId48" Type="http://schemas.openxmlformats.org/officeDocument/2006/relationships/hyperlink" Target="https://www.who.int/ncds/management/b_NCD_CostingTool_2012.xls" TargetMode="External"/><Relationship Id="rId8" Type="http://schemas.openxmlformats.org/officeDocument/2006/relationships/hyperlink" Target="https://www.ncbi.nlm.nih.gov/pmc/articles/PMC5395839/" TargetMode="External"/><Relationship Id="rId3" Type="http://schemas.openxmlformats.org/officeDocument/2006/relationships/hyperlink" Target="https://doi.org/10.1192%2Fbjp.bp.114.153866" TargetMode="External"/><Relationship Id="rId12" Type="http://schemas.openxmlformats.org/officeDocument/2006/relationships/hyperlink" Target="https://doi.org/10.1186/s12913-016-1409-3" TargetMode="External"/><Relationship Id="rId17" Type="http://schemas.openxmlformats.org/officeDocument/2006/relationships/hyperlink" Target="https://doi.org/10.5334%2Fgh.529" TargetMode="External"/><Relationship Id="rId25" Type="http://schemas.openxmlformats.org/officeDocument/2006/relationships/hyperlink" Target="https://doi.org/10.1192%2Fbjp.bp.114.153866" TargetMode="External"/><Relationship Id="rId33" Type="http://schemas.openxmlformats.org/officeDocument/2006/relationships/hyperlink" Target="https://doi.org/10.1016/S2214-109X(15)70086-0" TargetMode="External"/><Relationship Id="rId38" Type="http://schemas.openxmlformats.org/officeDocument/2006/relationships/hyperlink" Target="https://doi.org/10.1016/S2214-109X(15)70086-0" TargetMode="External"/><Relationship Id="rId46" Type="http://schemas.openxmlformats.org/officeDocument/2006/relationships/hyperlink" Target="https://www.who.int/ncds/management/b_NCD_CostingTool_2012.xls" TargetMode="External"/><Relationship Id="rId20" Type="http://schemas.openxmlformats.org/officeDocument/2006/relationships/hyperlink" Target="https://doi.org/10.5334%2Fgh.529" TargetMode="External"/><Relationship Id="rId41" Type="http://schemas.openxmlformats.org/officeDocument/2006/relationships/hyperlink" Target="https://www.who.int/ncds/management/b_NCD_CostingTool_2012.xls" TargetMode="External"/><Relationship Id="rId1" Type="http://schemas.openxmlformats.org/officeDocument/2006/relationships/hyperlink" Target="https://doi.org/10.1186/1478-7547-12-25" TargetMode="External"/><Relationship Id="rId6" Type="http://schemas.openxmlformats.org/officeDocument/2006/relationships/hyperlink" Target="https://urldefense.com/v3/__https:/www.ncbi.nlm.nih.gov/pmc/articles/PMC8187097/__;!!K-Hz7m0Vt54!mWLfPy-DugKvPMTh5taUuD3vh9BrihebKnpF-8Pv2vRarW-EyZBSP4mKhbP4bzgdGOzETc4aXwWB22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nlinelibrary.wiley.com/doi/epdf/10.1111/crj.13346" TargetMode="External"/><Relationship Id="rId13" Type="http://schemas.openxmlformats.org/officeDocument/2006/relationships/hyperlink" Target="https://www.ncbi.nlm.nih.gov/pmc/articles/PMC5915125/" TargetMode="External"/><Relationship Id="rId18" Type="http://schemas.openxmlformats.org/officeDocument/2006/relationships/hyperlink" Target="https://www.ncbi.nlm.nih.gov/pmc/articles/PMC3296911/" TargetMode="External"/><Relationship Id="rId26" Type="http://schemas.openxmlformats.org/officeDocument/2006/relationships/hyperlink" Target="https://link.springer.com/content/pdf/10.1023/A:1008829321668.pdf" TargetMode="External"/><Relationship Id="rId3" Type="http://schemas.openxmlformats.org/officeDocument/2006/relationships/hyperlink" Target="https://pubmed.ncbi.nlm.nih.gov/26388413/" TargetMode="External"/><Relationship Id="rId21" Type="http://schemas.openxmlformats.org/officeDocument/2006/relationships/hyperlink" Target="https://www.ncbi.nlm.nih.gov/books/NBK54023/table/ch5.t3/?report=objectonly" TargetMode="External"/><Relationship Id="rId7" Type="http://schemas.openxmlformats.org/officeDocument/2006/relationships/hyperlink" Target="https://www.sciencedirect.com/science/article/abs/pii/S0376871618307622?via%3Dihub" TargetMode="External"/><Relationship Id="rId12" Type="http://schemas.openxmlformats.org/officeDocument/2006/relationships/hyperlink" Target="https://onlinelibrary.wiley.com/doi/full/10.1002/ijc.23033" TargetMode="External"/><Relationship Id="rId17" Type="http://schemas.openxmlformats.org/officeDocument/2006/relationships/hyperlink" Target="https://cebp.aacrjournals.org/content/29/7/1413" TargetMode="External"/><Relationship Id="rId25" Type="http://schemas.openxmlformats.org/officeDocument/2006/relationships/hyperlink" Target="https://link.springer.com/content/pdf/10.1023/A:1008829321668.pdf" TargetMode="External"/><Relationship Id="rId2" Type="http://schemas.openxmlformats.org/officeDocument/2006/relationships/hyperlink" Target="https://www.ncbi.nlm.nih.gov/pmc/articles/PMC6696428/" TargetMode="External"/><Relationship Id="rId16" Type="http://schemas.openxmlformats.org/officeDocument/2006/relationships/hyperlink" Target="https://tobaccocontrol.bmj.com/content/14/5/315" TargetMode="External"/><Relationship Id="rId20" Type="http://schemas.openxmlformats.org/officeDocument/2006/relationships/hyperlink" Target="https://bmccancer.biomedcentral.com/articles/10.1186/1471-2407-12-385" TargetMode="External"/><Relationship Id="rId1" Type="http://schemas.openxmlformats.org/officeDocument/2006/relationships/hyperlink" Target="https://www.ncbi.nlm.nih.gov/pmc/articles/PMC6367657/pdf/f1000research-7-15218.pdf" TargetMode="External"/><Relationship Id="rId6" Type="http://schemas.openxmlformats.org/officeDocument/2006/relationships/hyperlink" Target="https://www.nature.com/articles/s41598-018-26895-3.pdf" TargetMode="External"/><Relationship Id="rId11" Type="http://schemas.openxmlformats.org/officeDocument/2006/relationships/hyperlink" Target="https://doi.org/10.1186/s12940-020-00613-x" TargetMode="External"/><Relationship Id="rId24" Type="http://schemas.openxmlformats.org/officeDocument/2006/relationships/hyperlink" Target="https://www.sciencedirect.com/science/article/pii/S0002961008006442?casa_token=2_d_JtO42JMAAAAA:FWStESsVDi61eqFbfbAM1y0w5MPNoXdxhNkOc0mPd8UyHcNg5Ls702772Qq5BNJUuvGY52q16A" TargetMode="External"/><Relationship Id="rId5" Type="http://schemas.openxmlformats.org/officeDocument/2006/relationships/hyperlink" Target="https://www.ncbi.nlm.nih.gov/pmc/articles/PMC5623034/pdf/main.pdf" TargetMode="External"/><Relationship Id="rId15" Type="http://schemas.openxmlformats.org/officeDocument/2006/relationships/hyperlink" Target="https://www.ncbi.nlm.nih.gov/pmc/articles/PMC3505152/" TargetMode="External"/><Relationship Id="rId23" Type="http://schemas.openxmlformats.org/officeDocument/2006/relationships/hyperlink" Target="https://link.springer.com/article/10.1007/BF00184668" TargetMode="External"/><Relationship Id="rId28" Type="http://schemas.openxmlformats.org/officeDocument/2006/relationships/hyperlink" Target="https://www.ncbi.nlm.nih.gov/pmc/articles/PMC6527045/" TargetMode="External"/><Relationship Id="rId10" Type="http://schemas.openxmlformats.org/officeDocument/2006/relationships/hyperlink" Target="https://www.sciencedirect.com/science/article/abs/pii/S0376871618307622?via%3Dihub" TargetMode="External"/><Relationship Id="rId19" Type="http://schemas.openxmlformats.org/officeDocument/2006/relationships/hyperlink" Target="https://jamanetwork.com/journals/jama/fullarticle/201598" TargetMode="External"/><Relationship Id="rId4" Type="http://schemas.openxmlformats.org/officeDocument/2006/relationships/hyperlink" Target="https://dmsjournal.biomedcentral.com/articles/10.1186/s13098-019-0482-2" TargetMode="External"/><Relationship Id="rId9" Type="http://schemas.openxmlformats.org/officeDocument/2006/relationships/hyperlink" Target="https://pubmed.ncbi.nlm.nih.gov/28962448/" TargetMode="External"/><Relationship Id="rId14" Type="http://schemas.openxmlformats.org/officeDocument/2006/relationships/hyperlink" Target="https://www.annalsofoncology.org/article/S0923-7534(19)37097-8/fulltext" TargetMode="External"/><Relationship Id="rId22" Type="http://schemas.openxmlformats.org/officeDocument/2006/relationships/hyperlink" Target="https://academic.oup.com/jjco/article/49/1/77/5165106" TargetMode="External"/><Relationship Id="rId27" Type="http://schemas.openxmlformats.org/officeDocument/2006/relationships/hyperlink" Target="https://journals.lww.com/eurjcancerprev/Fulltext/2008/08000/Tumour_spectrum_of_non_polyposis_colorectal_cancer.9.aspx?casa_token=FU9zHWdzMakAAAAA:Z4TJfg_LSa-yfcTyyGBZmWlN7lJaQ44j1cguw_MFjRmXGCQ6LHBGmQVLZ2KAJu2PznGvyHBUf6Y4v0ntOpzaW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ournals.lww.com/epidem/Fulltext/2001/03000/Alcohol_Consumption_in_Relation_to_20_Year_COPD.18.aspx?casa_token=OrtpkPMFgw4AAAAA:dQ2r_kqt0M24v8qDILMi_xYNGY42rqcaD-J9XcZjd7NsLQpoU5uh8UrksoLmuktQAqemKbyvpA_lBerLE1gqEFA" TargetMode="External"/><Relationship Id="rId13" Type="http://schemas.openxmlformats.org/officeDocument/2006/relationships/hyperlink" Target="https://pubmed.ncbi.nlm.nih.gov/32090238/" TargetMode="External"/><Relationship Id="rId3" Type="http://schemas.openxmlformats.org/officeDocument/2006/relationships/hyperlink" Target="https://www.bmj.com/content/bmj/356/bmj.j909.full.pdf" TargetMode="External"/><Relationship Id="rId7" Type="http://schemas.openxmlformats.org/officeDocument/2006/relationships/hyperlink" Target="https://www.sciencedirect.com/science/article/pii/S095461111100391X" TargetMode="External"/><Relationship Id="rId12" Type="http://schemas.openxmlformats.org/officeDocument/2006/relationships/hyperlink" Target="https://pubmed.ncbi.nlm.nih.gov/33412155/" TargetMode="External"/><Relationship Id="rId2" Type="http://schemas.openxmlformats.org/officeDocument/2006/relationships/hyperlink" Target="https://storage.googleapis.com/plos-corpus-prod/10.1371/journal.pmed.1003410/1/pmed.1003410.pdf?X-Goog-Algorithm=GOOG4-RSA-SHA256&amp;X-Goog-Credential=wombat-sa%40plos-prod.iam.gserviceaccount.com%2F20211031%2Fauto%2Fstorage%2Fgoog4_request&amp;X-Goog-Date=20211031T180547Z&amp;X-Goog-Expires=86400&amp;X-Goog-SignedHeaders=host&amp;X-Goog-Signature=2eec1df857ca817892f3455ae351eb346f9c09af93f3a5a3ab6fe18966951fbe674d868027699a15c92bb8c414d36c269fb738c24bcb6e103b658eb52c177b101b6371156c608d1aa03a5781fbaa8dda9b6bd19377bbcf4a266916885a687b74e00aed16e20335cecd129dcb77555cf16d0a6306a523911124e62f38b0c829cab5c3ef7a13ddb215d4c8ad89b08a6b734e5915a9433245152827294eadd64bdc02c6817797e07ba4c90c622fc469b87145aa2350c9cbafe6ee80c76853e58437590cb55fd7a834ca883c2b7614c0dce2b69c50ed8bc63ab9709d93b5b4ee2746741ae135bb9b796329a638db5da1e41d4ffabe8ac5fab4b1554d72a7a7efbffa" TargetMode="External"/><Relationship Id="rId1" Type="http://schemas.openxmlformats.org/officeDocument/2006/relationships/hyperlink" Target="https://nutritionj.biomedcentral.com/track/pdf/10.1186/s12937-021-00671-y.pdf" TargetMode="External"/><Relationship Id="rId6" Type="http://schemas.openxmlformats.org/officeDocument/2006/relationships/hyperlink" Target="https://pubmed.ncbi.nlm.nih.gov/26843157/" TargetMode="External"/><Relationship Id="rId11" Type="http://schemas.openxmlformats.org/officeDocument/2006/relationships/hyperlink" Target="https://pubmed.ncbi.nlm.nih.gov/31037736/" TargetMode="External"/><Relationship Id="rId5" Type="http://schemas.openxmlformats.org/officeDocument/2006/relationships/hyperlink" Target="https://www.bmj.com/content/bmj/356/bmj.j909.full.pdf" TargetMode="External"/><Relationship Id="rId10" Type="http://schemas.openxmlformats.org/officeDocument/2006/relationships/hyperlink" Target="https://pubmed.ncbi.nlm.nih.gov/21427064/" TargetMode="External"/><Relationship Id="rId4" Type="http://schemas.openxmlformats.org/officeDocument/2006/relationships/hyperlink" Target="https://nutritionj.biomedcentral.com/track/pdf/10.1186/s12937-021-00671-y.pdf" TargetMode="External"/><Relationship Id="rId9" Type="http://schemas.openxmlformats.org/officeDocument/2006/relationships/hyperlink" Target="https://pubmed.ncbi.nlm.nih.gov/21526212/" TargetMode="External"/><Relationship Id="rId14" Type="http://schemas.openxmlformats.org/officeDocument/2006/relationships/hyperlink" Target="https://pubmed.ncbi.nlm.nih.gov/3213558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jsm.bmj.com/content/49/4/224" TargetMode="External"/><Relationship Id="rId13" Type="http://schemas.openxmlformats.org/officeDocument/2006/relationships/hyperlink" Target="https://ijbnpa.biomedcentral.com/articles/10.1186/s12966-021-01142-7" TargetMode="External"/><Relationship Id="rId3" Type="http://schemas.openxmlformats.org/officeDocument/2006/relationships/hyperlink" Target="https://pubmed.ncbi.nlm.nih.gov/30646365/" TargetMode="External"/><Relationship Id="rId7" Type="http://schemas.openxmlformats.org/officeDocument/2006/relationships/hyperlink" Target="https://www.valueinhealthjournal.com/article/S1098-3015(18)32322-2/fulltext" TargetMode="External"/><Relationship Id="rId12" Type="http://schemas.openxmlformats.org/officeDocument/2006/relationships/hyperlink" Target="https://jamanetwork.com/journals/jamainternalmedicine/fullarticle/2521826" TargetMode="External"/><Relationship Id="rId2" Type="http://schemas.openxmlformats.org/officeDocument/2006/relationships/hyperlink" Target="https://pubmed.ncbi.nlm.nih.gov/30646365/" TargetMode="External"/><Relationship Id="rId1" Type="http://schemas.openxmlformats.org/officeDocument/2006/relationships/hyperlink" Target="https://onlinelibrary.wiley.com/doi/abs/10.1111/obr.13127" TargetMode="External"/><Relationship Id="rId6" Type="http://schemas.openxmlformats.org/officeDocument/2006/relationships/hyperlink" Target="https://journals.lww.com/cjsportsmed/fulltext/2016/05000/physical_activity_and_risk_of_lung_cancer__a.1.aspx" TargetMode="External"/><Relationship Id="rId11" Type="http://schemas.openxmlformats.org/officeDocument/2006/relationships/hyperlink" Target="https://ascopubs.org/doi/10.1200/jco.19.02407" TargetMode="External"/><Relationship Id="rId5" Type="http://schemas.openxmlformats.org/officeDocument/2006/relationships/hyperlink" Target="https://www.frontiersin.org/articles/10.3389/fonc.2019.00005/full" TargetMode="External"/><Relationship Id="rId15" Type="http://schemas.openxmlformats.org/officeDocument/2006/relationships/hyperlink" Target="https://www.nature.com/articles/srep14901" TargetMode="External"/><Relationship Id="rId10" Type="http://schemas.openxmlformats.org/officeDocument/2006/relationships/hyperlink" Target="https://www.ncbi.nlm.nih.gov/pmc/articles/PMC6527123/" TargetMode="External"/><Relationship Id="rId4" Type="http://schemas.openxmlformats.org/officeDocument/2006/relationships/hyperlink" Target="https://pubmed.ncbi.nlm.nih.gov/30646365/" TargetMode="External"/><Relationship Id="rId9" Type="http://schemas.openxmlformats.org/officeDocument/2006/relationships/hyperlink" Target="https://ascopubs.org/doi/10.1200/JCO.2016.67.6916" TargetMode="External"/><Relationship Id="rId14" Type="http://schemas.openxmlformats.org/officeDocument/2006/relationships/hyperlink" Target="https://www.bmj.com/content/354/bmj.i385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mc/articles/PMC6451787/pdf/12944_2019_Article_1035.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rontiersin.org/articles/10.3389/fnut.2020.603653/full" TargetMode="External"/><Relationship Id="rId2" Type="http://schemas.openxmlformats.org/officeDocument/2006/relationships/hyperlink" Target="https://sci-hub.se/10.3390/nu13082636" TargetMode="External"/><Relationship Id="rId1" Type="http://schemas.openxmlformats.org/officeDocument/2006/relationships/hyperlink" Target="https://pubmed.ncbi.nlm.nih.gov/34444794/" TargetMode="External"/><Relationship Id="rId4" Type="http://schemas.openxmlformats.org/officeDocument/2006/relationships/hyperlink" Target="https://link.springer.com/article/10.1007/s10654-020-00655-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82"/>
  <sheetViews>
    <sheetView tabSelected="1" workbookViewId="0">
      <pane ySplit="1" topLeftCell="A31" activePane="bottomLeft" state="frozen"/>
      <selection pane="bottomLeft" activeCell="E62" sqref="E62"/>
    </sheetView>
  </sheetViews>
  <sheetFormatPr defaultColWidth="12.6328125" defaultRowHeight="15.75" customHeight="1"/>
  <cols>
    <col min="1" max="1" width="10.36328125" customWidth="1"/>
    <col min="2" max="3" width="9.26953125" customWidth="1"/>
    <col min="4" max="4" width="43.90625" customWidth="1"/>
    <col min="5" max="5" width="30.08984375" customWidth="1"/>
    <col min="6" max="6" width="11.7265625" customWidth="1"/>
    <col min="7" max="7" width="11.90625" customWidth="1"/>
    <col min="8" max="9" width="17.26953125" customWidth="1"/>
    <col min="12" max="12" width="10.26953125" customWidth="1"/>
    <col min="13" max="13" width="11.26953125" customWidth="1"/>
    <col min="14" max="14" width="18.90625" customWidth="1"/>
    <col min="15" max="15" width="14.26953125" customWidth="1"/>
    <col min="16" max="16" width="14.453125" customWidth="1"/>
    <col min="17" max="17" width="21.7265625" customWidth="1"/>
  </cols>
  <sheetData>
    <row r="1" spans="1:18" ht="13">
      <c r="A1" s="1" t="s">
        <v>0</v>
      </c>
      <c r="B1" s="1" t="s">
        <v>1</v>
      </c>
      <c r="C1" s="1" t="s">
        <v>2</v>
      </c>
      <c r="D1" s="1" t="s">
        <v>3</v>
      </c>
      <c r="E1" s="1" t="s">
        <v>4</v>
      </c>
      <c r="F1" s="1" t="s">
        <v>5</v>
      </c>
      <c r="G1" s="1" t="s">
        <v>6</v>
      </c>
      <c r="H1" s="1" t="s">
        <v>7</v>
      </c>
      <c r="I1" s="1" t="s">
        <v>8</v>
      </c>
      <c r="J1" s="2" t="s">
        <v>9</v>
      </c>
      <c r="K1" s="1" t="s">
        <v>10</v>
      </c>
      <c r="L1" s="1" t="s">
        <v>11</v>
      </c>
      <c r="M1" s="3" t="s">
        <v>12</v>
      </c>
      <c r="N1" s="3" t="s">
        <v>13</v>
      </c>
      <c r="O1" s="1" t="s">
        <v>14</v>
      </c>
      <c r="P1" s="1" t="s">
        <v>15</v>
      </c>
      <c r="Q1" s="1" t="s">
        <v>16</v>
      </c>
      <c r="R1" s="4" t="s">
        <v>17</v>
      </c>
    </row>
    <row r="2" spans="1:18" ht="14.5">
      <c r="A2" s="5" t="s">
        <v>18</v>
      </c>
      <c r="B2" s="5">
        <v>1.1000000000000001</v>
      </c>
      <c r="C2" s="5">
        <v>1</v>
      </c>
      <c r="D2" s="5" t="s">
        <v>19</v>
      </c>
      <c r="E2" s="5" t="s">
        <v>20</v>
      </c>
      <c r="F2" s="4" t="s">
        <v>21</v>
      </c>
      <c r="G2" s="4" t="s">
        <v>22</v>
      </c>
      <c r="H2" s="4" t="s">
        <v>23</v>
      </c>
      <c r="I2" s="4" t="s">
        <v>24</v>
      </c>
      <c r="J2" s="6" t="s">
        <v>25</v>
      </c>
      <c r="K2" s="4">
        <v>15</v>
      </c>
      <c r="L2" s="4">
        <v>95</v>
      </c>
      <c r="M2" s="7" t="s">
        <v>26</v>
      </c>
      <c r="N2" s="8">
        <v>0.2</v>
      </c>
      <c r="O2" s="4" t="s">
        <v>27</v>
      </c>
      <c r="P2" s="9" t="s">
        <v>28</v>
      </c>
      <c r="Q2" s="4" t="s">
        <v>29</v>
      </c>
      <c r="R2" s="10" t="s">
        <v>30</v>
      </c>
    </row>
    <row r="3" spans="1:18" ht="15.5">
      <c r="A3" s="4" t="s">
        <v>18</v>
      </c>
      <c r="B3" s="11">
        <v>1.2</v>
      </c>
      <c r="C3" s="11">
        <v>1</v>
      </c>
      <c r="D3" s="11" t="s">
        <v>31</v>
      </c>
      <c r="E3" s="11" t="s">
        <v>32</v>
      </c>
      <c r="F3" s="4" t="s">
        <v>21</v>
      </c>
      <c r="G3" s="11" t="s">
        <v>33</v>
      </c>
      <c r="H3" s="4" t="s">
        <v>34</v>
      </c>
      <c r="I3" s="4" t="s">
        <v>35</v>
      </c>
      <c r="J3" s="6" t="s">
        <v>25</v>
      </c>
      <c r="K3" s="12">
        <v>30</v>
      </c>
      <c r="L3" s="4">
        <v>95</v>
      </c>
      <c r="M3" s="7" t="s">
        <v>26</v>
      </c>
      <c r="N3" s="7">
        <v>5.2999999999999999E-2</v>
      </c>
      <c r="O3" s="4" t="s">
        <v>36</v>
      </c>
      <c r="P3" s="4" t="s">
        <v>37</v>
      </c>
      <c r="R3" s="13" t="s">
        <v>38</v>
      </c>
    </row>
    <row r="4" spans="1:18" ht="14.5">
      <c r="A4" s="5" t="s">
        <v>18</v>
      </c>
      <c r="B4" s="14">
        <v>2.1</v>
      </c>
      <c r="C4" s="5">
        <v>1</v>
      </c>
      <c r="D4" s="5" t="s">
        <v>39</v>
      </c>
      <c r="E4" s="5" t="s">
        <v>39</v>
      </c>
      <c r="F4" s="4" t="s">
        <v>21</v>
      </c>
      <c r="G4" s="4" t="s">
        <v>40</v>
      </c>
      <c r="H4" s="4" t="s">
        <v>41</v>
      </c>
      <c r="I4" s="4" t="s">
        <v>35</v>
      </c>
      <c r="J4" s="6" t="s">
        <v>25</v>
      </c>
      <c r="K4" s="4">
        <v>10</v>
      </c>
      <c r="L4" s="4">
        <v>95</v>
      </c>
      <c r="M4" s="7" t="s">
        <v>26</v>
      </c>
      <c r="N4" s="7">
        <f>0.3*0.286281</f>
        <v>8.5884299999999997E-2</v>
      </c>
      <c r="P4" s="9" t="s">
        <v>28</v>
      </c>
      <c r="Q4" s="15" t="s">
        <v>42</v>
      </c>
      <c r="R4" s="16" t="s">
        <v>43</v>
      </c>
    </row>
    <row r="5" spans="1:18" ht="14.5">
      <c r="A5" s="5" t="s">
        <v>18</v>
      </c>
      <c r="B5" s="14">
        <v>2.1</v>
      </c>
      <c r="C5" s="5">
        <v>2</v>
      </c>
      <c r="D5" s="5" t="s">
        <v>39</v>
      </c>
      <c r="E5" s="5" t="s">
        <v>39</v>
      </c>
      <c r="F5" s="4" t="s">
        <v>21</v>
      </c>
      <c r="G5" s="4" t="s">
        <v>40</v>
      </c>
      <c r="H5" s="4" t="s">
        <v>41</v>
      </c>
      <c r="I5" s="4" t="s">
        <v>35</v>
      </c>
      <c r="J5" s="17" t="s">
        <v>44</v>
      </c>
      <c r="K5" s="4">
        <v>10</v>
      </c>
      <c r="L5" s="4">
        <v>95</v>
      </c>
      <c r="M5" s="7" t="s">
        <v>26</v>
      </c>
      <c r="N5" s="8">
        <f>0.087*0.0775</f>
        <v>6.7424999999999994E-3</v>
      </c>
      <c r="P5" s="9" t="s">
        <v>28</v>
      </c>
      <c r="Q5" s="15"/>
      <c r="R5" s="18" t="s">
        <v>45</v>
      </c>
    </row>
    <row r="6" spans="1:18" ht="14.5">
      <c r="A6" s="5" t="s">
        <v>18</v>
      </c>
      <c r="B6" s="5">
        <v>2.11</v>
      </c>
      <c r="C6" s="5">
        <v>1</v>
      </c>
      <c r="D6" s="5" t="s">
        <v>46</v>
      </c>
      <c r="E6" s="5" t="s">
        <v>46</v>
      </c>
      <c r="F6" s="4" t="s">
        <v>21</v>
      </c>
      <c r="G6" s="4" t="s">
        <v>40</v>
      </c>
      <c r="H6" s="4" t="s">
        <v>47</v>
      </c>
      <c r="I6" s="4" t="s">
        <v>35</v>
      </c>
      <c r="J6" s="19" t="s">
        <v>25</v>
      </c>
      <c r="K6" s="4">
        <v>10</v>
      </c>
      <c r="L6" s="4">
        <v>95</v>
      </c>
      <c r="M6" s="20" t="s">
        <v>26</v>
      </c>
      <c r="N6" s="20">
        <f>0.465*0.033534</f>
        <v>1.5593310000000001E-2</v>
      </c>
      <c r="P6" s="9" t="s">
        <v>28</v>
      </c>
      <c r="Q6" s="15" t="s">
        <v>48</v>
      </c>
      <c r="R6" s="21" t="s">
        <v>49</v>
      </c>
    </row>
    <row r="7" spans="1:18" ht="14.5">
      <c r="A7" s="5" t="s">
        <v>18</v>
      </c>
      <c r="B7" s="5">
        <v>2.11</v>
      </c>
      <c r="C7" s="5">
        <v>2</v>
      </c>
      <c r="D7" s="5" t="s">
        <v>46</v>
      </c>
      <c r="E7" s="5" t="s">
        <v>46</v>
      </c>
      <c r="F7" s="4" t="s">
        <v>21</v>
      </c>
      <c r="G7" s="4" t="s">
        <v>40</v>
      </c>
      <c r="H7" s="4" t="s">
        <v>47</v>
      </c>
      <c r="I7" s="4" t="s">
        <v>35</v>
      </c>
      <c r="J7" s="17" t="s">
        <v>44</v>
      </c>
      <c r="K7" s="4">
        <v>10</v>
      </c>
      <c r="L7" s="4">
        <v>95</v>
      </c>
      <c r="M7" s="20" t="s">
        <v>26</v>
      </c>
      <c r="N7" s="22">
        <f>0.3</f>
        <v>0.3</v>
      </c>
      <c r="P7" s="9" t="s">
        <v>28</v>
      </c>
      <c r="Q7" s="15"/>
      <c r="R7" s="18" t="s">
        <v>45</v>
      </c>
    </row>
    <row r="8" spans="1:18" ht="14.5">
      <c r="A8" s="5" t="s">
        <v>18</v>
      </c>
      <c r="B8" s="5">
        <v>2.12</v>
      </c>
      <c r="C8" s="5">
        <v>1</v>
      </c>
      <c r="D8" s="5" t="s">
        <v>50</v>
      </c>
      <c r="E8" s="5" t="s">
        <v>50</v>
      </c>
      <c r="F8" s="4" t="s">
        <v>21</v>
      </c>
      <c r="G8" s="4" t="s">
        <v>40</v>
      </c>
      <c r="H8" s="4" t="s">
        <v>51</v>
      </c>
      <c r="I8" s="4" t="s">
        <v>35</v>
      </c>
      <c r="J8" s="19" t="s">
        <v>25</v>
      </c>
      <c r="K8" s="4">
        <v>10</v>
      </c>
      <c r="L8" s="4">
        <v>95</v>
      </c>
      <c r="M8" s="20" t="s">
        <v>26</v>
      </c>
      <c r="N8" s="7">
        <f>0.28*0.029187</f>
        <v>8.1723600000000018E-3</v>
      </c>
      <c r="P8" s="9" t="s">
        <v>28</v>
      </c>
      <c r="Q8" s="4" t="s">
        <v>52</v>
      </c>
      <c r="R8" s="18" t="s">
        <v>45</v>
      </c>
    </row>
    <row r="9" spans="1:18" ht="14.5">
      <c r="A9" s="5" t="s">
        <v>18</v>
      </c>
      <c r="B9" s="5">
        <v>2.12</v>
      </c>
      <c r="C9" s="5">
        <v>2</v>
      </c>
      <c r="D9" s="5" t="s">
        <v>50</v>
      </c>
      <c r="E9" s="5" t="s">
        <v>50</v>
      </c>
      <c r="F9" s="4" t="s">
        <v>21</v>
      </c>
      <c r="G9" s="4" t="s">
        <v>40</v>
      </c>
      <c r="H9" s="4" t="s">
        <v>51</v>
      </c>
      <c r="I9" s="4" t="s">
        <v>35</v>
      </c>
      <c r="J9" s="17" t="s">
        <v>44</v>
      </c>
      <c r="K9" s="4">
        <v>10</v>
      </c>
      <c r="L9" s="4">
        <v>95</v>
      </c>
      <c r="M9" s="20" t="s">
        <v>26</v>
      </c>
      <c r="N9" s="8">
        <v>0.28314099999999998</v>
      </c>
      <c r="P9" s="9" t="s">
        <v>28</v>
      </c>
      <c r="Q9" s="4" t="s">
        <v>52</v>
      </c>
      <c r="R9" s="4" t="s">
        <v>53</v>
      </c>
    </row>
    <row r="10" spans="1:18" ht="14.5">
      <c r="A10" s="5" t="s">
        <v>18</v>
      </c>
      <c r="B10" s="5">
        <v>2.13</v>
      </c>
      <c r="C10" s="5">
        <v>1</v>
      </c>
      <c r="D10" s="23" t="s">
        <v>54</v>
      </c>
      <c r="E10" s="5" t="s">
        <v>55</v>
      </c>
      <c r="F10" s="4" t="s">
        <v>21</v>
      </c>
      <c r="G10" s="4" t="s">
        <v>56</v>
      </c>
      <c r="H10" s="4" t="s">
        <v>57</v>
      </c>
      <c r="I10" s="4" t="s">
        <v>35</v>
      </c>
      <c r="J10" s="6" t="s">
        <v>25</v>
      </c>
      <c r="K10" s="12">
        <v>0</v>
      </c>
      <c r="L10" s="4">
        <v>95</v>
      </c>
      <c r="M10" s="7" t="s">
        <v>26</v>
      </c>
      <c r="N10" s="7">
        <v>0.5</v>
      </c>
      <c r="P10" s="9" t="s">
        <v>28</v>
      </c>
      <c r="Q10" s="4" t="s">
        <v>58</v>
      </c>
      <c r="R10" s="4" t="s">
        <v>59</v>
      </c>
    </row>
    <row r="11" spans="1:18" ht="14.5">
      <c r="A11" s="5" t="s">
        <v>18</v>
      </c>
      <c r="B11" s="5">
        <v>2.13</v>
      </c>
      <c r="C11" s="5">
        <v>2</v>
      </c>
      <c r="D11" s="23" t="s">
        <v>60</v>
      </c>
      <c r="E11" s="5" t="s">
        <v>55</v>
      </c>
      <c r="F11" s="4" t="s">
        <v>21</v>
      </c>
      <c r="G11" s="4" t="s">
        <v>56</v>
      </c>
      <c r="H11" s="4" t="s">
        <v>57</v>
      </c>
      <c r="I11" s="4" t="s">
        <v>35</v>
      </c>
      <c r="J11" s="17" t="s">
        <v>44</v>
      </c>
      <c r="K11" s="12">
        <v>0</v>
      </c>
      <c r="L11" s="4">
        <v>95</v>
      </c>
      <c r="M11" s="7" t="s">
        <v>26</v>
      </c>
      <c r="N11" s="7">
        <v>0.8</v>
      </c>
      <c r="P11" s="9" t="s">
        <v>28</v>
      </c>
      <c r="R11" s="18" t="s">
        <v>61</v>
      </c>
    </row>
    <row r="12" spans="1:18" ht="14.5">
      <c r="A12" s="4" t="s">
        <v>18</v>
      </c>
      <c r="B12" s="11">
        <v>2.14</v>
      </c>
      <c r="C12" s="11">
        <v>1</v>
      </c>
      <c r="D12" s="11" t="s">
        <v>62</v>
      </c>
      <c r="E12" s="11" t="s">
        <v>63</v>
      </c>
      <c r="F12" s="4" t="s">
        <v>21</v>
      </c>
      <c r="G12" s="11" t="s">
        <v>33</v>
      </c>
      <c r="H12" s="4" t="s">
        <v>64</v>
      </c>
      <c r="I12" s="4" t="s">
        <v>35</v>
      </c>
      <c r="J12" s="6" t="s">
        <v>25</v>
      </c>
      <c r="K12" s="12">
        <v>0</v>
      </c>
      <c r="L12" s="4">
        <v>95</v>
      </c>
      <c r="M12" s="7" t="s">
        <v>26</v>
      </c>
      <c r="N12" s="7">
        <f>0.221</f>
        <v>0.221</v>
      </c>
      <c r="O12" s="4" t="s">
        <v>36</v>
      </c>
      <c r="P12" s="4" t="s">
        <v>37</v>
      </c>
      <c r="R12" s="4" t="s">
        <v>65</v>
      </c>
    </row>
    <row r="13" spans="1:18" ht="14.5">
      <c r="A13" s="4" t="s">
        <v>18</v>
      </c>
      <c r="B13" s="11">
        <v>2.2999999999999998</v>
      </c>
      <c r="C13" s="11">
        <v>1</v>
      </c>
      <c r="D13" s="11" t="s">
        <v>66</v>
      </c>
      <c r="E13" s="11" t="s">
        <v>67</v>
      </c>
      <c r="F13" s="4" t="s">
        <v>21</v>
      </c>
      <c r="G13" s="11" t="s">
        <v>68</v>
      </c>
      <c r="H13" s="11" t="s">
        <v>69</v>
      </c>
      <c r="I13" s="4" t="s">
        <v>70</v>
      </c>
      <c r="J13" s="6" t="s">
        <v>25</v>
      </c>
      <c r="K13" s="12">
        <v>0</v>
      </c>
      <c r="L13" s="4">
        <v>95</v>
      </c>
      <c r="M13" s="7" t="s">
        <v>26</v>
      </c>
      <c r="N13" s="7">
        <v>0.16</v>
      </c>
      <c r="O13" s="4" t="s">
        <v>36</v>
      </c>
      <c r="P13" s="4" t="s">
        <v>37</v>
      </c>
      <c r="R13" s="4" t="s">
        <v>71</v>
      </c>
    </row>
    <row r="14" spans="1:18" ht="14.5">
      <c r="A14" s="4" t="s">
        <v>18</v>
      </c>
      <c r="B14" s="11">
        <v>2.2999999999999998</v>
      </c>
      <c r="C14" s="11">
        <v>2</v>
      </c>
      <c r="D14" s="11" t="s">
        <v>66</v>
      </c>
      <c r="E14" s="11" t="s">
        <v>67</v>
      </c>
      <c r="F14" s="4" t="s">
        <v>21</v>
      </c>
      <c r="G14" s="11" t="s">
        <v>68</v>
      </c>
      <c r="H14" s="11" t="s">
        <v>69</v>
      </c>
      <c r="I14" s="4" t="s">
        <v>72</v>
      </c>
      <c r="J14" s="6" t="s">
        <v>25</v>
      </c>
      <c r="K14" s="12">
        <v>0</v>
      </c>
      <c r="L14" s="4">
        <v>95</v>
      </c>
      <c r="M14" s="7" t="s">
        <v>26</v>
      </c>
      <c r="N14" s="7">
        <v>0.16</v>
      </c>
      <c r="O14" s="4" t="s">
        <v>36</v>
      </c>
      <c r="P14" s="4" t="s">
        <v>37</v>
      </c>
      <c r="R14" s="4" t="s">
        <v>71</v>
      </c>
    </row>
    <row r="15" spans="1:18" ht="14.5">
      <c r="A15" s="4" t="s">
        <v>18</v>
      </c>
      <c r="B15" s="11">
        <v>2.2999999999999998</v>
      </c>
      <c r="C15" s="11">
        <v>3</v>
      </c>
      <c r="D15" s="11" t="s">
        <v>66</v>
      </c>
      <c r="E15" s="11" t="s">
        <v>67</v>
      </c>
      <c r="F15" s="4" t="s">
        <v>21</v>
      </c>
      <c r="G15" s="11" t="s">
        <v>68</v>
      </c>
      <c r="H15" s="11" t="s">
        <v>73</v>
      </c>
      <c r="I15" s="4" t="s">
        <v>74</v>
      </c>
      <c r="J15" s="6" t="s">
        <v>25</v>
      </c>
      <c r="K15" s="12">
        <v>0</v>
      </c>
      <c r="L15" s="4">
        <v>95</v>
      </c>
      <c r="M15" s="7" t="s">
        <v>26</v>
      </c>
      <c r="N15" s="7">
        <v>0.28000000000000003</v>
      </c>
      <c r="O15" s="4" t="s">
        <v>36</v>
      </c>
      <c r="P15" s="4" t="s">
        <v>37</v>
      </c>
      <c r="R15" s="4" t="s">
        <v>75</v>
      </c>
    </row>
    <row r="16" spans="1:18" ht="14.5">
      <c r="A16" s="4" t="s">
        <v>18</v>
      </c>
      <c r="B16" s="11">
        <v>2.2999999999999998</v>
      </c>
      <c r="C16" s="11">
        <v>4</v>
      </c>
      <c r="D16" s="11" t="s">
        <v>66</v>
      </c>
      <c r="E16" s="11" t="s">
        <v>67</v>
      </c>
      <c r="F16" s="4" t="s">
        <v>21</v>
      </c>
      <c r="G16" s="11" t="s">
        <v>68</v>
      </c>
      <c r="H16" s="11" t="s">
        <v>73</v>
      </c>
      <c r="I16" s="4" t="s">
        <v>76</v>
      </c>
      <c r="J16" s="6" t="s">
        <v>25</v>
      </c>
      <c r="K16" s="12">
        <v>0</v>
      </c>
      <c r="L16" s="4">
        <v>95</v>
      </c>
      <c r="M16" s="7" t="s">
        <v>26</v>
      </c>
      <c r="N16" s="7">
        <v>0.28000000000000003</v>
      </c>
      <c r="O16" s="4" t="s">
        <v>36</v>
      </c>
      <c r="P16" s="4" t="s">
        <v>37</v>
      </c>
      <c r="R16" s="4" t="s">
        <v>75</v>
      </c>
    </row>
    <row r="17" spans="1:33" ht="14.5">
      <c r="A17" s="4" t="s">
        <v>18</v>
      </c>
      <c r="B17" s="11">
        <v>2.2999999999999998</v>
      </c>
      <c r="C17" s="11">
        <v>5</v>
      </c>
      <c r="D17" s="11" t="s">
        <v>66</v>
      </c>
      <c r="E17" s="11" t="s">
        <v>67</v>
      </c>
      <c r="F17" s="11" t="s">
        <v>21</v>
      </c>
      <c r="G17" s="11" t="s">
        <v>77</v>
      </c>
      <c r="H17" s="11" t="s">
        <v>78</v>
      </c>
      <c r="I17" s="4" t="s">
        <v>35</v>
      </c>
      <c r="J17" s="6" t="s">
        <v>25</v>
      </c>
      <c r="K17" s="12">
        <v>0</v>
      </c>
      <c r="L17" s="4">
        <v>95</v>
      </c>
      <c r="M17" s="7" t="s">
        <v>26</v>
      </c>
      <c r="N17" s="7">
        <v>3.7499999999999999E-2</v>
      </c>
      <c r="O17" s="4" t="s">
        <v>36</v>
      </c>
      <c r="P17" s="4" t="s">
        <v>37</v>
      </c>
      <c r="R17" s="24" t="s">
        <v>79</v>
      </c>
    </row>
    <row r="18" spans="1:33" ht="14.5">
      <c r="A18" s="4" t="s">
        <v>18</v>
      </c>
      <c r="B18" s="11">
        <v>2.4</v>
      </c>
      <c r="C18" s="11">
        <v>1</v>
      </c>
      <c r="D18" s="11" t="s">
        <v>80</v>
      </c>
      <c r="E18" s="11" t="s">
        <v>81</v>
      </c>
      <c r="F18" s="11" t="s">
        <v>21</v>
      </c>
      <c r="G18" s="11" t="s">
        <v>77</v>
      </c>
      <c r="H18" s="11" t="s">
        <v>78</v>
      </c>
      <c r="I18" s="4" t="s">
        <v>35</v>
      </c>
      <c r="J18" s="6" t="s">
        <v>25</v>
      </c>
      <c r="K18" s="12">
        <v>30</v>
      </c>
      <c r="L18" s="4">
        <v>95</v>
      </c>
      <c r="M18" s="7" t="s">
        <v>26</v>
      </c>
      <c r="N18" s="7">
        <v>0.57750000000000001</v>
      </c>
      <c r="O18" s="4" t="s">
        <v>36</v>
      </c>
      <c r="P18" s="4" t="s">
        <v>37</v>
      </c>
      <c r="R18" s="25" t="s">
        <v>82</v>
      </c>
    </row>
    <row r="19" spans="1:33" ht="14.5">
      <c r="A19" s="4" t="s">
        <v>18</v>
      </c>
      <c r="B19" s="11">
        <v>2.4</v>
      </c>
      <c r="C19" s="11">
        <v>2</v>
      </c>
      <c r="D19" s="11" t="s">
        <v>80</v>
      </c>
      <c r="E19" s="11" t="s">
        <v>81</v>
      </c>
      <c r="F19" s="4" t="s">
        <v>21</v>
      </c>
      <c r="G19" s="11" t="s">
        <v>77</v>
      </c>
      <c r="H19" s="4" t="s">
        <v>83</v>
      </c>
      <c r="I19" s="4" t="s">
        <v>84</v>
      </c>
      <c r="J19" s="6" t="s">
        <v>25</v>
      </c>
      <c r="K19" s="12">
        <v>30</v>
      </c>
      <c r="L19" s="4">
        <v>95</v>
      </c>
      <c r="M19" s="7" t="s">
        <v>26</v>
      </c>
      <c r="N19" s="7">
        <v>0.54169999999999996</v>
      </c>
      <c r="O19" s="4" t="s">
        <v>36</v>
      </c>
      <c r="P19" s="4" t="s">
        <v>37</v>
      </c>
      <c r="R19" s="25" t="s">
        <v>82</v>
      </c>
    </row>
    <row r="20" spans="1:33" ht="14.5">
      <c r="A20" s="4" t="s">
        <v>18</v>
      </c>
      <c r="B20" s="11">
        <v>2.4</v>
      </c>
      <c r="C20" s="11">
        <v>3</v>
      </c>
      <c r="D20" s="11" t="s">
        <v>80</v>
      </c>
      <c r="E20" s="11" t="s">
        <v>81</v>
      </c>
      <c r="F20" s="4" t="s">
        <v>21</v>
      </c>
      <c r="G20" s="11" t="s">
        <v>77</v>
      </c>
      <c r="H20" s="4" t="s">
        <v>83</v>
      </c>
      <c r="I20" s="4" t="s">
        <v>85</v>
      </c>
      <c r="J20" s="6" t="s">
        <v>25</v>
      </c>
      <c r="K20" s="12">
        <v>30</v>
      </c>
      <c r="L20" s="4">
        <v>95</v>
      </c>
      <c r="M20" s="7" t="s">
        <v>26</v>
      </c>
      <c r="N20" s="7">
        <v>0.48499999999999999</v>
      </c>
      <c r="O20" s="4" t="s">
        <v>36</v>
      </c>
      <c r="P20" s="4" t="s">
        <v>37</v>
      </c>
      <c r="R20" s="25" t="s">
        <v>82</v>
      </c>
    </row>
    <row r="21" spans="1:33" ht="14.5">
      <c r="A21" s="4" t="s">
        <v>18</v>
      </c>
      <c r="B21" s="11">
        <v>2.4</v>
      </c>
      <c r="C21" s="11">
        <v>4</v>
      </c>
      <c r="D21" s="11" t="s">
        <v>80</v>
      </c>
      <c r="E21" s="11" t="s">
        <v>81</v>
      </c>
      <c r="F21" s="11" t="s">
        <v>21</v>
      </c>
      <c r="G21" s="11" t="s">
        <v>77</v>
      </c>
      <c r="H21" s="11" t="s">
        <v>86</v>
      </c>
      <c r="I21" s="4" t="s">
        <v>35</v>
      </c>
      <c r="J21" s="6" t="s">
        <v>25</v>
      </c>
      <c r="K21" s="12">
        <v>30</v>
      </c>
      <c r="L21" s="4">
        <v>95</v>
      </c>
      <c r="M21" s="7" t="s">
        <v>26</v>
      </c>
      <c r="N21" s="7">
        <v>0.47</v>
      </c>
      <c r="O21" s="4" t="s">
        <v>36</v>
      </c>
      <c r="P21" s="4" t="s">
        <v>37</v>
      </c>
      <c r="R21" s="4" t="s">
        <v>87</v>
      </c>
    </row>
    <row r="22" spans="1:33" ht="15.5">
      <c r="A22" s="4" t="s">
        <v>18</v>
      </c>
      <c r="B22" s="11">
        <v>2.5</v>
      </c>
      <c r="C22" s="11">
        <v>1</v>
      </c>
      <c r="D22" s="11" t="s">
        <v>88</v>
      </c>
      <c r="E22" s="11" t="s">
        <v>89</v>
      </c>
      <c r="F22" s="11" t="s">
        <v>21</v>
      </c>
      <c r="G22" s="11" t="s">
        <v>77</v>
      </c>
      <c r="H22" s="11" t="s">
        <v>78</v>
      </c>
      <c r="I22" s="4" t="s">
        <v>35</v>
      </c>
      <c r="J22" s="6" t="s">
        <v>25</v>
      </c>
      <c r="K22" s="12">
        <v>40</v>
      </c>
      <c r="L22" s="4">
        <v>95</v>
      </c>
      <c r="M22" s="7" t="s">
        <v>26</v>
      </c>
      <c r="N22" s="7">
        <v>3.7000000000000002E-3</v>
      </c>
      <c r="O22" s="4" t="s">
        <v>36</v>
      </c>
      <c r="P22" s="4" t="s">
        <v>37</v>
      </c>
      <c r="R22" s="13" t="s">
        <v>90</v>
      </c>
    </row>
    <row r="23" spans="1:33" ht="15.5">
      <c r="A23" s="4" t="s">
        <v>18</v>
      </c>
      <c r="B23" s="11">
        <v>2.6</v>
      </c>
      <c r="C23" s="11">
        <v>1</v>
      </c>
      <c r="D23" s="11" t="s">
        <v>91</v>
      </c>
      <c r="E23" s="11" t="s">
        <v>92</v>
      </c>
      <c r="F23" s="11" t="s">
        <v>21</v>
      </c>
      <c r="G23" s="11" t="s">
        <v>77</v>
      </c>
      <c r="H23" s="11" t="s">
        <v>78</v>
      </c>
      <c r="I23" s="4" t="s">
        <v>35</v>
      </c>
      <c r="J23" s="6" t="s">
        <v>25</v>
      </c>
      <c r="K23" s="12">
        <v>30</v>
      </c>
      <c r="L23" s="4">
        <v>95</v>
      </c>
      <c r="M23" s="7" t="s">
        <v>26</v>
      </c>
      <c r="N23" s="7">
        <v>0.58220000000000005</v>
      </c>
      <c r="O23" s="4" t="s">
        <v>36</v>
      </c>
      <c r="P23" s="4" t="s">
        <v>37</v>
      </c>
      <c r="R23" s="13" t="s">
        <v>90</v>
      </c>
    </row>
    <row r="24" spans="1:33" ht="15.5">
      <c r="A24" s="4" t="s">
        <v>18</v>
      </c>
      <c r="B24" s="11">
        <v>2.6</v>
      </c>
      <c r="C24" s="11">
        <v>2</v>
      </c>
      <c r="D24" s="11" t="s">
        <v>91</v>
      </c>
      <c r="E24" s="11" t="s">
        <v>92</v>
      </c>
      <c r="F24" s="4" t="s">
        <v>21</v>
      </c>
      <c r="G24" s="11" t="s">
        <v>77</v>
      </c>
      <c r="H24" s="4" t="s">
        <v>83</v>
      </c>
      <c r="I24" s="4" t="s">
        <v>84</v>
      </c>
      <c r="J24" s="6" t="s">
        <v>25</v>
      </c>
      <c r="K24" s="12">
        <v>30</v>
      </c>
      <c r="L24" s="4">
        <v>95</v>
      </c>
      <c r="M24" s="7" t="s">
        <v>26</v>
      </c>
      <c r="N24" s="7">
        <v>0.23200000000000001</v>
      </c>
      <c r="O24" s="4" t="s">
        <v>36</v>
      </c>
      <c r="P24" s="4" t="s">
        <v>37</v>
      </c>
      <c r="R24" s="13" t="s">
        <v>90</v>
      </c>
    </row>
    <row r="25" spans="1:33" ht="15.5">
      <c r="A25" s="26" t="s">
        <v>18</v>
      </c>
      <c r="B25" s="27">
        <v>2.7</v>
      </c>
      <c r="C25" s="27">
        <v>1</v>
      </c>
      <c r="D25" s="27" t="s">
        <v>93</v>
      </c>
      <c r="E25" s="27" t="s">
        <v>94</v>
      </c>
      <c r="F25" s="27" t="s">
        <v>21</v>
      </c>
      <c r="G25" s="27" t="s">
        <v>77</v>
      </c>
      <c r="H25" s="27" t="s">
        <v>78</v>
      </c>
      <c r="I25" s="26" t="s">
        <v>35</v>
      </c>
      <c r="J25" s="28" t="s">
        <v>25</v>
      </c>
      <c r="K25" s="29">
        <v>30</v>
      </c>
      <c r="L25" s="26">
        <v>95</v>
      </c>
      <c r="M25" s="30" t="s">
        <v>26</v>
      </c>
      <c r="N25" s="30">
        <v>9.2999999999999999E-2</v>
      </c>
      <c r="O25" s="26" t="s">
        <v>36</v>
      </c>
      <c r="P25" s="26" t="s">
        <v>37</v>
      </c>
      <c r="Q25" s="26"/>
      <c r="R25" s="31"/>
      <c r="S25" s="26"/>
      <c r="T25" s="26"/>
      <c r="U25" s="26"/>
      <c r="V25" s="26"/>
      <c r="W25" s="26"/>
      <c r="X25" s="26"/>
      <c r="Y25" s="26"/>
      <c r="Z25" s="26"/>
      <c r="AA25" s="26"/>
      <c r="AB25" s="26"/>
      <c r="AC25" s="26"/>
      <c r="AD25" s="26"/>
      <c r="AE25" s="26"/>
      <c r="AF25" s="26"/>
      <c r="AG25" s="26"/>
    </row>
    <row r="26" spans="1:33" ht="15.5">
      <c r="A26" s="26" t="s">
        <v>18</v>
      </c>
      <c r="B26" s="27">
        <v>2.7</v>
      </c>
      <c r="C26" s="27">
        <v>2</v>
      </c>
      <c r="D26" s="27" t="s">
        <v>93</v>
      </c>
      <c r="E26" s="27" t="s">
        <v>94</v>
      </c>
      <c r="F26" s="27" t="s">
        <v>21</v>
      </c>
      <c r="G26" s="27" t="s">
        <v>77</v>
      </c>
      <c r="H26" s="27" t="s">
        <v>86</v>
      </c>
      <c r="I26" s="26" t="s">
        <v>35</v>
      </c>
      <c r="J26" s="28" t="s">
        <v>25</v>
      </c>
      <c r="K26" s="29">
        <v>30</v>
      </c>
      <c r="L26" s="26">
        <v>95</v>
      </c>
      <c r="M26" s="30" t="s">
        <v>26</v>
      </c>
      <c r="N26" s="30">
        <v>0.27500000000000002</v>
      </c>
      <c r="O26" s="26" t="s">
        <v>36</v>
      </c>
      <c r="P26" s="26" t="s">
        <v>37</v>
      </c>
      <c r="Q26" s="26"/>
      <c r="R26" s="31"/>
      <c r="S26" s="26"/>
      <c r="T26" s="26"/>
      <c r="U26" s="26"/>
      <c r="V26" s="26"/>
      <c r="W26" s="26"/>
      <c r="X26" s="26"/>
      <c r="Y26" s="26"/>
      <c r="Z26" s="26"/>
      <c r="AA26" s="26"/>
      <c r="AB26" s="26"/>
      <c r="AC26" s="26"/>
      <c r="AD26" s="26"/>
      <c r="AE26" s="26"/>
      <c r="AF26" s="26"/>
      <c r="AG26" s="26"/>
    </row>
    <row r="27" spans="1:33" ht="15.5">
      <c r="A27" s="26" t="s">
        <v>18</v>
      </c>
      <c r="B27" s="27">
        <v>2.7</v>
      </c>
      <c r="C27" s="27">
        <v>3</v>
      </c>
      <c r="D27" s="27" t="s">
        <v>93</v>
      </c>
      <c r="E27" s="27" t="s">
        <v>94</v>
      </c>
      <c r="F27" s="26" t="s">
        <v>21</v>
      </c>
      <c r="G27" s="27" t="s">
        <v>77</v>
      </c>
      <c r="H27" s="27" t="s">
        <v>95</v>
      </c>
      <c r="I27" s="26" t="s">
        <v>96</v>
      </c>
      <c r="J27" s="28" t="s">
        <v>25</v>
      </c>
      <c r="K27" s="29">
        <v>0</v>
      </c>
      <c r="L27" s="26">
        <v>95</v>
      </c>
      <c r="M27" s="30" t="s">
        <v>26</v>
      </c>
      <c r="N27" s="30">
        <v>0.53600000000000003</v>
      </c>
      <c r="O27" s="26" t="s">
        <v>36</v>
      </c>
      <c r="P27" s="26" t="s">
        <v>37</v>
      </c>
      <c r="Q27" s="26"/>
      <c r="R27" s="31"/>
      <c r="S27" s="26"/>
      <c r="T27" s="26"/>
      <c r="U27" s="26"/>
      <c r="V27" s="26"/>
      <c r="W27" s="26"/>
      <c r="X27" s="26"/>
      <c r="Y27" s="26"/>
      <c r="Z27" s="26"/>
      <c r="AA27" s="26"/>
      <c r="AB27" s="26"/>
      <c r="AC27" s="26"/>
      <c r="AD27" s="26"/>
      <c r="AE27" s="26"/>
      <c r="AF27" s="26"/>
      <c r="AG27" s="26"/>
    </row>
    <row r="28" spans="1:33" ht="15.5">
      <c r="A28" s="26" t="s">
        <v>18</v>
      </c>
      <c r="B28" s="27">
        <v>2.7</v>
      </c>
      <c r="C28" s="27">
        <v>4</v>
      </c>
      <c r="D28" s="27" t="s">
        <v>93</v>
      </c>
      <c r="E28" s="27" t="s">
        <v>94</v>
      </c>
      <c r="F28" s="26" t="s">
        <v>21</v>
      </c>
      <c r="G28" s="27" t="s">
        <v>77</v>
      </c>
      <c r="H28" s="27" t="s">
        <v>95</v>
      </c>
      <c r="I28" s="26" t="s">
        <v>97</v>
      </c>
      <c r="J28" s="28" t="s">
        <v>25</v>
      </c>
      <c r="K28" s="29">
        <v>15</v>
      </c>
      <c r="L28" s="26">
        <v>95</v>
      </c>
      <c r="M28" s="30" t="s">
        <v>26</v>
      </c>
      <c r="N28" s="30">
        <v>0.53600000000000003</v>
      </c>
      <c r="O28" s="26" t="s">
        <v>36</v>
      </c>
      <c r="P28" s="26" t="s">
        <v>37</v>
      </c>
      <c r="Q28" s="26"/>
      <c r="R28" s="31"/>
      <c r="S28" s="26"/>
      <c r="T28" s="26"/>
      <c r="U28" s="26"/>
      <c r="V28" s="26"/>
      <c r="W28" s="26"/>
      <c r="X28" s="26"/>
      <c r="Y28" s="26"/>
      <c r="Z28" s="26"/>
      <c r="AA28" s="26"/>
      <c r="AB28" s="26"/>
      <c r="AC28" s="26"/>
      <c r="AD28" s="26"/>
      <c r="AE28" s="26"/>
      <c r="AF28" s="26"/>
      <c r="AG28" s="26"/>
    </row>
    <row r="29" spans="1:33" ht="15.5">
      <c r="A29" s="26" t="s">
        <v>18</v>
      </c>
      <c r="B29" s="27">
        <v>2.7</v>
      </c>
      <c r="C29" s="27">
        <v>5</v>
      </c>
      <c r="D29" s="27" t="s">
        <v>93</v>
      </c>
      <c r="E29" s="27" t="s">
        <v>94</v>
      </c>
      <c r="F29" s="26" t="s">
        <v>21</v>
      </c>
      <c r="G29" s="27" t="s">
        <v>77</v>
      </c>
      <c r="H29" s="27" t="s">
        <v>95</v>
      </c>
      <c r="I29" s="26" t="s">
        <v>98</v>
      </c>
      <c r="J29" s="28" t="s">
        <v>25</v>
      </c>
      <c r="K29" s="29">
        <v>0</v>
      </c>
      <c r="L29" s="26">
        <v>95</v>
      </c>
      <c r="M29" s="30" t="s">
        <v>26</v>
      </c>
      <c r="N29" s="30">
        <v>0.53600000000000003</v>
      </c>
      <c r="O29" s="26" t="s">
        <v>36</v>
      </c>
      <c r="P29" s="26" t="s">
        <v>37</v>
      </c>
      <c r="Q29" s="26"/>
      <c r="R29" s="31"/>
      <c r="S29" s="26"/>
      <c r="T29" s="26"/>
      <c r="U29" s="26"/>
      <c r="V29" s="26"/>
      <c r="W29" s="26"/>
      <c r="X29" s="26"/>
      <c r="Y29" s="26"/>
      <c r="Z29" s="26"/>
      <c r="AA29" s="26"/>
      <c r="AB29" s="26"/>
      <c r="AC29" s="26"/>
      <c r="AD29" s="26"/>
      <c r="AE29" s="26"/>
      <c r="AF29" s="26"/>
      <c r="AG29" s="26"/>
    </row>
    <row r="30" spans="1:33" ht="14.5">
      <c r="A30" s="5" t="s">
        <v>18</v>
      </c>
      <c r="B30" s="5">
        <v>2.9</v>
      </c>
      <c r="C30" s="5">
        <v>1</v>
      </c>
      <c r="D30" s="5" t="s">
        <v>99</v>
      </c>
      <c r="E30" s="5" t="s">
        <v>99</v>
      </c>
      <c r="F30" s="4" t="s">
        <v>21</v>
      </c>
      <c r="G30" s="4" t="s">
        <v>22</v>
      </c>
      <c r="H30" s="4" t="s">
        <v>100</v>
      </c>
      <c r="I30" s="4" t="s">
        <v>35</v>
      </c>
      <c r="J30" s="6" t="s">
        <v>25</v>
      </c>
      <c r="K30" s="4">
        <v>10</v>
      </c>
      <c r="L30" s="4">
        <v>95</v>
      </c>
      <c r="M30" s="7" t="s">
        <v>26</v>
      </c>
      <c r="N30" s="7">
        <v>0.33</v>
      </c>
      <c r="P30" s="9" t="s">
        <v>28</v>
      </c>
      <c r="R30" s="32" t="s">
        <v>101</v>
      </c>
    </row>
    <row r="31" spans="1:33" ht="14.5">
      <c r="A31" s="5" t="s">
        <v>18</v>
      </c>
      <c r="B31" s="5">
        <v>2.9</v>
      </c>
      <c r="C31" s="5">
        <v>2</v>
      </c>
      <c r="D31" s="5" t="s">
        <v>99</v>
      </c>
      <c r="E31" s="5" t="s">
        <v>99</v>
      </c>
      <c r="F31" s="4" t="s">
        <v>102</v>
      </c>
      <c r="G31" s="4" t="s">
        <v>103</v>
      </c>
      <c r="H31" s="4" t="s">
        <v>104</v>
      </c>
      <c r="I31" s="4" t="s">
        <v>35</v>
      </c>
      <c r="J31" s="6" t="s">
        <v>25</v>
      </c>
      <c r="K31" s="4">
        <v>10</v>
      </c>
      <c r="L31" s="4">
        <v>95</v>
      </c>
      <c r="M31" s="7" t="s">
        <v>26</v>
      </c>
      <c r="N31" s="7">
        <f>0.33*0.0822825</f>
        <v>2.7153225E-2</v>
      </c>
      <c r="P31" s="9" t="s">
        <v>28</v>
      </c>
      <c r="R31" s="33" t="s">
        <v>105</v>
      </c>
    </row>
    <row r="32" spans="1:33" ht="15.5">
      <c r="A32" s="4" t="s">
        <v>18</v>
      </c>
      <c r="B32" s="11">
        <v>3.1</v>
      </c>
      <c r="C32" s="11">
        <v>1</v>
      </c>
      <c r="D32" s="11" t="s">
        <v>106</v>
      </c>
      <c r="E32" s="11" t="s">
        <v>107</v>
      </c>
      <c r="F32" s="11" t="s">
        <v>21</v>
      </c>
      <c r="G32" s="11" t="s">
        <v>77</v>
      </c>
      <c r="H32" s="11" t="s">
        <v>78</v>
      </c>
      <c r="I32" s="4" t="s">
        <v>35</v>
      </c>
      <c r="J32" s="6" t="s">
        <v>25</v>
      </c>
      <c r="K32" s="12">
        <v>30</v>
      </c>
      <c r="L32" s="4">
        <v>95</v>
      </c>
      <c r="M32" s="7" t="s">
        <v>26</v>
      </c>
      <c r="N32" s="7">
        <v>0.28120000000000001</v>
      </c>
      <c r="O32" s="4" t="s">
        <v>36</v>
      </c>
      <c r="P32" s="4" t="s">
        <v>37</v>
      </c>
      <c r="R32" s="13" t="s">
        <v>90</v>
      </c>
    </row>
    <row r="33" spans="1:18" ht="15.5">
      <c r="A33" s="4" t="s">
        <v>18</v>
      </c>
      <c r="B33" s="11">
        <v>3.2</v>
      </c>
      <c r="C33" s="11">
        <v>1</v>
      </c>
      <c r="D33" s="11" t="s">
        <v>108</v>
      </c>
      <c r="E33" s="11" t="s">
        <v>109</v>
      </c>
      <c r="F33" s="11" t="s">
        <v>21</v>
      </c>
      <c r="G33" s="11" t="s">
        <v>77</v>
      </c>
      <c r="H33" s="11" t="s">
        <v>78</v>
      </c>
      <c r="I33" s="4" t="s">
        <v>35</v>
      </c>
      <c r="J33" s="6" t="s">
        <v>25</v>
      </c>
      <c r="K33" s="12">
        <v>30</v>
      </c>
      <c r="L33" s="4">
        <v>95</v>
      </c>
      <c r="M33" s="7" t="s">
        <v>26</v>
      </c>
      <c r="N33" s="7">
        <v>0.1845</v>
      </c>
      <c r="O33" s="4" t="s">
        <v>36</v>
      </c>
      <c r="P33" s="4" t="s">
        <v>37</v>
      </c>
      <c r="R33" s="34" t="s">
        <v>110</v>
      </c>
    </row>
    <row r="34" spans="1:18" ht="15.5">
      <c r="A34" s="4" t="s">
        <v>18</v>
      </c>
      <c r="B34" s="11">
        <v>3.2</v>
      </c>
      <c r="C34" s="11">
        <v>2</v>
      </c>
      <c r="D34" s="11" t="s">
        <v>108</v>
      </c>
      <c r="E34" s="11" t="s">
        <v>109</v>
      </c>
      <c r="F34" s="11" t="s">
        <v>21</v>
      </c>
      <c r="G34" s="11" t="s">
        <v>77</v>
      </c>
      <c r="H34" s="11" t="s">
        <v>86</v>
      </c>
      <c r="I34" s="4" t="s">
        <v>35</v>
      </c>
      <c r="J34" s="6" t="s">
        <v>25</v>
      </c>
      <c r="K34" s="12">
        <v>30</v>
      </c>
      <c r="L34" s="4">
        <v>95</v>
      </c>
      <c r="M34" s="7" t="s">
        <v>26</v>
      </c>
      <c r="N34" s="7">
        <v>0.73799999999999999</v>
      </c>
      <c r="O34" s="4" t="s">
        <v>36</v>
      </c>
      <c r="P34" s="4" t="s">
        <v>37</v>
      </c>
      <c r="R34" s="34" t="s">
        <v>111</v>
      </c>
    </row>
    <row r="35" spans="1:18" ht="15.5">
      <c r="A35" s="4" t="s">
        <v>18</v>
      </c>
      <c r="B35" s="11">
        <v>3.2</v>
      </c>
      <c r="C35" s="11">
        <v>3</v>
      </c>
      <c r="D35" s="11" t="s">
        <v>108</v>
      </c>
      <c r="E35" s="11" t="s">
        <v>109</v>
      </c>
      <c r="F35" s="4" t="s">
        <v>21</v>
      </c>
      <c r="G35" s="11" t="s">
        <v>77</v>
      </c>
      <c r="H35" s="11" t="s">
        <v>95</v>
      </c>
      <c r="I35" s="4" t="s">
        <v>96</v>
      </c>
      <c r="J35" s="6" t="s">
        <v>25</v>
      </c>
      <c r="K35" s="12">
        <v>0</v>
      </c>
      <c r="L35" s="4">
        <v>95</v>
      </c>
      <c r="M35" s="7" t="s">
        <v>26</v>
      </c>
      <c r="N35" s="7">
        <v>0.73799999999999999</v>
      </c>
      <c r="O35" s="4" t="s">
        <v>36</v>
      </c>
      <c r="P35" s="4" t="s">
        <v>37</v>
      </c>
      <c r="R35" s="34" t="s">
        <v>112</v>
      </c>
    </row>
    <row r="36" spans="1:18" ht="15.5">
      <c r="A36" s="4" t="s">
        <v>18</v>
      </c>
      <c r="B36" s="11">
        <v>3.2</v>
      </c>
      <c r="C36" s="11">
        <v>4</v>
      </c>
      <c r="D36" s="11" t="s">
        <v>108</v>
      </c>
      <c r="E36" s="11" t="s">
        <v>109</v>
      </c>
      <c r="F36" s="4" t="s">
        <v>21</v>
      </c>
      <c r="G36" s="11" t="s">
        <v>77</v>
      </c>
      <c r="H36" s="11" t="s">
        <v>95</v>
      </c>
      <c r="I36" s="4" t="s">
        <v>97</v>
      </c>
      <c r="J36" s="6" t="s">
        <v>25</v>
      </c>
      <c r="K36" s="12">
        <v>15</v>
      </c>
      <c r="L36" s="4">
        <v>95</v>
      </c>
      <c r="M36" s="7" t="s">
        <v>26</v>
      </c>
      <c r="N36" s="7">
        <v>0.73799999999999999</v>
      </c>
      <c r="O36" s="4" t="s">
        <v>36</v>
      </c>
      <c r="P36" s="4" t="s">
        <v>37</v>
      </c>
      <c r="R36" s="34" t="s">
        <v>113</v>
      </c>
    </row>
    <row r="37" spans="1:18" ht="15.5">
      <c r="A37" s="4" t="s">
        <v>18</v>
      </c>
      <c r="B37" s="11">
        <v>3.2</v>
      </c>
      <c r="C37" s="11">
        <v>5</v>
      </c>
      <c r="D37" s="11" t="s">
        <v>108</v>
      </c>
      <c r="E37" s="11" t="s">
        <v>109</v>
      </c>
      <c r="F37" s="4" t="s">
        <v>21</v>
      </c>
      <c r="G37" s="11" t="s">
        <v>77</v>
      </c>
      <c r="H37" s="11" t="s">
        <v>95</v>
      </c>
      <c r="I37" s="4" t="s">
        <v>98</v>
      </c>
      <c r="J37" s="6" t="s">
        <v>25</v>
      </c>
      <c r="K37" s="12">
        <v>0</v>
      </c>
      <c r="L37" s="4">
        <v>95</v>
      </c>
      <c r="M37" s="7" t="s">
        <v>26</v>
      </c>
      <c r="N37" s="7">
        <v>0.73799999999999999</v>
      </c>
      <c r="O37" s="4" t="s">
        <v>36</v>
      </c>
      <c r="P37" s="4" t="s">
        <v>37</v>
      </c>
      <c r="R37" s="34" t="s">
        <v>114</v>
      </c>
    </row>
    <row r="38" spans="1:18" ht="15.5">
      <c r="A38" s="4" t="s">
        <v>18</v>
      </c>
      <c r="B38" s="11">
        <v>3.3</v>
      </c>
      <c r="C38" s="11">
        <v>1</v>
      </c>
      <c r="D38" s="11" t="s">
        <v>115</v>
      </c>
      <c r="E38" s="11" t="s">
        <v>116</v>
      </c>
      <c r="F38" s="11" t="s">
        <v>21</v>
      </c>
      <c r="G38" s="11" t="s">
        <v>117</v>
      </c>
      <c r="H38" s="11" t="s">
        <v>118</v>
      </c>
      <c r="I38" s="11" t="s">
        <v>35</v>
      </c>
      <c r="J38" s="6" t="s">
        <v>25</v>
      </c>
      <c r="K38" s="12">
        <v>20</v>
      </c>
      <c r="L38" s="4">
        <v>80</v>
      </c>
      <c r="M38" s="7" t="s">
        <v>119</v>
      </c>
      <c r="N38" s="7">
        <v>0.91</v>
      </c>
      <c r="O38" s="4" t="s">
        <v>36</v>
      </c>
      <c r="P38" s="4" t="s">
        <v>37</v>
      </c>
      <c r="R38" s="35" t="s">
        <v>120</v>
      </c>
    </row>
    <row r="39" spans="1:18" ht="14.5">
      <c r="A39" s="4" t="s">
        <v>18</v>
      </c>
      <c r="B39" s="11">
        <v>3.4</v>
      </c>
      <c r="C39" s="11">
        <v>1</v>
      </c>
      <c r="D39" s="11" t="s">
        <v>121</v>
      </c>
      <c r="E39" s="11" t="s">
        <v>122</v>
      </c>
      <c r="F39" s="11" t="s">
        <v>21</v>
      </c>
      <c r="G39" s="11" t="s">
        <v>33</v>
      </c>
      <c r="H39" s="11" t="s">
        <v>64</v>
      </c>
      <c r="I39" s="11" t="s">
        <v>35</v>
      </c>
      <c r="J39" s="6" t="s">
        <v>25</v>
      </c>
      <c r="K39" s="12">
        <v>0</v>
      </c>
      <c r="L39" s="4">
        <v>95</v>
      </c>
      <c r="M39" s="7" t="s">
        <v>26</v>
      </c>
      <c r="N39" s="7">
        <v>0.60140000000000005</v>
      </c>
      <c r="O39" s="4" t="s">
        <v>36</v>
      </c>
      <c r="P39" s="4" t="s">
        <v>37</v>
      </c>
      <c r="R39" s="4" t="s">
        <v>123</v>
      </c>
    </row>
    <row r="40" spans="1:18" ht="14.5">
      <c r="A40" s="4" t="s">
        <v>18</v>
      </c>
      <c r="B40" s="11">
        <v>3.4</v>
      </c>
      <c r="C40" s="11">
        <v>2</v>
      </c>
      <c r="D40" s="11" t="s">
        <v>121</v>
      </c>
      <c r="E40" s="11" t="s">
        <v>122</v>
      </c>
      <c r="F40" s="11" t="s">
        <v>21</v>
      </c>
      <c r="G40" s="11" t="s">
        <v>33</v>
      </c>
      <c r="H40" s="11" t="s">
        <v>34</v>
      </c>
      <c r="I40" s="11" t="s">
        <v>35</v>
      </c>
      <c r="J40" s="6" t="s">
        <v>25</v>
      </c>
      <c r="K40" s="12">
        <v>30</v>
      </c>
      <c r="L40" s="4">
        <v>95</v>
      </c>
      <c r="M40" s="7" t="s">
        <v>26</v>
      </c>
      <c r="N40" s="7">
        <v>0.28782000000000002</v>
      </c>
      <c r="O40" s="4" t="s">
        <v>36</v>
      </c>
      <c r="P40" s="4" t="s">
        <v>37</v>
      </c>
      <c r="R40" s="4" t="s">
        <v>124</v>
      </c>
    </row>
    <row r="41" spans="1:18" ht="14.5">
      <c r="A41" s="5" t="s">
        <v>18</v>
      </c>
      <c r="B41" s="5">
        <v>3.6</v>
      </c>
      <c r="C41" s="5">
        <v>1</v>
      </c>
      <c r="D41" s="5"/>
      <c r="E41" s="5" t="s">
        <v>125</v>
      </c>
      <c r="F41" s="4" t="s">
        <v>21</v>
      </c>
      <c r="G41" s="4" t="s">
        <v>126</v>
      </c>
      <c r="H41" s="4" t="s">
        <v>127</v>
      </c>
      <c r="I41" s="4" t="s">
        <v>35</v>
      </c>
      <c r="J41" s="6" t="s">
        <v>25</v>
      </c>
      <c r="K41" s="4">
        <v>0</v>
      </c>
      <c r="L41" s="4">
        <v>95</v>
      </c>
      <c r="M41" s="22" t="s">
        <v>26</v>
      </c>
      <c r="N41" s="22">
        <v>0.8</v>
      </c>
      <c r="O41" s="4" t="s">
        <v>128</v>
      </c>
      <c r="P41" s="9" t="s">
        <v>28</v>
      </c>
    </row>
    <row r="42" spans="1:18" ht="14.5">
      <c r="A42" s="5" t="s">
        <v>18</v>
      </c>
      <c r="B42" s="5">
        <v>3.6</v>
      </c>
      <c r="C42" s="5">
        <v>2</v>
      </c>
      <c r="D42" s="5"/>
      <c r="E42" s="5" t="s">
        <v>125</v>
      </c>
      <c r="F42" s="11" t="s">
        <v>21</v>
      </c>
      <c r="G42" s="11" t="s">
        <v>117</v>
      </c>
      <c r="H42" s="11" t="s">
        <v>129</v>
      </c>
      <c r="I42" s="4" t="s">
        <v>35</v>
      </c>
      <c r="J42" s="17" t="s">
        <v>44</v>
      </c>
      <c r="K42" s="4">
        <v>0</v>
      </c>
      <c r="L42" s="4">
        <v>95</v>
      </c>
      <c r="M42" s="22" t="s">
        <v>26</v>
      </c>
      <c r="N42" s="22">
        <f>0.1*0.8</f>
        <v>8.0000000000000016E-2</v>
      </c>
      <c r="O42" s="4" t="s">
        <v>128</v>
      </c>
      <c r="P42" s="9" t="s">
        <v>28</v>
      </c>
      <c r="Q42" s="11" t="s">
        <v>130</v>
      </c>
    </row>
    <row r="43" spans="1:18" ht="14.5">
      <c r="A43" s="5" t="s">
        <v>18</v>
      </c>
      <c r="B43" s="5">
        <v>3.7</v>
      </c>
      <c r="C43" s="5">
        <v>1</v>
      </c>
      <c r="D43" s="5"/>
      <c r="E43" s="5" t="s">
        <v>131</v>
      </c>
      <c r="F43" s="4" t="s">
        <v>21</v>
      </c>
      <c r="G43" s="4" t="s">
        <v>126</v>
      </c>
      <c r="H43" s="4" t="s">
        <v>132</v>
      </c>
      <c r="I43" s="4" t="s">
        <v>35</v>
      </c>
      <c r="J43" s="17" t="s">
        <v>44</v>
      </c>
      <c r="K43" s="4">
        <v>0</v>
      </c>
      <c r="L43" s="4">
        <v>95</v>
      </c>
      <c r="M43" s="8" t="s">
        <v>26</v>
      </c>
      <c r="N43" s="12">
        <v>0.85919999999999996</v>
      </c>
      <c r="P43" s="9" t="s">
        <v>28</v>
      </c>
      <c r="Q43" s="36" t="s">
        <v>133</v>
      </c>
      <c r="R43" s="37" t="s">
        <v>134</v>
      </c>
    </row>
    <row r="44" spans="1:18" ht="14.5">
      <c r="A44" s="5" t="s">
        <v>18</v>
      </c>
      <c r="B44" s="5">
        <v>3.7</v>
      </c>
      <c r="C44" s="5">
        <v>2</v>
      </c>
      <c r="D44" s="5"/>
      <c r="E44" s="5" t="s">
        <v>131</v>
      </c>
      <c r="F44" s="4" t="s">
        <v>21</v>
      </c>
      <c r="G44" s="4" t="s">
        <v>126</v>
      </c>
      <c r="H44" s="4" t="s">
        <v>132</v>
      </c>
      <c r="I44" s="4" t="s">
        <v>35</v>
      </c>
      <c r="J44" s="6" t="s">
        <v>25</v>
      </c>
      <c r="K44" s="4">
        <v>0</v>
      </c>
      <c r="L44" s="4">
        <v>95</v>
      </c>
      <c r="M44" s="8" t="s">
        <v>26</v>
      </c>
      <c r="N44" s="8">
        <f>0.8*0.9548946</f>
        <v>0.7639156800000001</v>
      </c>
      <c r="O44" s="4" t="s">
        <v>128</v>
      </c>
      <c r="P44" s="9" t="s">
        <v>28</v>
      </c>
      <c r="R44" s="38" t="s">
        <v>135</v>
      </c>
    </row>
    <row r="45" spans="1:18" ht="18.75" customHeight="1">
      <c r="A45" s="5" t="s">
        <v>18</v>
      </c>
      <c r="B45" s="5">
        <v>3.8</v>
      </c>
      <c r="C45" s="5">
        <v>1</v>
      </c>
      <c r="D45" s="5"/>
      <c r="E45" s="5" t="s">
        <v>136</v>
      </c>
      <c r="F45" s="4" t="s">
        <v>21</v>
      </c>
      <c r="G45" s="4" t="s">
        <v>126</v>
      </c>
      <c r="H45" s="4" t="s">
        <v>137</v>
      </c>
      <c r="I45" s="4" t="s">
        <v>35</v>
      </c>
      <c r="J45" s="6" t="s">
        <v>25</v>
      </c>
      <c r="K45" s="4">
        <v>0</v>
      </c>
      <c r="L45" s="4">
        <v>95</v>
      </c>
      <c r="M45" s="22" t="s">
        <v>26</v>
      </c>
      <c r="N45" s="22">
        <v>0.75384615399999999</v>
      </c>
      <c r="O45" s="4" t="s">
        <v>128</v>
      </c>
      <c r="P45" s="9" t="s">
        <v>28</v>
      </c>
      <c r="Q45" s="36" t="s">
        <v>138</v>
      </c>
      <c r="R45" s="4" t="s">
        <v>139</v>
      </c>
    </row>
    <row r="46" spans="1:18" ht="14.5">
      <c r="A46" s="5" t="s">
        <v>18</v>
      </c>
      <c r="B46" s="5">
        <v>3.8</v>
      </c>
      <c r="C46" s="5">
        <v>2</v>
      </c>
      <c r="D46" s="5"/>
      <c r="E46" s="5" t="s">
        <v>136</v>
      </c>
      <c r="F46" s="4" t="s">
        <v>21</v>
      </c>
      <c r="G46" s="4" t="s">
        <v>126</v>
      </c>
      <c r="H46" s="4" t="s">
        <v>137</v>
      </c>
      <c r="I46" s="4" t="s">
        <v>35</v>
      </c>
      <c r="J46" s="17" t="s">
        <v>44</v>
      </c>
      <c r="K46" s="4">
        <v>0</v>
      </c>
      <c r="L46" s="4">
        <v>95</v>
      </c>
      <c r="M46" s="12" t="s">
        <v>26</v>
      </c>
      <c r="N46" s="12">
        <v>0.22665299999999999</v>
      </c>
      <c r="P46" s="9" t="s">
        <v>28</v>
      </c>
      <c r="Q46" s="36" t="s">
        <v>133</v>
      </c>
      <c r="R46" s="4" t="s">
        <v>140</v>
      </c>
    </row>
    <row r="47" spans="1:18" ht="14.5">
      <c r="A47" s="5" t="s">
        <v>18</v>
      </c>
      <c r="B47" s="5">
        <v>3.9</v>
      </c>
      <c r="C47" s="5">
        <v>1</v>
      </c>
      <c r="D47" s="5"/>
      <c r="E47" s="5" t="s">
        <v>141</v>
      </c>
      <c r="F47" s="4" t="s">
        <v>21</v>
      </c>
      <c r="G47" s="4" t="s">
        <v>126</v>
      </c>
      <c r="H47" s="4" t="s">
        <v>142</v>
      </c>
      <c r="I47" s="4" t="s">
        <v>143</v>
      </c>
      <c r="J47" s="6" t="s">
        <v>25</v>
      </c>
      <c r="K47" s="4">
        <v>0</v>
      </c>
      <c r="L47" s="4">
        <v>95</v>
      </c>
      <c r="M47" s="22" t="s">
        <v>26</v>
      </c>
      <c r="N47" s="22">
        <f>0.229*0.2</f>
        <v>4.5800000000000007E-2</v>
      </c>
      <c r="O47" s="4" t="s">
        <v>128</v>
      </c>
      <c r="P47" s="9" t="s">
        <v>28</v>
      </c>
      <c r="Q47" s="4" t="s">
        <v>144</v>
      </c>
    </row>
    <row r="48" spans="1:18" ht="15.5">
      <c r="A48" s="4" t="s">
        <v>18</v>
      </c>
      <c r="B48" s="11">
        <v>4.0999999999999996</v>
      </c>
      <c r="C48" s="11">
        <v>1</v>
      </c>
      <c r="D48" s="11" t="s">
        <v>145</v>
      </c>
      <c r="E48" s="11" t="s">
        <v>146</v>
      </c>
      <c r="F48" s="4" t="s">
        <v>21</v>
      </c>
      <c r="G48" s="11" t="s">
        <v>77</v>
      </c>
      <c r="H48" s="11" t="s">
        <v>78</v>
      </c>
      <c r="I48" s="11" t="s">
        <v>35</v>
      </c>
      <c r="J48" s="6" t="s">
        <v>25</v>
      </c>
      <c r="K48" s="12">
        <v>30</v>
      </c>
      <c r="L48" s="4">
        <v>80</v>
      </c>
      <c r="M48" s="7" t="s">
        <v>26</v>
      </c>
      <c r="N48" s="7">
        <v>3.1477749999999999E-2</v>
      </c>
      <c r="O48" s="4" t="s">
        <v>36</v>
      </c>
      <c r="P48" s="4" t="s">
        <v>37</v>
      </c>
      <c r="R48" s="39" t="s">
        <v>147</v>
      </c>
    </row>
    <row r="49" spans="1:18" ht="14.5">
      <c r="A49" s="4" t="s">
        <v>18</v>
      </c>
      <c r="B49" s="11">
        <v>4.2</v>
      </c>
      <c r="C49" s="11">
        <v>1</v>
      </c>
      <c r="D49" s="11" t="s">
        <v>148</v>
      </c>
      <c r="E49" s="11" t="s">
        <v>149</v>
      </c>
      <c r="F49" s="4" t="s">
        <v>21</v>
      </c>
      <c r="G49" s="11" t="s">
        <v>33</v>
      </c>
      <c r="H49" s="11" t="s">
        <v>64</v>
      </c>
      <c r="I49" s="11" t="s">
        <v>35</v>
      </c>
      <c r="J49" s="6" t="s">
        <v>25</v>
      </c>
      <c r="K49" s="12">
        <v>0</v>
      </c>
      <c r="L49" s="4">
        <v>95</v>
      </c>
      <c r="M49" s="7" t="s">
        <v>26</v>
      </c>
      <c r="N49" s="7">
        <v>3.1800000000000001E-3</v>
      </c>
      <c r="O49" s="4" t="s">
        <v>36</v>
      </c>
      <c r="P49" s="4" t="s">
        <v>37</v>
      </c>
      <c r="R49" s="4" t="s">
        <v>124</v>
      </c>
    </row>
    <row r="50" spans="1:18" ht="14.5">
      <c r="A50" s="4" t="s">
        <v>18</v>
      </c>
      <c r="B50" s="11">
        <v>4.2</v>
      </c>
      <c r="C50" s="11">
        <v>2</v>
      </c>
      <c r="D50" s="11" t="s">
        <v>148</v>
      </c>
      <c r="E50" s="11" t="s">
        <v>149</v>
      </c>
      <c r="F50" s="4" t="s">
        <v>21</v>
      </c>
      <c r="G50" s="11" t="s">
        <v>33</v>
      </c>
      <c r="H50" s="11" t="s">
        <v>34</v>
      </c>
      <c r="I50" s="11" t="s">
        <v>35</v>
      </c>
      <c r="J50" s="6" t="s">
        <v>25</v>
      </c>
      <c r="K50" s="12">
        <v>30</v>
      </c>
      <c r="L50" s="4">
        <v>95</v>
      </c>
      <c r="M50" s="7" t="s">
        <v>26</v>
      </c>
      <c r="N50" s="7">
        <v>4.346E-3</v>
      </c>
      <c r="O50" s="4" t="s">
        <v>36</v>
      </c>
      <c r="P50" s="4" t="s">
        <v>37</v>
      </c>
      <c r="R50" s="4" t="s">
        <v>124</v>
      </c>
    </row>
    <row r="51" spans="1:18" ht="15.5">
      <c r="A51" s="4" t="s">
        <v>18</v>
      </c>
      <c r="B51" s="11">
        <v>4.3</v>
      </c>
      <c r="C51" s="11">
        <v>1</v>
      </c>
      <c r="D51" s="11" t="s">
        <v>150</v>
      </c>
      <c r="E51" s="11" t="s">
        <v>151</v>
      </c>
      <c r="F51" s="4" t="s">
        <v>21</v>
      </c>
      <c r="G51" s="11" t="s">
        <v>117</v>
      </c>
      <c r="H51" s="11" t="s">
        <v>152</v>
      </c>
      <c r="I51" s="11" t="s">
        <v>35</v>
      </c>
      <c r="J51" s="6" t="s">
        <v>25</v>
      </c>
      <c r="K51" s="12">
        <v>30</v>
      </c>
      <c r="L51" s="4">
        <v>80</v>
      </c>
      <c r="M51" s="7" t="s">
        <v>119</v>
      </c>
      <c r="N51" s="7">
        <v>8.1000000000000003E-2</v>
      </c>
      <c r="O51" s="4" t="s">
        <v>36</v>
      </c>
      <c r="P51" s="4" t="s">
        <v>37</v>
      </c>
      <c r="R51" s="35" t="s">
        <v>153</v>
      </c>
    </row>
    <row r="52" spans="1:18" ht="14.5">
      <c r="A52" s="4" t="s">
        <v>18</v>
      </c>
      <c r="B52" s="11">
        <v>4.4000000000000004</v>
      </c>
      <c r="C52" s="11">
        <v>1</v>
      </c>
      <c r="D52" s="11" t="s">
        <v>154</v>
      </c>
      <c r="E52" s="11" t="s">
        <v>155</v>
      </c>
      <c r="F52" s="4" t="s">
        <v>21</v>
      </c>
      <c r="G52" s="11" t="s">
        <v>117</v>
      </c>
      <c r="H52" s="11" t="s">
        <v>129</v>
      </c>
      <c r="I52" s="11" t="s">
        <v>35</v>
      </c>
      <c r="J52" s="6" t="s">
        <v>25</v>
      </c>
      <c r="K52" s="12">
        <v>30</v>
      </c>
      <c r="L52" s="4">
        <v>80</v>
      </c>
      <c r="M52" s="7" t="s">
        <v>26</v>
      </c>
      <c r="N52" s="7">
        <v>9.2999999999999999E-2</v>
      </c>
      <c r="O52" s="4" t="s">
        <v>36</v>
      </c>
      <c r="P52" s="4" t="s">
        <v>37</v>
      </c>
      <c r="R52" s="24" t="s">
        <v>156</v>
      </c>
    </row>
    <row r="53" spans="1:18" ht="12.5">
      <c r="A53" s="4" t="s">
        <v>157</v>
      </c>
      <c r="B53" s="4">
        <v>5.0999999999999996</v>
      </c>
      <c r="C53" s="4">
        <v>1</v>
      </c>
      <c r="D53" s="4" t="s">
        <v>158</v>
      </c>
      <c r="E53" s="4" t="s">
        <v>159</v>
      </c>
      <c r="J53" s="19"/>
      <c r="M53" s="7"/>
      <c r="N53" s="7"/>
      <c r="P53" s="4" t="s">
        <v>37</v>
      </c>
    </row>
    <row r="54" spans="1:18" ht="12.5">
      <c r="A54" s="4" t="s">
        <v>157</v>
      </c>
      <c r="B54" s="4">
        <v>5.2</v>
      </c>
      <c r="C54" s="4">
        <v>1</v>
      </c>
      <c r="D54" s="4" t="s">
        <v>158</v>
      </c>
      <c r="E54" s="4" t="s">
        <v>160</v>
      </c>
      <c r="J54" s="19"/>
      <c r="M54" s="7"/>
      <c r="N54" s="7"/>
      <c r="P54" s="4" t="s">
        <v>37</v>
      </c>
    </row>
    <row r="55" spans="1:18" ht="12.5">
      <c r="A55" s="4" t="s">
        <v>157</v>
      </c>
      <c r="B55" s="4">
        <v>5.3</v>
      </c>
      <c r="C55" s="4">
        <v>1</v>
      </c>
      <c r="D55" s="4" t="s">
        <v>161</v>
      </c>
      <c r="E55" s="4" t="s">
        <v>162</v>
      </c>
      <c r="J55" s="19"/>
      <c r="M55" s="7"/>
      <c r="N55" s="7"/>
      <c r="P55" s="4" t="s">
        <v>37</v>
      </c>
    </row>
    <row r="56" spans="1:18" ht="12.5">
      <c r="A56" s="4" t="s">
        <v>157</v>
      </c>
      <c r="B56" s="4">
        <v>5.4</v>
      </c>
      <c r="C56" s="4">
        <v>1</v>
      </c>
      <c r="D56" s="4" t="s">
        <v>161</v>
      </c>
      <c r="E56" s="4" t="s">
        <v>163</v>
      </c>
      <c r="J56" s="19"/>
      <c r="M56" s="7"/>
      <c r="N56" s="7"/>
      <c r="P56" s="4" t="s">
        <v>37</v>
      </c>
    </row>
    <row r="57" spans="1:18" ht="12.5">
      <c r="A57" s="4" t="s">
        <v>157</v>
      </c>
      <c r="B57" s="4">
        <v>5.5</v>
      </c>
      <c r="C57" s="4">
        <v>1</v>
      </c>
      <c r="D57" s="4" t="s">
        <v>164</v>
      </c>
      <c r="E57" s="4" t="s">
        <v>165</v>
      </c>
      <c r="J57" s="19"/>
      <c r="M57" s="7"/>
      <c r="N57" s="7"/>
      <c r="P57" s="4" t="s">
        <v>37</v>
      </c>
    </row>
    <row r="58" spans="1:18" ht="14.5">
      <c r="A58" s="4" t="s">
        <v>157</v>
      </c>
      <c r="B58" s="4">
        <v>5.6</v>
      </c>
      <c r="C58" s="4">
        <v>1</v>
      </c>
      <c r="D58" s="4" t="s">
        <v>166</v>
      </c>
      <c r="E58" s="11" t="s">
        <v>167</v>
      </c>
      <c r="J58" s="19"/>
      <c r="M58" s="7"/>
      <c r="N58" s="7"/>
      <c r="P58" s="4" t="s">
        <v>37</v>
      </c>
    </row>
    <row r="59" spans="1:18" ht="12.5">
      <c r="A59" s="5" t="s">
        <v>157</v>
      </c>
      <c r="B59" s="5">
        <v>5.7</v>
      </c>
      <c r="C59" s="5">
        <v>1</v>
      </c>
      <c r="D59" s="5" t="s">
        <v>168</v>
      </c>
      <c r="E59" s="5" t="s">
        <v>169</v>
      </c>
      <c r="J59" s="19"/>
      <c r="M59" s="7"/>
      <c r="N59" s="7"/>
      <c r="P59" s="4" t="s">
        <v>37</v>
      </c>
    </row>
    <row r="60" spans="1:18" ht="12.5">
      <c r="A60" s="5" t="s">
        <v>157</v>
      </c>
      <c r="B60" s="5">
        <v>5.8</v>
      </c>
      <c r="C60" s="5">
        <v>1</v>
      </c>
      <c r="D60" s="5" t="s">
        <v>170</v>
      </c>
      <c r="E60" s="5" t="s">
        <v>171</v>
      </c>
      <c r="J60" s="19"/>
      <c r="M60" s="7"/>
      <c r="N60" s="7"/>
      <c r="P60" s="4" t="s">
        <v>37</v>
      </c>
    </row>
    <row r="61" spans="1:18" ht="12.5">
      <c r="A61" s="5" t="s">
        <v>157</v>
      </c>
      <c r="B61" s="5">
        <v>5.9</v>
      </c>
      <c r="C61" s="5">
        <v>1</v>
      </c>
      <c r="D61" s="5" t="s">
        <v>172</v>
      </c>
      <c r="E61" s="5" t="s">
        <v>173</v>
      </c>
      <c r="J61" s="19"/>
      <c r="M61" s="7"/>
      <c r="N61" s="7"/>
      <c r="P61" s="4" t="s">
        <v>37</v>
      </c>
    </row>
    <row r="62" spans="1:18" ht="14.5">
      <c r="A62" s="5" t="s">
        <v>18</v>
      </c>
      <c r="B62" s="5">
        <v>4.5</v>
      </c>
      <c r="C62" s="5">
        <v>1</v>
      </c>
      <c r="D62" s="5" t="s">
        <v>536</v>
      </c>
      <c r="E62" s="5" t="s">
        <v>536</v>
      </c>
      <c r="F62" s="4" t="s">
        <v>21</v>
      </c>
      <c r="G62" s="11" t="s">
        <v>117</v>
      </c>
      <c r="H62" s="11" t="s">
        <v>152</v>
      </c>
      <c r="I62" s="11" t="s">
        <v>35</v>
      </c>
      <c r="J62" s="6" t="s">
        <v>25</v>
      </c>
      <c r="K62" s="12">
        <v>0</v>
      </c>
      <c r="L62" s="4">
        <v>95</v>
      </c>
      <c r="M62" s="7" t="s">
        <v>119</v>
      </c>
      <c r="N62">
        <v>1.9E-2</v>
      </c>
      <c r="O62" s="4" t="s">
        <v>36</v>
      </c>
      <c r="P62" s="4" t="s">
        <v>37</v>
      </c>
    </row>
    <row r="63" spans="1:18" ht="14.5">
      <c r="A63" s="5" t="s">
        <v>18</v>
      </c>
      <c r="B63" s="5">
        <v>4.5</v>
      </c>
      <c r="C63" s="5">
        <v>2</v>
      </c>
      <c r="D63" s="5" t="s">
        <v>536</v>
      </c>
      <c r="E63" s="5" t="s">
        <v>536</v>
      </c>
      <c r="F63" s="4" t="s">
        <v>21</v>
      </c>
      <c r="G63" s="11" t="s">
        <v>117</v>
      </c>
      <c r="H63" s="11" t="s">
        <v>129</v>
      </c>
      <c r="I63" s="11" t="s">
        <v>35</v>
      </c>
      <c r="J63" s="6" t="s">
        <v>25</v>
      </c>
      <c r="K63" s="12">
        <v>0</v>
      </c>
      <c r="L63" s="4">
        <v>95</v>
      </c>
      <c r="M63" s="7" t="s">
        <v>26</v>
      </c>
      <c r="N63">
        <v>3.5000000000000003E-2</v>
      </c>
      <c r="O63" s="4" t="s">
        <v>36</v>
      </c>
      <c r="P63" s="4" t="s">
        <v>37</v>
      </c>
    </row>
    <row r="64" spans="1:18" ht="14.5">
      <c r="A64" s="5" t="s">
        <v>18</v>
      </c>
      <c r="B64" s="5">
        <v>4.5</v>
      </c>
      <c r="C64" s="5">
        <v>3</v>
      </c>
      <c r="D64" s="5" t="s">
        <v>536</v>
      </c>
      <c r="E64" s="5" t="s">
        <v>536</v>
      </c>
      <c r="F64" s="11" t="s">
        <v>21</v>
      </c>
      <c r="G64" s="11" t="s">
        <v>77</v>
      </c>
      <c r="H64" s="11" t="s">
        <v>78</v>
      </c>
      <c r="I64" s="4" t="s">
        <v>35</v>
      </c>
      <c r="J64" s="6" t="s">
        <v>25</v>
      </c>
      <c r="K64">
        <v>0</v>
      </c>
      <c r="L64">
        <v>95</v>
      </c>
      <c r="M64" s="7" t="s">
        <v>26</v>
      </c>
      <c r="N64">
        <v>0.127</v>
      </c>
      <c r="O64" s="4" t="s">
        <v>36</v>
      </c>
      <c r="P64" s="4" t="s">
        <v>37</v>
      </c>
    </row>
    <row r="65" spans="1:16" ht="14.5">
      <c r="A65" s="5" t="s">
        <v>18</v>
      </c>
      <c r="B65" s="5">
        <v>4.5</v>
      </c>
      <c r="C65" s="5">
        <v>4</v>
      </c>
      <c r="D65" s="5" t="s">
        <v>536</v>
      </c>
      <c r="E65" s="5" t="s">
        <v>536</v>
      </c>
      <c r="F65" s="4" t="s">
        <v>21</v>
      </c>
      <c r="G65" s="11" t="s">
        <v>77</v>
      </c>
      <c r="H65" s="4" t="s">
        <v>83</v>
      </c>
      <c r="I65" s="4" t="s">
        <v>84</v>
      </c>
      <c r="J65" s="6" t="s">
        <v>25</v>
      </c>
      <c r="K65">
        <v>0</v>
      </c>
      <c r="L65">
        <v>95</v>
      </c>
      <c r="M65" s="7" t="s">
        <v>26</v>
      </c>
      <c r="N65">
        <v>0.13200000000000001</v>
      </c>
      <c r="O65" s="4" t="s">
        <v>36</v>
      </c>
      <c r="P65" s="4" t="s">
        <v>37</v>
      </c>
    </row>
    <row r="66" spans="1:16" ht="14.5">
      <c r="A66" s="5" t="s">
        <v>18</v>
      </c>
      <c r="B66" s="5">
        <v>4.5</v>
      </c>
      <c r="C66" s="5">
        <v>5</v>
      </c>
      <c r="D66" s="5" t="s">
        <v>536</v>
      </c>
      <c r="E66" s="5" t="s">
        <v>536</v>
      </c>
      <c r="F66" s="4" t="s">
        <v>21</v>
      </c>
      <c r="G66" s="11" t="s">
        <v>68</v>
      </c>
      <c r="H66" s="11" t="s">
        <v>73</v>
      </c>
      <c r="I66" s="4" t="s">
        <v>76</v>
      </c>
      <c r="J66" s="6" t="s">
        <v>25</v>
      </c>
      <c r="K66">
        <v>0</v>
      </c>
      <c r="L66">
        <v>95</v>
      </c>
      <c r="M66" s="7" t="s">
        <v>26</v>
      </c>
      <c r="N66">
        <v>3.2000000000000001E-2</v>
      </c>
      <c r="O66" s="4" t="s">
        <v>36</v>
      </c>
      <c r="P66" s="4" t="s">
        <v>37</v>
      </c>
    </row>
    <row r="67" spans="1:16" ht="12.5">
      <c r="J67" s="19"/>
      <c r="M67" s="7"/>
    </row>
    <row r="68" spans="1:16" ht="12.5">
      <c r="J68" s="19"/>
      <c r="M68" s="7"/>
    </row>
    <row r="69" spans="1:16" ht="12.5">
      <c r="J69" s="19"/>
      <c r="M69" s="7"/>
      <c r="N69" s="7"/>
    </row>
    <row r="70" spans="1:16" ht="12.5">
      <c r="J70" s="19"/>
      <c r="M70" s="7"/>
      <c r="N70" s="7"/>
    </row>
    <row r="71" spans="1:16" ht="12.5">
      <c r="J71" s="19"/>
      <c r="M71" s="7"/>
      <c r="N71" s="7"/>
    </row>
    <row r="72" spans="1:16" ht="12.5">
      <c r="J72" s="19"/>
      <c r="M72" s="7"/>
      <c r="N72" s="7"/>
    </row>
    <row r="73" spans="1:16" ht="12.5">
      <c r="J73" s="19"/>
      <c r="M73" s="7"/>
      <c r="N73" s="7"/>
    </row>
    <row r="74" spans="1:16" ht="12.5">
      <c r="J74" s="19"/>
      <c r="M74" s="7"/>
      <c r="N74" s="7"/>
    </row>
    <row r="75" spans="1:16" ht="12.5">
      <c r="J75" s="19"/>
      <c r="M75" s="7"/>
      <c r="N75" s="7"/>
    </row>
    <row r="76" spans="1:16" ht="12.5">
      <c r="J76" s="19"/>
      <c r="M76" s="7"/>
      <c r="N76" s="7"/>
    </row>
    <row r="77" spans="1:16" ht="12.5">
      <c r="J77" s="19"/>
      <c r="M77" s="7"/>
      <c r="N77" s="7"/>
    </row>
    <row r="78" spans="1:16" ht="12.5">
      <c r="J78" s="19"/>
      <c r="M78" s="7"/>
      <c r="N78" s="7"/>
    </row>
    <row r="79" spans="1:16" ht="12.5">
      <c r="J79" s="19"/>
      <c r="M79" s="7"/>
      <c r="N79" s="7"/>
    </row>
    <row r="80" spans="1:16" ht="12.5">
      <c r="J80" s="19"/>
      <c r="M80" s="7"/>
      <c r="N80" s="7"/>
    </row>
    <row r="81" spans="10:14" ht="12.5">
      <c r="J81" s="19"/>
      <c r="M81" s="7"/>
      <c r="N81" s="7"/>
    </row>
    <row r="82" spans="10:14" ht="12.5">
      <c r="J82" s="19"/>
      <c r="M82" s="7"/>
      <c r="N82" s="7"/>
    </row>
    <row r="83" spans="10:14" ht="12.5">
      <c r="J83" s="19"/>
      <c r="M83" s="7"/>
      <c r="N83" s="7"/>
    </row>
    <row r="84" spans="10:14" ht="12.5">
      <c r="J84" s="19"/>
      <c r="M84" s="7"/>
      <c r="N84" s="7"/>
    </row>
    <row r="85" spans="10:14" ht="12.5">
      <c r="J85" s="19"/>
      <c r="M85" s="7"/>
      <c r="N85" s="7"/>
    </row>
    <row r="86" spans="10:14" ht="12.5">
      <c r="J86" s="19"/>
      <c r="M86" s="7"/>
      <c r="N86" s="7"/>
    </row>
    <row r="87" spans="10:14" ht="12.5">
      <c r="J87" s="19"/>
      <c r="M87" s="7"/>
      <c r="N87" s="7"/>
    </row>
    <row r="88" spans="10:14" ht="12.5">
      <c r="J88" s="19"/>
      <c r="M88" s="7"/>
      <c r="N88" s="7"/>
    </row>
    <row r="89" spans="10:14" ht="12.5">
      <c r="J89" s="19"/>
      <c r="M89" s="7"/>
      <c r="N89" s="7"/>
    </row>
    <row r="90" spans="10:14" ht="12.5">
      <c r="J90" s="19"/>
      <c r="M90" s="7"/>
      <c r="N90" s="7"/>
    </row>
    <row r="91" spans="10:14" ht="12.5">
      <c r="J91" s="19"/>
      <c r="M91" s="7"/>
      <c r="N91" s="7"/>
    </row>
    <row r="92" spans="10:14" ht="12.5">
      <c r="J92" s="19"/>
      <c r="M92" s="7"/>
      <c r="N92" s="7"/>
    </row>
    <row r="93" spans="10:14" ht="12.5">
      <c r="J93" s="19"/>
      <c r="M93" s="7"/>
      <c r="N93" s="7"/>
    </row>
    <row r="94" spans="10:14" ht="12.5">
      <c r="J94" s="19"/>
      <c r="M94" s="7"/>
      <c r="N94" s="7"/>
    </row>
    <row r="95" spans="10:14" ht="12.5">
      <c r="J95" s="19"/>
      <c r="M95" s="7"/>
      <c r="N95" s="7"/>
    </row>
    <row r="96" spans="10:14" ht="12.5">
      <c r="J96" s="19"/>
      <c r="M96" s="7"/>
      <c r="N96" s="7"/>
    </row>
    <row r="97" spans="10:14" ht="12.5">
      <c r="J97" s="19"/>
      <c r="M97" s="7"/>
      <c r="N97" s="7"/>
    </row>
    <row r="98" spans="10:14" ht="12.5">
      <c r="J98" s="19"/>
      <c r="M98" s="7"/>
      <c r="N98" s="7"/>
    </row>
    <row r="99" spans="10:14" ht="12.5">
      <c r="J99" s="19"/>
      <c r="M99" s="7"/>
      <c r="N99" s="7"/>
    </row>
    <row r="100" spans="10:14" ht="12.5">
      <c r="J100" s="19"/>
      <c r="M100" s="7"/>
      <c r="N100" s="7"/>
    </row>
    <row r="101" spans="10:14" ht="12.5">
      <c r="J101" s="19"/>
      <c r="M101" s="7"/>
      <c r="N101" s="7"/>
    </row>
    <row r="102" spans="10:14" ht="12.5">
      <c r="J102" s="19"/>
      <c r="M102" s="7"/>
      <c r="N102" s="7"/>
    </row>
    <row r="103" spans="10:14" ht="12.5">
      <c r="J103" s="19"/>
      <c r="M103" s="7"/>
      <c r="N103" s="7"/>
    </row>
    <row r="104" spans="10:14" ht="12.5">
      <c r="J104" s="19"/>
      <c r="M104" s="7"/>
      <c r="N104" s="7"/>
    </row>
    <row r="105" spans="10:14" ht="12.5">
      <c r="J105" s="19"/>
      <c r="M105" s="7"/>
      <c r="N105" s="7"/>
    </row>
    <row r="106" spans="10:14" ht="12.5">
      <c r="J106" s="19"/>
      <c r="M106" s="7"/>
      <c r="N106" s="7"/>
    </row>
    <row r="107" spans="10:14" ht="12.5">
      <c r="J107" s="19"/>
      <c r="M107" s="7"/>
      <c r="N107" s="7"/>
    </row>
    <row r="108" spans="10:14" ht="12.5">
      <c r="J108" s="19"/>
      <c r="M108" s="7"/>
      <c r="N108" s="7"/>
    </row>
    <row r="109" spans="10:14" ht="12.5">
      <c r="J109" s="19"/>
      <c r="M109" s="7"/>
      <c r="N109" s="7"/>
    </row>
    <row r="110" spans="10:14" ht="12.5">
      <c r="J110" s="19"/>
      <c r="M110" s="7"/>
      <c r="N110" s="7"/>
    </row>
    <row r="111" spans="10:14" ht="12.5">
      <c r="J111" s="19"/>
      <c r="M111" s="7"/>
      <c r="N111" s="7"/>
    </row>
    <row r="112" spans="10:14" ht="12.5">
      <c r="J112" s="19"/>
      <c r="M112" s="7"/>
      <c r="N112" s="7"/>
    </row>
    <row r="113" spans="10:14" ht="12.5">
      <c r="J113" s="19"/>
      <c r="M113" s="7"/>
      <c r="N113" s="7"/>
    </row>
    <row r="114" spans="10:14" ht="12.5">
      <c r="J114" s="19"/>
      <c r="M114" s="7"/>
      <c r="N114" s="7"/>
    </row>
    <row r="115" spans="10:14" ht="12.5">
      <c r="J115" s="19"/>
      <c r="M115" s="7"/>
      <c r="N115" s="7"/>
    </row>
    <row r="116" spans="10:14" ht="12.5">
      <c r="J116" s="19"/>
      <c r="M116" s="7"/>
      <c r="N116" s="7"/>
    </row>
    <row r="117" spans="10:14" ht="12.5">
      <c r="J117" s="19"/>
      <c r="M117" s="7"/>
      <c r="N117" s="7"/>
    </row>
    <row r="118" spans="10:14" ht="12.5">
      <c r="J118" s="19"/>
      <c r="M118" s="7"/>
      <c r="N118" s="7"/>
    </row>
    <row r="119" spans="10:14" ht="12.5">
      <c r="J119" s="19"/>
      <c r="M119" s="7"/>
      <c r="N119" s="7"/>
    </row>
    <row r="120" spans="10:14" ht="12.5">
      <c r="J120" s="19"/>
      <c r="M120" s="7"/>
      <c r="N120" s="7"/>
    </row>
    <row r="121" spans="10:14" ht="12.5">
      <c r="J121" s="19"/>
      <c r="M121" s="7"/>
      <c r="N121" s="7"/>
    </row>
    <row r="122" spans="10:14" ht="12.5">
      <c r="J122" s="19"/>
      <c r="M122" s="7"/>
      <c r="N122" s="7"/>
    </row>
    <row r="123" spans="10:14" ht="12.5">
      <c r="J123" s="19"/>
      <c r="M123" s="7"/>
      <c r="N123" s="7"/>
    </row>
    <row r="124" spans="10:14" ht="12.5">
      <c r="J124" s="19"/>
      <c r="M124" s="7"/>
      <c r="N124" s="7"/>
    </row>
    <row r="125" spans="10:14" ht="12.5">
      <c r="J125" s="19"/>
      <c r="M125" s="7"/>
      <c r="N125" s="7"/>
    </row>
    <row r="126" spans="10:14" ht="12.5">
      <c r="J126" s="19"/>
      <c r="M126" s="7"/>
      <c r="N126" s="7"/>
    </row>
    <row r="127" spans="10:14" ht="12.5">
      <c r="J127" s="19"/>
      <c r="M127" s="7"/>
      <c r="N127" s="7"/>
    </row>
    <row r="128" spans="10:14" ht="12.5">
      <c r="J128" s="19"/>
      <c r="M128" s="7"/>
      <c r="N128" s="7"/>
    </row>
    <row r="129" spans="10:14" ht="12.5">
      <c r="J129" s="19"/>
      <c r="M129" s="7"/>
      <c r="N129" s="7"/>
    </row>
    <row r="130" spans="10:14" ht="12.5">
      <c r="J130" s="19"/>
      <c r="M130" s="7"/>
      <c r="N130" s="7"/>
    </row>
    <row r="131" spans="10:14" ht="12.5">
      <c r="J131" s="19"/>
      <c r="M131" s="7"/>
      <c r="N131" s="7"/>
    </row>
    <row r="132" spans="10:14" ht="12.5">
      <c r="J132" s="19"/>
      <c r="M132" s="7"/>
      <c r="N132" s="7"/>
    </row>
    <row r="133" spans="10:14" ht="12.5">
      <c r="J133" s="19"/>
      <c r="M133" s="7"/>
      <c r="N133" s="7"/>
    </row>
    <row r="134" spans="10:14" ht="12.5">
      <c r="J134" s="19"/>
      <c r="M134" s="7"/>
      <c r="N134" s="7"/>
    </row>
    <row r="135" spans="10:14" ht="12.5">
      <c r="J135" s="19"/>
      <c r="M135" s="7"/>
      <c r="N135" s="7"/>
    </row>
    <row r="136" spans="10:14" ht="12.5">
      <c r="J136" s="19"/>
      <c r="M136" s="7"/>
      <c r="N136" s="7"/>
    </row>
    <row r="137" spans="10:14" ht="12.5">
      <c r="J137" s="19"/>
      <c r="M137" s="7"/>
      <c r="N137" s="7"/>
    </row>
    <row r="138" spans="10:14" ht="12.5">
      <c r="J138" s="19"/>
      <c r="M138" s="7"/>
      <c r="N138" s="7"/>
    </row>
    <row r="139" spans="10:14" ht="12.5">
      <c r="J139" s="19"/>
      <c r="M139" s="7"/>
      <c r="N139" s="7"/>
    </row>
    <row r="140" spans="10:14" ht="12.5">
      <c r="J140" s="19"/>
      <c r="M140" s="7"/>
      <c r="N140" s="7"/>
    </row>
    <row r="141" spans="10:14" ht="12.5">
      <c r="J141" s="19"/>
      <c r="M141" s="7"/>
      <c r="N141" s="7"/>
    </row>
    <row r="142" spans="10:14" ht="12.5">
      <c r="J142" s="19"/>
      <c r="M142" s="7"/>
      <c r="N142" s="7"/>
    </row>
    <row r="143" spans="10:14" ht="12.5">
      <c r="J143" s="19"/>
      <c r="M143" s="7"/>
      <c r="N143" s="7"/>
    </row>
    <row r="144" spans="10:14" ht="12.5">
      <c r="J144" s="19"/>
      <c r="M144" s="7"/>
      <c r="N144" s="7"/>
    </row>
    <row r="145" spans="10:14" ht="12.5">
      <c r="J145" s="19"/>
      <c r="M145" s="7"/>
      <c r="N145" s="7"/>
    </row>
    <row r="146" spans="10:14" ht="12.5">
      <c r="J146" s="19"/>
      <c r="M146" s="7"/>
      <c r="N146" s="7"/>
    </row>
    <row r="147" spans="10:14" ht="12.5">
      <c r="J147" s="19"/>
      <c r="M147" s="7"/>
      <c r="N147" s="7"/>
    </row>
    <row r="148" spans="10:14" ht="12.5">
      <c r="J148" s="19"/>
      <c r="M148" s="7"/>
      <c r="N148" s="7"/>
    </row>
    <row r="149" spans="10:14" ht="12.5">
      <c r="J149" s="19"/>
      <c r="M149" s="7"/>
      <c r="N149" s="7"/>
    </row>
    <row r="150" spans="10:14" ht="12.5">
      <c r="J150" s="19"/>
      <c r="M150" s="7"/>
      <c r="N150" s="7"/>
    </row>
    <row r="151" spans="10:14" ht="12.5">
      <c r="J151" s="19"/>
      <c r="M151" s="7"/>
      <c r="N151" s="7"/>
    </row>
    <row r="152" spans="10:14" ht="12.5">
      <c r="J152" s="19"/>
      <c r="M152" s="7"/>
      <c r="N152" s="7"/>
    </row>
    <row r="153" spans="10:14" ht="12.5">
      <c r="J153" s="19"/>
      <c r="M153" s="7"/>
      <c r="N153" s="7"/>
    </row>
    <row r="154" spans="10:14" ht="12.5">
      <c r="J154" s="19"/>
      <c r="M154" s="7"/>
      <c r="N154" s="7"/>
    </row>
    <row r="155" spans="10:14" ht="12.5">
      <c r="J155" s="19"/>
      <c r="M155" s="7"/>
      <c r="N155" s="7"/>
    </row>
    <row r="156" spans="10:14" ht="12.5">
      <c r="J156" s="19"/>
      <c r="M156" s="7"/>
      <c r="N156" s="7"/>
    </row>
    <row r="157" spans="10:14" ht="12.5">
      <c r="J157" s="19"/>
      <c r="M157" s="7"/>
      <c r="N157" s="7"/>
    </row>
    <row r="158" spans="10:14" ht="12.5">
      <c r="J158" s="19"/>
      <c r="M158" s="7"/>
      <c r="N158" s="7"/>
    </row>
    <row r="159" spans="10:14" ht="12.5">
      <c r="J159" s="19"/>
      <c r="M159" s="7"/>
      <c r="N159" s="7"/>
    </row>
    <row r="160" spans="10:14" ht="12.5">
      <c r="J160" s="19"/>
      <c r="M160" s="7"/>
      <c r="N160" s="7"/>
    </row>
    <row r="161" spans="10:14" ht="12.5">
      <c r="J161" s="19"/>
      <c r="M161" s="7"/>
      <c r="N161" s="7"/>
    </row>
    <row r="162" spans="10:14" ht="12.5">
      <c r="J162" s="19"/>
      <c r="M162" s="7"/>
      <c r="N162" s="7"/>
    </row>
    <row r="163" spans="10:14" ht="12.5">
      <c r="J163" s="19"/>
      <c r="M163" s="7"/>
      <c r="N163" s="7"/>
    </row>
    <row r="164" spans="10:14" ht="12.5">
      <c r="J164" s="19"/>
      <c r="M164" s="7"/>
      <c r="N164" s="7"/>
    </row>
    <row r="165" spans="10:14" ht="12.5">
      <c r="J165" s="19"/>
      <c r="M165" s="7"/>
      <c r="N165" s="7"/>
    </row>
    <row r="166" spans="10:14" ht="12.5">
      <c r="J166" s="19"/>
      <c r="M166" s="7"/>
      <c r="N166" s="7"/>
    </row>
    <row r="167" spans="10:14" ht="12.5">
      <c r="J167" s="19"/>
      <c r="M167" s="7"/>
      <c r="N167" s="7"/>
    </row>
    <row r="168" spans="10:14" ht="12.5">
      <c r="J168" s="19"/>
      <c r="M168" s="7"/>
      <c r="N168" s="7"/>
    </row>
    <row r="169" spans="10:14" ht="12.5">
      <c r="J169" s="19"/>
      <c r="M169" s="7"/>
      <c r="N169" s="7"/>
    </row>
    <row r="170" spans="10:14" ht="12.5">
      <c r="J170" s="19"/>
      <c r="M170" s="7"/>
      <c r="N170" s="7"/>
    </row>
    <row r="171" spans="10:14" ht="12.5">
      <c r="J171" s="19"/>
      <c r="M171" s="7"/>
      <c r="N171" s="7"/>
    </row>
    <row r="172" spans="10:14" ht="12.5">
      <c r="J172" s="19"/>
      <c r="M172" s="7"/>
      <c r="N172" s="7"/>
    </row>
    <row r="173" spans="10:14" ht="12.5">
      <c r="J173" s="19"/>
      <c r="M173" s="7"/>
      <c r="N173" s="7"/>
    </row>
    <row r="174" spans="10:14" ht="12.5">
      <c r="J174" s="19"/>
      <c r="M174" s="7"/>
      <c r="N174" s="7"/>
    </row>
    <row r="175" spans="10:14" ht="12.5">
      <c r="J175" s="19"/>
      <c r="M175" s="7"/>
      <c r="N175" s="7"/>
    </row>
    <row r="176" spans="10:14" ht="12.5">
      <c r="J176" s="19"/>
      <c r="M176" s="7"/>
      <c r="N176" s="7"/>
    </row>
    <row r="177" spans="10:14" ht="12.5">
      <c r="J177" s="19"/>
      <c r="M177" s="7"/>
      <c r="N177" s="7"/>
    </row>
    <row r="178" spans="10:14" ht="12.5">
      <c r="J178" s="19"/>
      <c r="M178" s="7"/>
      <c r="N178" s="7"/>
    </row>
    <row r="179" spans="10:14" ht="12.5">
      <c r="J179" s="19"/>
      <c r="M179" s="7"/>
      <c r="N179" s="7"/>
    </row>
    <row r="180" spans="10:14" ht="12.5">
      <c r="J180" s="19"/>
      <c r="M180" s="7"/>
      <c r="N180" s="7"/>
    </row>
    <row r="181" spans="10:14" ht="12.5">
      <c r="J181" s="19"/>
      <c r="M181" s="7"/>
      <c r="N181" s="7"/>
    </row>
    <row r="182" spans="10:14" ht="12.5">
      <c r="J182" s="19"/>
      <c r="M182" s="7"/>
      <c r="N182" s="7"/>
    </row>
    <row r="183" spans="10:14" ht="12.5">
      <c r="J183" s="19"/>
      <c r="M183" s="7"/>
      <c r="N183" s="7"/>
    </row>
    <row r="184" spans="10:14" ht="12.5">
      <c r="J184" s="19"/>
      <c r="M184" s="7"/>
      <c r="N184" s="7"/>
    </row>
    <row r="185" spans="10:14" ht="12.5">
      <c r="J185" s="19"/>
      <c r="M185" s="7"/>
      <c r="N185" s="7"/>
    </row>
    <row r="186" spans="10:14" ht="12.5">
      <c r="J186" s="19"/>
      <c r="M186" s="7"/>
      <c r="N186" s="7"/>
    </row>
    <row r="187" spans="10:14" ht="12.5">
      <c r="J187" s="19"/>
      <c r="M187" s="7"/>
      <c r="N187" s="7"/>
    </row>
    <row r="188" spans="10:14" ht="12.5">
      <c r="J188" s="19"/>
      <c r="M188" s="7"/>
      <c r="N188" s="7"/>
    </row>
    <row r="189" spans="10:14" ht="12.5">
      <c r="J189" s="19"/>
      <c r="M189" s="7"/>
      <c r="N189" s="7"/>
    </row>
    <row r="190" spans="10:14" ht="12.5">
      <c r="J190" s="19"/>
      <c r="M190" s="7"/>
      <c r="N190" s="7"/>
    </row>
    <row r="191" spans="10:14" ht="12.5">
      <c r="J191" s="19"/>
      <c r="M191" s="7"/>
      <c r="N191" s="7"/>
    </row>
    <row r="192" spans="10:14" ht="12.5">
      <c r="J192" s="19"/>
      <c r="M192" s="7"/>
      <c r="N192" s="7"/>
    </row>
    <row r="193" spans="10:14" ht="12.5">
      <c r="J193" s="19"/>
      <c r="M193" s="7"/>
      <c r="N193" s="7"/>
    </row>
    <row r="194" spans="10:14" ht="12.5">
      <c r="J194" s="19"/>
      <c r="M194" s="7"/>
      <c r="N194" s="7"/>
    </row>
    <row r="195" spans="10:14" ht="12.5">
      <c r="J195" s="19"/>
      <c r="M195" s="7"/>
      <c r="N195" s="7"/>
    </row>
    <row r="196" spans="10:14" ht="12.5">
      <c r="J196" s="19"/>
      <c r="M196" s="7"/>
      <c r="N196" s="7"/>
    </row>
    <row r="197" spans="10:14" ht="12.5">
      <c r="J197" s="19"/>
      <c r="M197" s="7"/>
      <c r="N197" s="7"/>
    </row>
    <row r="198" spans="10:14" ht="12.5">
      <c r="J198" s="19"/>
      <c r="M198" s="7"/>
      <c r="N198" s="7"/>
    </row>
    <row r="199" spans="10:14" ht="12.5">
      <c r="J199" s="19"/>
      <c r="M199" s="7"/>
      <c r="N199" s="7"/>
    </row>
    <row r="200" spans="10:14" ht="12.5">
      <c r="J200" s="19"/>
      <c r="M200" s="7"/>
      <c r="N200" s="7"/>
    </row>
    <row r="201" spans="10:14" ht="12.5">
      <c r="J201" s="19"/>
      <c r="M201" s="7"/>
      <c r="N201" s="7"/>
    </row>
    <row r="202" spans="10:14" ht="12.5">
      <c r="J202" s="19"/>
      <c r="M202" s="7"/>
      <c r="N202" s="7"/>
    </row>
    <row r="203" spans="10:14" ht="12.5">
      <c r="J203" s="19"/>
      <c r="M203" s="7"/>
      <c r="N203" s="7"/>
    </row>
    <row r="204" spans="10:14" ht="12.5">
      <c r="J204" s="19"/>
      <c r="M204" s="7"/>
      <c r="N204" s="7"/>
    </row>
    <row r="205" spans="10:14" ht="12.5">
      <c r="J205" s="19"/>
      <c r="M205" s="7"/>
      <c r="N205" s="7"/>
    </row>
    <row r="206" spans="10:14" ht="12.5">
      <c r="J206" s="19"/>
      <c r="M206" s="7"/>
      <c r="N206" s="7"/>
    </row>
    <row r="207" spans="10:14" ht="12.5">
      <c r="J207" s="19"/>
      <c r="M207" s="7"/>
      <c r="N207" s="7"/>
    </row>
    <row r="208" spans="10:14" ht="12.5">
      <c r="J208" s="19"/>
      <c r="M208" s="7"/>
      <c r="N208" s="7"/>
    </row>
    <row r="209" spans="10:14" ht="12.5">
      <c r="J209" s="19"/>
      <c r="M209" s="7"/>
      <c r="N209" s="7"/>
    </row>
    <row r="210" spans="10:14" ht="12.5">
      <c r="J210" s="19"/>
      <c r="M210" s="7"/>
      <c r="N210" s="7"/>
    </row>
    <row r="211" spans="10:14" ht="12.5">
      <c r="J211" s="19"/>
      <c r="M211" s="7"/>
      <c r="N211" s="7"/>
    </row>
    <row r="212" spans="10:14" ht="12.5">
      <c r="J212" s="19"/>
      <c r="M212" s="7"/>
      <c r="N212" s="7"/>
    </row>
    <row r="213" spans="10:14" ht="12.5">
      <c r="J213" s="19"/>
      <c r="M213" s="7"/>
      <c r="N213" s="7"/>
    </row>
    <row r="214" spans="10:14" ht="12.5">
      <c r="J214" s="19"/>
      <c r="M214" s="7"/>
      <c r="N214" s="7"/>
    </row>
    <row r="215" spans="10:14" ht="12.5">
      <c r="J215" s="19"/>
      <c r="M215" s="7"/>
      <c r="N215" s="7"/>
    </row>
    <row r="216" spans="10:14" ht="12.5">
      <c r="J216" s="19"/>
      <c r="M216" s="7"/>
      <c r="N216" s="7"/>
    </row>
    <row r="217" spans="10:14" ht="12.5">
      <c r="J217" s="19"/>
      <c r="M217" s="7"/>
      <c r="N217" s="7"/>
    </row>
    <row r="218" spans="10:14" ht="12.5">
      <c r="J218" s="19"/>
      <c r="M218" s="7"/>
      <c r="N218" s="7"/>
    </row>
    <row r="219" spans="10:14" ht="12.5">
      <c r="J219" s="19"/>
      <c r="M219" s="7"/>
      <c r="N219" s="7"/>
    </row>
    <row r="220" spans="10:14" ht="12.5">
      <c r="J220" s="19"/>
      <c r="M220" s="7"/>
      <c r="N220" s="7"/>
    </row>
    <row r="221" spans="10:14" ht="12.5">
      <c r="J221" s="19"/>
      <c r="M221" s="7"/>
      <c r="N221" s="7"/>
    </row>
    <row r="222" spans="10:14" ht="12.5">
      <c r="J222" s="19"/>
      <c r="M222" s="7"/>
      <c r="N222" s="7"/>
    </row>
    <row r="223" spans="10:14" ht="12.5">
      <c r="J223" s="19"/>
      <c r="M223" s="7"/>
      <c r="N223" s="7"/>
    </row>
    <row r="224" spans="10:14" ht="12.5">
      <c r="J224" s="19"/>
      <c r="M224" s="7"/>
      <c r="N224" s="7"/>
    </row>
    <row r="225" spans="10:14" ht="12.5">
      <c r="J225" s="19"/>
      <c r="M225" s="7"/>
      <c r="N225" s="7"/>
    </row>
    <row r="226" spans="10:14" ht="12.5">
      <c r="J226" s="19"/>
      <c r="M226" s="7"/>
      <c r="N226" s="7"/>
    </row>
    <row r="227" spans="10:14" ht="12.5">
      <c r="J227" s="19"/>
      <c r="M227" s="7"/>
      <c r="N227" s="7"/>
    </row>
    <row r="228" spans="10:14" ht="12.5">
      <c r="J228" s="19"/>
      <c r="M228" s="7"/>
      <c r="N228" s="7"/>
    </row>
    <row r="229" spans="10:14" ht="12.5">
      <c r="J229" s="19"/>
      <c r="M229" s="7"/>
      <c r="N229" s="7"/>
    </row>
    <row r="230" spans="10:14" ht="12.5">
      <c r="J230" s="19"/>
      <c r="M230" s="7"/>
      <c r="N230" s="7"/>
    </row>
    <row r="231" spans="10:14" ht="12.5">
      <c r="J231" s="19"/>
      <c r="M231" s="7"/>
      <c r="N231" s="7"/>
    </row>
    <row r="232" spans="10:14" ht="12.5">
      <c r="J232" s="19"/>
      <c r="M232" s="7"/>
      <c r="N232" s="7"/>
    </row>
    <row r="233" spans="10:14" ht="12.5">
      <c r="J233" s="19"/>
      <c r="M233" s="7"/>
      <c r="N233" s="7"/>
    </row>
    <row r="234" spans="10:14" ht="12.5">
      <c r="J234" s="19"/>
      <c r="M234" s="7"/>
      <c r="N234" s="7"/>
    </row>
    <row r="235" spans="10:14" ht="12.5">
      <c r="J235" s="19"/>
      <c r="M235" s="7"/>
      <c r="N235" s="7"/>
    </row>
    <row r="236" spans="10:14" ht="12.5">
      <c r="J236" s="19"/>
      <c r="M236" s="7"/>
      <c r="N236" s="7"/>
    </row>
    <row r="237" spans="10:14" ht="12.5">
      <c r="J237" s="19"/>
      <c r="M237" s="7"/>
      <c r="N237" s="7"/>
    </row>
    <row r="238" spans="10:14" ht="12.5">
      <c r="J238" s="19"/>
      <c r="M238" s="7"/>
      <c r="N238" s="7"/>
    </row>
    <row r="239" spans="10:14" ht="12.5">
      <c r="J239" s="19"/>
      <c r="M239" s="7"/>
      <c r="N239" s="7"/>
    </row>
    <row r="240" spans="10:14" ht="12.5">
      <c r="J240" s="19"/>
      <c r="M240" s="7"/>
      <c r="N240" s="7"/>
    </row>
    <row r="241" spans="10:14" ht="12.5">
      <c r="J241" s="19"/>
      <c r="M241" s="7"/>
      <c r="N241" s="7"/>
    </row>
    <row r="242" spans="10:14" ht="12.5">
      <c r="J242" s="19"/>
      <c r="M242" s="7"/>
      <c r="N242" s="7"/>
    </row>
    <row r="243" spans="10:14" ht="12.5">
      <c r="J243" s="19"/>
      <c r="M243" s="7"/>
      <c r="N243" s="7"/>
    </row>
    <row r="244" spans="10:14" ht="12.5">
      <c r="J244" s="19"/>
      <c r="M244" s="7"/>
      <c r="N244" s="7"/>
    </row>
    <row r="245" spans="10:14" ht="12.5">
      <c r="J245" s="19"/>
      <c r="M245" s="7"/>
      <c r="N245" s="7"/>
    </row>
    <row r="246" spans="10:14" ht="12.5">
      <c r="J246" s="19"/>
      <c r="M246" s="7"/>
      <c r="N246" s="7"/>
    </row>
    <row r="247" spans="10:14" ht="12.5">
      <c r="J247" s="19"/>
      <c r="M247" s="7"/>
      <c r="N247" s="7"/>
    </row>
    <row r="248" spans="10:14" ht="12.5">
      <c r="J248" s="19"/>
      <c r="M248" s="7"/>
      <c r="N248" s="7"/>
    </row>
    <row r="249" spans="10:14" ht="12.5">
      <c r="J249" s="19"/>
      <c r="M249" s="7"/>
      <c r="N249" s="7"/>
    </row>
    <row r="250" spans="10:14" ht="12.5">
      <c r="J250" s="19"/>
      <c r="M250" s="7"/>
      <c r="N250" s="7"/>
    </row>
    <row r="251" spans="10:14" ht="12.5">
      <c r="J251" s="19"/>
      <c r="M251" s="7"/>
      <c r="N251" s="7"/>
    </row>
    <row r="252" spans="10:14" ht="12.5">
      <c r="J252" s="19"/>
      <c r="M252" s="7"/>
      <c r="N252" s="7"/>
    </row>
    <row r="253" spans="10:14" ht="12.5">
      <c r="J253" s="19"/>
      <c r="M253" s="7"/>
      <c r="N253" s="7"/>
    </row>
    <row r="254" spans="10:14" ht="12.5">
      <c r="J254" s="19"/>
      <c r="M254" s="7"/>
      <c r="N254" s="7"/>
    </row>
    <row r="255" spans="10:14" ht="12.5">
      <c r="J255" s="19"/>
      <c r="M255" s="7"/>
      <c r="N255" s="7"/>
    </row>
    <row r="256" spans="10:14" ht="12.5">
      <c r="J256" s="19"/>
      <c r="M256" s="7"/>
      <c r="N256" s="7"/>
    </row>
    <row r="257" spans="10:14" ht="12.5">
      <c r="J257" s="19"/>
      <c r="M257" s="7"/>
      <c r="N257" s="7"/>
    </row>
    <row r="258" spans="10:14" ht="12.5">
      <c r="J258" s="19"/>
      <c r="M258" s="7"/>
      <c r="N258" s="7"/>
    </row>
    <row r="259" spans="10:14" ht="12.5">
      <c r="J259" s="19"/>
      <c r="M259" s="7"/>
      <c r="N259" s="7"/>
    </row>
    <row r="260" spans="10:14" ht="12.5">
      <c r="J260" s="19"/>
      <c r="M260" s="7"/>
      <c r="N260" s="7"/>
    </row>
    <row r="261" spans="10:14" ht="12.5">
      <c r="J261" s="19"/>
      <c r="M261" s="7"/>
      <c r="N261" s="7"/>
    </row>
    <row r="262" spans="10:14" ht="12.5">
      <c r="J262" s="19"/>
      <c r="M262" s="7"/>
      <c r="N262" s="7"/>
    </row>
    <row r="263" spans="10:14" ht="12.5">
      <c r="J263" s="19"/>
      <c r="M263" s="7"/>
      <c r="N263" s="7"/>
    </row>
    <row r="264" spans="10:14" ht="12.5">
      <c r="J264" s="19"/>
      <c r="M264" s="7"/>
      <c r="N264" s="7"/>
    </row>
    <row r="265" spans="10:14" ht="12.5">
      <c r="J265" s="19"/>
      <c r="M265" s="7"/>
      <c r="N265" s="7"/>
    </row>
    <row r="266" spans="10:14" ht="12.5">
      <c r="J266" s="19"/>
      <c r="M266" s="7"/>
      <c r="N266" s="7"/>
    </row>
    <row r="267" spans="10:14" ht="12.5">
      <c r="J267" s="19"/>
      <c r="M267" s="7"/>
      <c r="N267" s="7"/>
    </row>
    <row r="268" spans="10:14" ht="12.5">
      <c r="J268" s="19"/>
      <c r="M268" s="7"/>
      <c r="N268" s="7"/>
    </row>
    <row r="269" spans="10:14" ht="12.5">
      <c r="J269" s="19"/>
      <c r="M269" s="7"/>
      <c r="N269" s="7"/>
    </row>
    <row r="270" spans="10:14" ht="12.5">
      <c r="J270" s="19"/>
      <c r="M270" s="7"/>
      <c r="N270" s="7"/>
    </row>
    <row r="271" spans="10:14" ht="12.5">
      <c r="J271" s="19"/>
      <c r="M271" s="7"/>
      <c r="N271" s="7"/>
    </row>
    <row r="272" spans="10:14" ht="12.5">
      <c r="J272" s="19"/>
      <c r="M272" s="7"/>
      <c r="N272" s="7"/>
    </row>
    <row r="273" spans="10:14" ht="12.5">
      <c r="J273" s="19"/>
      <c r="M273" s="7"/>
      <c r="N273" s="7"/>
    </row>
    <row r="274" spans="10:14" ht="12.5">
      <c r="J274" s="19"/>
      <c r="M274" s="7"/>
      <c r="N274" s="7"/>
    </row>
    <row r="275" spans="10:14" ht="12.5">
      <c r="J275" s="19"/>
      <c r="M275" s="7"/>
      <c r="N275" s="7"/>
    </row>
    <row r="276" spans="10:14" ht="12.5">
      <c r="J276" s="19"/>
      <c r="M276" s="7"/>
      <c r="N276" s="7"/>
    </row>
    <row r="277" spans="10:14" ht="12.5">
      <c r="J277" s="19"/>
      <c r="M277" s="7"/>
      <c r="N277" s="7"/>
    </row>
    <row r="278" spans="10:14" ht="12.5">
      <c r="J278" s="19"/>
      <c r="M278" s="7"/>
      <c r="N278" s="7"/>
    </row>
    <row r="279" spans="10:14" ht="12.5">
      <c r="J279" s="19"/>
      <c r="M279" s="7"/>
      <c r="N279" s="7"/>
    </row>
    <row r="280" spans="10:14" ht="12.5">
      <c r="J280" s="19"/>
      <c r="M280" s="7"/>
      <c r="N280" s="7"/>
    </row>
    <row r="281" spans="10:14" ht="12.5">
      <c r="J281" s="19"/>
      <c r="M281" s="7"/>
      <c r="N281" s="7"/>
    </row>
    <row r="282" spans="10:14" ht="12.5">
      <c r="J282" s="19"/>
      <c r="M282" s="7"/>
      <c r="N282" s="7"/>
    </row>
    <row r="283" spans="10:14" ht="12.5">
      <c r="J283" s="19"/>
      <c r="M283" s="7"/>
      <c r="N283" s="7"/>
    </row>
    <row r="284" spans="10:14" ht="12.5">
      <c r="J284" s="19"/>
      <c r="M284" s="7"/>
      <c r="N284" s="7"/>
    </row>
    <row r="285" spans="10:14" ht="12.5">
      <c r="J285" s="19"/>
      <c r="M285" s="7"/>
      <c r="N285" s="7"/>
    </row>
    <row r="286" spans="10:14" ht="12.5">
      <c r="J286" s="19"/>
      <c r="M286" s="7"/>
      <c r="N286" s="7"/>
    </row>
    <row r="287" spans="10:14" ht="12.5">
      <c r="J287" s="19"/>
      <c r="M287" s="7"/>
      <c r="N287" s="7"/>
    </row>
    <row r="288" spans="10:14" ht="12.5">
      <c r="J288" s="19"/>
      <c r="M288" s="7"/>
      <c r="N288" s="7"/>
    </row>
    <row r="289" spans="10:14" ht="12.5">
      <c r="J289" s="19"/>
      <c r="M289" s="7"/>
      <c r="N289" s="7"/>
    </row>
    <row r="290" spans="10:14" ht="12.5">
      <c r="J290" s="19"/>
      <c r="M290" s="7"/>
      <c r="N290" s="7"/>
    </row>
    <row r="291" spans="10:14" ht="12.5">
      <c r="J291" s="19"/>
      <c r="M291" s="7"/>
      <c r="N291" s="7"/>
    </row>
    <row r="292" spans="10:14" ht="12.5">
      <c r="J292" s="19"/>
      <c r="M292" s="7"/>
      <c r="N292" s="7"/>
    </row>
    <row r="293" spans="10:14" ht="12.5">
      <c r="J293" s="19"/>
      <c r="M293" s="7"/>
      <c r="N293" s="7"/>
    </row>
    <row r="294" spans="10:14" ht="12.5">
      <c r="J294" s="19"/>
      <c r="M294" s="7"/>
      <c r="N294" s="7"/>
    </row>
    <row r="295" spans="10:14" ht="12.5">
      <c r="J295" s="19"/>
      <c r="M295" s="7"/>
      <c r="N295" s="7"/>
    </row>
    <row r="296" spans="10:14" ht="12.5">
      <c r="J296" s="19"/>
      <c r="M296" s="7"/>
      <c r="N296" s="7"/>
    </row>
    <row r="297" spans="10:14" ht="12.5">
      <c r="J297" s="19"/>
      <c r="M297" s="7"/>
      <c r="N297" s="7"/>
    </row>
    <row r="298" spans="10:14" ht="12.5">
      <c r="J298" s="19"/>
      <c r="M298" s="7"/>
      <c r="N298" s="7"/>
    </row>
    <row r="299" spans="10:14" ht="12.5">
      <c r="J299" s="19"/>
      <c r="M299" s="7"/>
      <c r="N299" s="7"/>
    </row>
    <row r="300" spans="10:14" ht="12.5">
      <c r="J300" s="19"/>
      <c r="M300" s="7"/>
      <c r="N300" s="7"/>
    </row>
    <row r="301" spans="10:14" ht="12.5">
      <c r="J301" s="19"/>
      <c r="M301" s="7"/>
      <c r="N301" s="7"/>
    </row>
    <row r="302" spans="10:14" ht="12.5">
      <c r="J302" s="19"/>
      <c r="M302" s="7"/>
      <c r="N302" s="7"/>
    </row>
    <row r="303" spans="10:14" ht="12.5">
      <c r="J303" s="19"/>
      <c r="M303" s="7"/>
      <c r="N303" s="7"/>
    </row>
    <row r="304" spans="10:14" ht="12.5">
      <c r="J304" s="19"/>
      <c r="M304" s="7"/>
      <c r="N304" s="7"/>
    </row>
    <row r="305" spans="10:14" ht="12.5">
      <c r="J305" s="19"/>
      <c r="M305" s="7"/>
      <c r="N305" s="7"/>
    </row>
    <row r="306" spans="10:14" ht="12.5">
      <c r="J306" s="19"/>
      <c r="M306" s="7"/>
      <c r="N306" s="7"/>
    </row>
    <row r="307" spans="10:14" ht="12.5">
      <c r="J307" s="19"/>
      <c r="M307" s="7"/>
      <c r="N307" s="7"/>
    </row>
    <row r="308" spans="10:14" ht="12.5">
      <c r="J308" s="19"/>
      <c r="M308" s="7"/>
      <c r="N308" s="7"/>
    </row>
    <row r="309" spans="10:14" ht="12.5">
      <c r="J309" s="19"/>
      <c r="M309" s="7"/>
      <c r="N309" s="7"/>
    </row>
    <row r="310" spans="10:14" ht="12.5">
      <c r="J310" s="19"/>
      <c r="M310" s="7"/>
      <c r="N310" s="7"/>
    </row>
    <row r="311" spans="10:14" ht="12.5">
      <c r="J311" s="19"/>
      <c r="M311" s="7"/>
      <c r="N311" s="7"/>
    </row>
    <row r="312" spans="10:14" ht="12.5">
      <c r="J312" s="19"/>
      <c r="M312" s="7"/>
      <c r="N312" s="7"/>
    </row>
    <row r="313" spans="10:14" ht="12.5">
      <c r="J313" s="19"/>
      <c r="M313" s="7"/>
      <c r="N313" s="7"/>
    </row>
    <row r="314" spans="10:14" ht="12.5">
      <c r="J314" s="19"/>
      <c r="M314" s="7"/>
      <c r="N314" s="7"/>
    </row>
    <row r="315" spans="10:14" ht="12.5">
      <c r="J315" s="19"/>
      <c r="M315" s="7"/>
      <c r="N315" s="7"/>
    </row>
    <row r="316" spans="10:14" ht="12.5">
      <c r="J316" s="19"/>
      <c r="M316" s="7"/>
      <c r="N316" s="7"/>
    </row>
    <row r="317" spans="10:14" ht="12.5">
      <c r="J317" s="19"/>
      <c r="M317" s="7"/>
      <c r="N317" s="7"/>
    </row>
    <row r="318" spans="10:14" ht="12.5">
      <c r="J318" s="19"/>
      <c r="M318" s="7"/>
      <c r="N318" s="7"/>
    </row>
    <row r="319" spans="10:14" ht="12.5">
      <c r="J319" s="19"/>
      <c r="M319" s="7"/>
      <c r="N319" s="7"/>
    </row>
    <row r="320" spans="10:14" ht="12.5">
      <c r="J320" s="19"/>
      <c r="M320" s="7"/>
      <c r="N320" s="7"/>
    </row>
    <row r="321" spans="10:14" ht="12.5">
      <c r="J321" s="19"/>
      <c r="M321" s="7"/>
      <c r="N321" s="7"/>
    </row>
    <row r="322" spans="10:14" ht="12.5">
      <c r="J322" s="19"/>
      <c r="M322" s="7"/>
      <c r="N322" s="7"/>
    </row>
    <row r="323" spans="10:14" ht="12.5">
      <c r="J323" s="19"/>
      <c r="M323" s="7"/>
      <c r="N323" s="7"/>
    </row>
    <row r="324" spans="10:14" ht="12.5">
      <c r="J324" s="19"/>
      <c r="M324" s="7"/>
      <c r="N324" s="7"/>
    </row>
    <row r="325" spans="10:14" ht="12.5">
      <c r="J325" s="19"/>
      <c r="M325" s="7"/>
      <c r="N325" s="7"/>
    </row>
    <row r="326" spans="10:14" ht="12.5">
      <c r="J326" s="19"/>
      <c r="M326" s="7"/>
      <c r="N326" s="7"/>
    </row>
    <row r="327" spans="10:14" ht="12.5">
      <c r="J327" s="19"/>
      <c r="M327" s="7"/>
      <c r="N327" s="7"/>
    </row>
    <row r="328" spans="10:14" ht="12.5">
      <c r="J328" s="19"/>
      <c r="M328" s="7"/>
      <c r="N328" s="7"/>
    </row>
    <row r="329" spans="10:14" ht="12.5">
      <c r="J329" s="19"/>
      <c r="M329" s="7"/>
      <c r="N329" s="7"/>
    </row>
    <row r="330" spans="10:14" ht="12.5">
      <c r="J330" s="19"/>
      <c r="M330" s="7"/>
      <c r="N330" s="7"/>
    </row>
    <row r="331" spans="10:14" ht="12.5">
      <c r="J331" s="19"/>
      <c r="M331" s="7"/>
      <c r="N331" s="7"/>
    </row>
    <row r="332" spans="10:14" ht="12.5">
      <c r="J332" s="19"/>
      <c r="M332" s="7"/>
      <c r="N332" s="7"/>
    </row>
    <row r="333" spans="10:14" ht="12.5">
      <c r="J333" s="19"/>
      <c r="M333" s="7"/>
      <c r="N333" s="7"/>
    </row>
    <row r="334" spans="10:14" ht="12.5">
      <c r="J334" s="19"/>
      <c r="M334" s="7"/>
      <c r="N334" s="7"/>
    </row>
    <row r="335" spans="10:14" ht="12.5">
      <c r="J335" s="19"/>
      <c r="M335" s="7"/>
      <c r="N335" s="7"/>
    </row>
    <row r="336" spans="10:14" ht="12.5">
      <c r="J336" s="19"/>
      <c r="M336" s="7"/>
      <c r="N336" s="7"/>
    </row>
    <row r="337" spans="10:14" ht="12.5">
      <c r="J337" s="19"/>
      <c r="M337" s="7"/>
      <c r="N337" s="7"/>
    </row>
    <row r="338" spans="10:14" ht="12.5">
      <c r="J338" s="19"/>
      <c r="M338" s="7"/>
      <c r="N338" s="7"/>
    </row>
    <row r="339" spans="10:14" ht="12.5">
      <c r="J339" s="19"/>
      <c r="M339" s="7"/>
      <c r="N339" s="7"/>
    </row>
    <row r="340" spans="10:14" ht="12.5">
      <c r="J340" s="19"/>
      <c r="M340" s="7"/>
      <c r="N340" s="7"/>
    </row>
    <row r="341" spans="10:14" ht="12.5">
      <c r="J341" s="19"/>
      <c r="M341" s="7"/>
      <c r="N341" s="7"/>
    </row>
    <row r="342" spans="10:14" ht="12.5">
      <c r="J342" s="19"/>
      <c r="M342" s="7"/>
      <c r="N342" s="7"/>
    </row>
    <row r="343" spans="10:14" ht="12.5">
      <c r="J343" s="19"/>
      <c r="M343" s="7"/>
      <c r="N343" s="7"/>
    </row>
    <row r="344" spans="10:14" ht="12.5">
      <c r="J344" s="19"/>
      <c r="M344" s="7"/>
      <c r="N344" s="7"/>
    </row>
    <row r="345" spans="10:14" ht="12.5">
      <c r="J345" s="19"/>
      <c r="M345" s="7"/>
      <c r="N345" s="7"/>
    </row>
    <row r="346" spans="10:14" ht="12.5">
      <c r="J346" s="19"/>
      <c r="M346" s="7"/>
      <c r="N346" s="7"/>
    </row>
    <row r="347" spans="10:14" ht="12.5">
      <c r="J347" s="19"/>
      <c r="M347" s="7"/>
      <c r="N347" s="7"/>
    </row>
    <row r="348" spans="10:14" ht="12.5">
      <c r="J348" s="19"/>
      <c r="M348" s="7"/>
      <c r="N348" s="7"/>
    </row>
    <row r="349" spans="10:14" ht="12.5">
      <c r="J349" s="19"/>
      <c r="M349" s="7"/>
      <c r="N349" s="7"/>
    </row>
    <row r="350" spans="10:14" ht="12.5">
      <c r="J350" s="19"/>
      <c r="M350" s="7"/>
      <c r="N350" s="7"/>
    </row>
    <row r="351" spans="10:14" ht="12.5">
      <c r="J351" s="19"/>
      <c r="M351" s="7"/>
      <c r="N351" s="7"/>
    </row>
    <row r="352" spans="10:14" ht="12.5">
      <c r="J352" s="19"/>
      <c r="M352" s="7"/>
      <c r="N352" s="7"/>
    </row>
    <row r="353" spans="10:14" ht="12.5">
      <c r="J353" s="19"/>
      <c r="M353" s="7"/>
      <c r="N353" s="7"/>
    </row>
    <row r="354" spans="10:14" ht="12.5">
      <c r="J354" s="19"/>
      <c r="M354" s="7"/>
      <c r="N354" s="7"/>
    </row>
    <row r="355" spans="10:14" ht="12.5">
      <c r="J355" s="19"/>
      <c r="M355" s="7"/>
      <c r="N355" s="7"/>
    </row>
    <row r="356" spans="10:14" ht="12.5">
      <c r="J356" s="19"/>
      <c r="M356" s="7"/>
      <c r="N356" s="7"/>
    </row>
    <row r="357" spans="10:14" ht="12.5">
      <c r="J357" s="19"/>
      <c r="M357" s="7"/>
      <c r="N357" s="7"/>
    </row>
    <row r="358" spans="10:14" ht="12.5">
      <c r="J358" s="19"/>
      <c r="M358" s="7"/>
      <c r="N358" s="7"/>
    </row>
    <row r="359" spans="10:14" ht="12.5">
      <c r="J359" s="19"/>
      <c r="M359" s="7"/>
      <c r="N359" s="7"/>
    </row>
    <row r="360" spans="10:14" ht="12.5">
      <c r="J360" s="19"/>
      <c r="M360" s="7"/>
      <c r="N360" s="7"/>
    </row>
    <row r="361" spans="10:14" ht="12.5">
      <c r="J361" s="19"/>
      <c r="M361" s="7"/>
      <c r="N361" s="7"/>
    </row>
    <row r="362" spans="10:14" ht="12.5">
      <c r="J362" s="19"/>
      <c r="M362" s="7"/>
      <c r="N362" s="7"/>
    </row>
    <row r="363" spans="10:14" ht="12.5">
      <c r="J363" s="19"/>
      <c r="M363" s="7"/>
      <c r="N363" s="7"/>
    </row>
    <row r="364" spans="10:14" ht="12.5">
      <c r="J364" s="19"/>
      <c r="M364" s="7"/>
      <c r="N364" s="7"/>
    </row>
    <row r="365" spans="10:14" ht="12.5">
      <c r="J365" s="19"/>
      <c r="M365" s="7"/>
      <c r="N365" s="7"/>
    </row>
    <row r="366" spans="10:14" ht="12.5">
      <c r="J366" s="19"/>
      <c r="M366" s="7"/>
      <c r="N366" s="7"/>
    </row>
    <row r="367" spans="10:14" ht="12.5">
      <c r="J367" s="19"/>
      <c r="M367" s="7"/>
      <c r="N367" s="7"/>
    </row>
    <row r="368" spans="10:14" ht="12.5">
      <c r="J368" s="19"/>
      <c r="M368" s="7"/>
      <c r="N368" s="7"/>
    </row>
    <row r="369" spans="10:14" ht="12.5">
      <c r="J369" s="19"/>
      <c r="M369" s="7"/>
      <c r="N369" s="7"/>
    </row>
    <row r="370" spans="10:14" ht="12.5">
      <c r="J370" s="19"/>
      <c r="M370" s="7"/>
      <c r="N370" s="7"/>
    </row>
    <row r="371" spans="10:14" ht="12.5">
      <c r="J371" s="19"/>
      <c r="M371" s="7"/>
      <c r="N371" s="7"/>
    </row>
    <row r="372" spans="10:14" ht="12.5">
      <c r="J372" s="19"/>
      <c r="M372" s="7"/>
      <c r="N372" s="7"/>
    </row>
    <row r="373" spans="10:14" ht="12.5">
      <c r="J373" s="19"/>
      <c r="M373" s="7"/>
      <c r="N373" s="7"/>
    </row>
    <row r="374" spans="10:14" ht="12.5">
      <c r="J374" s="19"/>
      <c r="M374" s="7"/>
      <c r="N374" s="7"/>
    </row>
    <row r="375" spans="10:14" ht="12.5">
      <c r="J375" s="19"/>
      <c r="M375" s="7"/>
      <c r="N375" s="7"/>
    </row>
    <row r="376" spans="10:14" ht="12.5">
      <c r="J376" s="19"/>
      <c r="M376" s="7"/>
      <c r="N376" s="7"/>
    </row>
    <row r="377" spans="10:14" ht="12.5">
      <c r="J377" s="19"/>
      <c r="M377" s="7"/>
      <c r="N377" s="7"/>
    </row>
    <row r="378" spans="10:14" ht="12.5">
      <c r="J378" s="19"/>
      <c r="M378" s="7"/>
      <c r="N378" s="7"/>
    </row>
    <row r="379" spans="10:14" ht="12.5">
      <c r="J379" s="19"/>
      <c r="M379" s="7"/>
      <c r="N379" s="7"/>
    </row>
    <row r="380" spans="10:14" ht="12.5">
      <c r="J380" s="19"/>
      <c r="M380" s="7"/>
      <c r="N380" s="7"/>
    </row>
    <row r="381" spans="10:14" ht="12.5">
      <c r="J381" s="19"/>
      <c r="M381" s="7"/>
      <c r="N381" s="7"/>
    </row>
    <row r="382" spans="10:14" ht="12.5">
      <c r="J382" s="19"/>
      <c r="M382" s="7"/>
      <c r="N382" s="7"/>
    </row>
    <row r="383" spans="10:14" ht="12.5">
      <c r="J383" s="19"/>
      <c r="M383" s="7"/>
      <c r="N383" s="7"/>
    </row>
    <row r="384" spans="10:14" ht="12.5">
      <c r="J384" s="19"/>
      <c r="M384" s="7"/>
      <c r="N384" s="7"/>
    </row>
    <row r="385" spans="10:14" ht="12.5">
      <c r="J385" s="19"/>
      <c r="M385" s="7"/>
      <c r="N385" s="7"/>
    </row>
    <row r="386" spans="10:14" ht="12.5">
      <c r="J386" s="19"/>
      <c r="M386" s="7"/>
      <c r="N386" s="7"/>
    </row>
    <row r="387" spans="10:14" ht="12.5">
      <c r="J387" s="19"/>
      <c r="M387" s="7"/>
      <c r="N387" s="7"/>
    </row>
    <row r="388" spans="10:14" ht="12.5">
      <c r="J388" s="19"/>
      <c r="M388" s="7"/>
      <c r="N388" s="7"/>
    </row>
    <row r="389" spans="10:14" ht="12.5">
      <c r="J389" s="19"/>
      <c r="M389" s="7"/>
      <c r="N389" s="7"/>
    </row>
    <row r="390" spans="10:14" ht="12.5">
      <c r="J390" s="19"/>
      <c r="M390" s="7"/>
      <c r="N390" s="7"/>
    </row>
    <row r="391" spans="10:14" ht="12.5">
      <c r="J391" s="19"/>
      <c r="M391" s="7"/>
      <c r="N391" s="7"/>
    </row>
    <row r="392" spans="10:14" ht="12.5">
      <c r="J392" s="19"/>
      <c r="M392" s="7"/>
      <c r="N392" s="7"/>
    </row>
    <row r="393" spans="10:14" ht="12.5">
      <c r="J393" s="19"/>
      <c r="M393" s="7"/>
      <c r="N393" s="7"/>
    </row>
    <row r="394" spans="10:14" ht="12.5">
      <c r="J394" s="19"/>
      <c r="M394" s="7"/>
      <c r="N394" s="7"/>
    </row>
    <row r="395" spans="10:14" ht="12.5">
      <c r="J395" s="19"/>
      <c r="M395" s="7"/>
      <c r="N395" s="7"/>
    </row>
    <row r="396" spans="10:14" ht="12.5">
      <c r="J396" s="19"/>
      <c r="M396" s="7"/>
      <c r="N396" s="7"/>
    </row>
    <row r="397" spans="10:14" ht="12.5">
      <c r="J397" s="19"/>
      <c r="M397" s="7"/>
      <c r="N397" s="7"/>
    </row>
    <row r="398" spans="10:14" ht="12.5">
      <c r="J398" s="19"/>
      <c r="M398" s="7"/>
      <c r="N398" s="7"/>
    </row>
    <row r="399" spans="10:14" ht="12.5">
      <c r="J399" s="19"/>
      <c r="M399" s="7"/>
      <c r="N399" s="7"/>
    </row>
    <row r="400" spans="10:14" ht="12.5">
      <c r="J400" s="19"/>
      <c r="M400" s="7"/>
      <c r="N400" s="7"/>
    </row>
    <row r="401" spans="10:14" ht="12.5">
      <c r="J401" s="19"/>
      <c r="M401" s="7"/>
      <c r="N401" s="7"/>
    </row>
    <row r="402" spans="10:14" ht="12.5">
      <c r="J402" s="19"/>
      <c r="M402" s="7"/>
      <c r="N402" s="7"/>
    </row>
    <row r="403" spans="10:14" ht="12.5">
      <c r="J403" s="19"/>
      <c r="M403" s="7"/>
      <c r="N403" s="7"/>
    </row>
    <row r="404" spans="10:14" ht="12.5">
      <c r="J404" s="19"/>
      <c r="M404" s="7"/>
      <c r="N404" s="7"/>
    </row>
    <row r="405" spans="10:14" ht="12.5">
      <c r="J405" s="19"/>
      <c r="M405" s="7"/>
      <c r="N405" s="7"/>
    </row>
    <row r="406" spans="10:14" ht="12.5">
      <c r="J406" s="19"/>
      <c r="M406" s="7"/>
      <c r="N406" s="7"/>
    </row>
    <row r="407" spans="10:14" ht="12.5">
      <c r="J407" s="19"/>
      <c r="M407" s="7"/>
      <c r="N407" s="7"/>
    </row>
    <row r="408" spans="10:14" ht="12.5">
      <c r="J408" s="19"/>
      <c r="M408" s="7"/>
      <c r="N408" s="7"/>
    </row>
    <row r="409" spans="10:14" ht="12.5">
      <c r="J409" s="19"/>
      <c r="M409" s="7"/>
      <c r="N409" s="7"/>
    </row>
    <row r="410" spans="10:14" ht="12.5">
      <c r="J410" s="19"/>
      <c r="M410" s="7"/>
      <c r="N410" s="7"/>
    </row>
    <row r="411" spans="10:14" ht="12.5">
      <c r="J411" s="19"/>
      <c r="M411" s="7"/>
      <c r="N411" s="7"/>
    </row>
    <row r="412" spans="10:14" ht="12.5">
      <c r="J412" s="19"/>
      <c r="M412" s="7"/>
      <c r="N412" s="7"/>
    </row>
    <row r="413" spans="10:14" ht="12.5">
      <c r="J413" s="19"/>
      <c r="M413" s="7"/>
      <c r="N413" s="7"/>
    </row>
    <row r="414" spans="10:14" ht="12.5">
      <c r="J414" s="19"/>
      <c r="M414" s="7"/>
      <c r="N414" s="7"/>
    </row>
    <row r="415" spans="10:14" ht="12.5">
      <c r="J415" s="19"/>
      <c r="M415" s="7"/>
      <c r="N415" s="7"/>
    </row>
    <row r="416" spans="10:14" ht="12.5">
      <c r="J416" s="19"/>
      <c r="M416" s="7"/>
      <c r="N416" s="7"/>
    </row>
    <row r="417" spans="10:14" ht="12.5">
      <c r="J417" s="19"/>
      <c r="M417" s="7"/>
      <c r="N417" s="7"/>
    </row>
    <row r="418" spans="10:14" ht="12.5">
      <c r="J418" s="19"/>
      <c r="M418" s="7"/>
      <c r="N418" s="7"/>
    </row>
    <row r="419" spans="10:14" ht="12.5">
      <c r="J419" s="19"/>
      <c r="M419" s="7"/>
      <c r="N419" s="7"/>
    </row>
    <row r="420" spans="10:14" ht="12.5">
      <c r="J420" s="19"/>
      <c r="M420" s="7"/>
      <c r="N420" s="7"/>
    </row>
    <row r="421" spans="10:14" ht="12.5">
      <c r="J421" s="19"/>
      <c r="M421" s="7"/>
      <c r="N421" s="7"/>
    </row>
    <row r="422" spans="10:14" ht="12.5">
      <c r="J422" s="19"/>
      <c r="M422" s="7"/>
      <c r="N422" s="7"/>
    </row>
    <row r="423" spans="10:14" ht="12.5">
      <c r="J423" s="19"/>
      <c r="M423" s="7"/>
      <c r="N423" s="7"/>
    </row>
    <row r="424" spans="10:14" ht="12.5">
      <c r="J424" s="19"/>
      <c r="M424" s="7"/>
      <c r="N424" s="7"/>
    </row>
    <row r="425" spans="10:14" ht="12.5">
      <c r="J425" s="19"/>
      <c r="M425" s="7"/>
      <c r="N425" s="7"/>
    </row>
    <row r="426" spans="10:14" ht="12.5">
      <c r="J426" s="19"/>
      <c r="M426" s="7"/>
      <c r="N426" s="7"/>
    </row>
    <row r="427" spans="10:14" ht="12.5">
      <c r="J427" s="19"/>
      <c r="M427" s="7"/>
      <c r="N427" s="7"/>
    </row>
    <row r="428" spans="10:14" ht="12.5">
      <c r="J428" s="19"/>
      <c r="M428" s="7"/>
      <c r="N428" s="7"/>
    </row>
    <row r="429" spans="10:14" ht="12.5">
      <c r="J429" s="19"/>
      <c r="M429" s="7"/>
      <c r="N429" s="7"/>
    </row>
    <row r="430" spans="10:14" ht="12.5">
      <c r="J430" s="19"/>
      <c r="M430" s="7"/>
      <c r="N430" s="7"/>
    </row>
    <row r="431" spans="10:14" ht="12.5">
      <c r="J431" s="19"/>
      <c r="M431" s="7"/>
      <c r="N431" s="7"/>
    </row>
    <row r="432" spans="10:14" ht="12.5">
      <c r="J432" s="19"/>
      <c r="M432" s="7"/>
      <c r="N432" s="7"/>
    </row>
    <row r="433" spans="10:14" ht="12.5">
      <c r="J433" s="19"/>
      <c r="M433" s="7"/>
      <c r="N433" s="7"/>
    </row>
    <row r="434" spans="10:14" ht="12.5">
      <c r="J434" s="19"/>
      <c r="M434" s="7"/>
      <c r="N434" s="7"/>
    </row>
    <row r="435" spans="10:14" ht="12.5">
      <c r="J435" s="19"/>
      <c r="M435" s="7"/>
      <c r="N435" s="7"/>
    </row>
    <row r="436" spans="10:14" ht="12.5">
      <c r="J436" s="19"/>
      <c r="M436" s="7"/>
      <c r="N436" s="7"/>
    </row>
    <row r="437" spans="10:14" ht="12.5">
      <c r="J437" s="19"/>
      <c r="M437" s="7"/>
      <c r="N437" s="7"/>
    </row>
    <row r="438" spans="10:14" ht="12.5">
      <c r="J438" s="19"/>
      <c r="M438" s="7"/>
      <c r="N438" s="7"/>
    </row>
    <row r="439" spans="10:14" ht="12.5">
      <c r="J439" s="19"/>
      <c r="M439" s="7"/>
      <c r="N439" s="7"/>
    </row>
    <row r="440" spans="10:14" ht="12.5">
      <c r="J440" s="19"/>
      <c r="M440" s="7"/>
      <c r="N440" s="7"/>
    </row>
    <row r="441" spans="10:14" ht="12.5">
      <c r="J441" s="19"/>
      <c r="M441" s="7"/>
      <c r="N441" s="7"/>
    </row>
    <row r="442" spans="10:14" ht="12.5">
      <c r="J442" s="19"/>
      <c r="M442" s="7"/>
      <c r="N442" s="7"/>
    </row>
    <row r="443" spans="10:14" ht="12.5">
      <c r="J443" s="19"/>
      <c r="M443" s="7"/>
      <c r="N443" s="7"/>
    </row>
    <row r="444" spans="10:14" ht="12.5">
      <c r="J444" s="19"/>
      <c r="M444" s="7"/>
      <c r="N444" s="7"/>
    </row>
    <row r="445" spans="10:14" ht="12.5">
      <c r="J445" s="19"/>
      <c r="M445" s="7"/>
      <c r="N445" s="7"/>
    </row>
    <row r="446" spans="10:14" ht="12.5">
      <c r="J446" s="19"/>
      <c r="M446" s="7"/>
      <c r="N446" s="7"/>
    </row>
    <row r="447" spans="10:14" ht="12.5">
      <c r="J447" s="19"/>
      <c r="M447" s="7"/>
      <c r="N447" s="7"/>
    </row>
    <row r="448" spans="10:14" ht="12.5">
      <c r="J448" s="19"/>
      <c r="M448" s="7"/>
      <c r="N448" s="7"/>
    </row>
    <row r="449" spans="10:14" ht="12.5">
      <c r="J449" s="19"/>
      <c r="M449" s="7"/>
      <c r="N449" s="7"/>
    </row>
    <row r="450" spans="10:14" ht="12.5">
      <c r="J450" s="19"/>
      <c r="M450" s="7"/>
      <c r="N450" s="7"/>
    </row>
    <row r="451" spans="10:14" ht="12.5">
      <c r="J451" s="19"/>
      <c r="M451" s="7"/>
      <c r="N451" s="7"/>
    </row>
    <row r="452" spans="10:14" ht="12.5">
      <c r="J452" s="19"/>
      <c r="M452" s="7"/>
      <c r="N452" s="7"/>
    </row>
    <row r="453" spans="10:14" ht="12.5">
      <c r="J453" s="19"/>
      <c r="M453" s="7"/>
      <c r="N453" s="7"/>
    </row>
    <row r="454" spans="10:14" ht="12.5">
      <c r="J454" s="19"/>
      <c r="M454" s="7"/>
      <c r="N454" s="7"/>
    </row>
    <row r="455" spans="10:14" ht="12.5">
      <c r="J455" s="19"/>
      <c r="M455" s="7"/>
      <c r="N455" s="7"/>
    </row>
    <row r="456" spans="10:14" ht="12.5">
      <c r="J456" s="19"/>
      <c r="M456" s="7"/>
      <c r="N456" s="7"/>
    </row>
    <row r="457" spans="10:14" ht="12.5">
      <c r="J457" s="19"/>
      <c r="M457" s="7"/>
      <c r="N457" s="7"/>
    </row>
    <row r="458" spans="10:14" ht="12.5">
      <c r="J458" s="19"/>
      <c r="M458" s="7"/>
      <c r="N458" s="7"/>
    </row>
    <row r="459" spans="10:14" ht="12.5">
      <c r="J459" s="19"/>
      <c r="M459" s="7"/>
      <c r="N459" s="7"/>
    </row>
    <row r="460" spans="10:14" ht="12.5">
      <c r="J460" s="19"/>
      <c r="M460" s="7"/>
      <c r="N460" s="7"/>
    </row>
    <row r="461" spans="10:14" ht="12.5">
      <c r="J461" s="19"/>
      <c r="M461" s="7"/>
      <c r="N461" s="7"/>
    </row>
    <row r="462" spans="10:14" ht="12.5">
      <c r="J462" s="19"/>
      <c r="M462" s="7"/>
      <c r="N462" s="7"/>
    </row>
    <row r="463" spans="10:14" ht="12.5">
      <c r="J463" s="19"/>
      <c r="M463" s="7"/>
      <c r="N463" s="7"/>
    </row>
    <row r="464" spans="10:14" ht="12.5">
      <c r="J464" s="19"/>
      <c r="M464" s="7"/>
      <c r="N464" s="7"/>
    </row>
    <row r="465" spans="10:14" ht="12.5">
      <c r="J465" s="19"/>
      <c r="M465" s="7"/>
      <c r="N465" s="7"/>
    </row>
    <row r="466" spans="10:14" ht="12.5">
      <c r="J466" s="19"/>
      <c r="M466" s="7"/>
      <c r="N466" s="7"/>
    </row>
    <row r="467" spans="10:14" ht="12.5">
      <c r="J467" s="19"/>
      <c r="M467" s="7"/>
      <c r="N467" s="7"/>
    </row>
    <row r="468" spans="10:14" ht="12.5">
      <c r="J468" s="19"/>
      <c r="M468" s="7"/>
      <c r="N468" s="7"/>
    </row>
    <row r="469" spans="10:14" ht="12.5">
      <c r="J469" s="19"/>
      <c r="M469" s="7"/>
      <c r="N469" s="7"/>
    </row>
    <row r="470" spans="10:14" ht="12.5">
      <c r="J470" s="19"/>
      <c r="M470" s="7"/>
      <c r="N470" s="7"/>
    </row>
    <row r="471" spans="10:14" ht="12.5">
      <c r="J471" s="19"/>
      <c r="M471" s="7"/>
      <c r="N471" s="7"/>
    </row>
    <row r="472" spans="10:14" ht="12.5">
      <c r="J472" s="19"/>
      <c r="M472" s="7"/>
      <c r="N472" s="7"/>
    </row>
    <row r="473" spans="10:14" ht="12.5">
      <c r="J473" s="19"/>
      <c r="M473" s="7"/>
      <c r="N473" s="7"/>
    </row>
    <row r="474" spans="10:14" ht="12.5">
      <c r="J474" s="19"/>
      <c r="M474" s="7"/>
      <c r="N474" s="7"/>
    </row>
    <row r="475" spans="10:14" ht="12.5">
      <c r="J475" s="19"/>
      <c r="M475" s="7"/>
      <c r="N475" s="7"/>
    </row>
    <row r="476" spans="10:14" ht="12.5">
      <c r="J476" s="19"/>
      <c r="M476" s="7"/>
      <c r="N476" s="7"/>
    </row>
    <row r="477" spans="10:14" ht="12.5">
      <c r="J477" s="19"/>
      <c r="M477" s="7"/>
      <c r="N477" s="7"/>
    </row>
    <row r="478" spans="10:14" ht="12.5">
      <c r="J478" s="19"/>
      <c r="M478" s="7"/>
      <c r="N478" s="7"/>
    </row>
    <row r="479" spans="10:14" ht="12.5">
      <c r="J479" s="19"/>
      <c r="M479" s="7"/>
      <c r="N479" s="7"/>
    </row>
    <row r="480" spans="10:14" ht="12.5">
      <c r="J480" s="19"/>
      <c r="M480" s="7"/>
      <c r="N480" s="7"/>
    </row>
    <row r="481" spans="10:14" ht="12.5">
      <c r="J481" s="19"/>
      <c r="M481" s="7"/>
      <c r="N481" s="7"/>
    </row>
    <row r="482" spans="10:14" ht="12.5">
      <c r="J482" s="19"/>
      <c r="M482" s="7"/>
      <c r="N482" s="7"/>
    </row>
    <row r="483" spans="10:14" ht="12.5">
      <c r="J483" s="19"/>
      <c r="M483" s="7"/>
      <c r="N483" s="7"/>
    </row>
    <row r="484" spans="10:14" ht="12.5">
      <c r="J484" s="19"/>
      <c r="M484" s="7"/>
      <c r="N484" s="7"/>
    </row>
    <row r="485" spans="10:14" ht="12.5">
      <c r="J485" s="19"/>
      <c r="M485" s="7"/>
      <c r="N485" s="7"/>
    </row>
    <row r="486" spans="10:14" ht="12.5">
      <c r="J486" s="19"/>
      <c r="M486" s="7"/>
      <c r="N486" s="7"/>
    </row>
    <row r="487" spans="10:14" ht="12.5">
      <c r="J487" s="19"/>
      <c r="M487" s="7"/>
      <c r="N487" s="7"/>
    </row>
    <row r="488" spans="10:14" ht="12.5">
      <c r="J488" s="19"/>
      <c r="M488" s="7"/>
      <c r="N488" s="7"/>
    </row>
    <row r="489" spans="10:14" ht="12.5">
      <c r="J489" s="19"/>
      <c r="M489" s="7"/>
      <c r="N489" s="7"/>
    </row>
    <row r="490" spans="10:14" ht="12.5">
      <c r="J490" s="19"/>
      <c r="M490" s="7"/>
      <c r="N490" s="7"/>
    </row>
    <row r="491" spans="10:14" ht="12.5">
      <c r="J491" s="19"/>
      <c r="M491" s="7"/>
      <c r="N491" s="7"/>
    </row>
    <row r="492" spans="10:14" ht="12.5">
      <c r="J492" s="19"/>
      <c r="M492" s="7"/>
      <c r="N492" s="7"/>
    </row>
    <row r="493" spans="10:14" ht="12.5">
      <c r="J493" s="19"/>
      <c r="M493" s="7"/>
      <c r="N493" s="7"/>
    </row>
    <row r="494" spans="10:14" ht="12.5">
      <c r="J494" s="19"/>
      <c r="M494" s="7"/>
      <c r="N494" s="7"/>
    </row>
    <row r="495" spans="10:14" ht="12.5">
      <c r="J495" s="19"/>
      <c r="M495" s="7"/>
      <c r="N495" s="7"/>
    </row>
    <row r="496" spans="10:14" ht="12.5">
      <c r="J496" s="19"/>
      <c r="M496" s="7"/>
      <c r="N496" s="7"/>
    </row>
    <row r="497" spans="10:14" ht="12.5">
      <c r="J497" s="19"/>
      <c r="M497" s="7"/>
      <c r="N497" s="7"/>
    </row>
    <row r="498" spans="10:14" ht="12.5">
      <c r="J498" s="19"/>
      <c r="M498" s="7"/>
      <c r="N498" s="7"/>
    </row>
    <row r="499" spans="10:14" ht="12.5">
      <c r="J499" s="19"/>
      <c r="M499" s="7"/>
      <c r="N499" s="7"/>
    </row>
    <row r="500" spans="10:14" ht="12.5">
      <c r="J500" s="19"/>
      <c r="M500" s="7"/>
      <c r="N500" s="7"/>
    </row>
    <row r="501" spans="10:14" ht="12.5">
      <c r="J501" s="19"/>
      <c r="M501" s="7"/>
      <c r="N501" s="7"/>
    </row>
    <row r="502" spans="10:14" ht="12.5">
      <c r="J502" s="19"/>
      <c r="M502" s="7"/>
      <c r="N502" s="7"/>
    </row>
    <row r="503" spans="10:14" ht="12.5">
      <c r="J503" s="19"/>
      <c r="M503" s="7"/>
      <c r="N503" s="7"/>
    </row>
    <row r="504" spans="10:14" ht="12.5">
      <c r="J504" s="19"/>
      <c r="M504" s="7"/>
      <c r="N504" s="7"/>
    </row>
    <row r="505" spans="10:14" ht="12.5">
      <c r="J505" s="19"/>
      <c r="M505" s="7"/>
      <c r="N505" s="7"/>
    </row>
    <row r="506" spans="10:14" ht="12.5">
      <c r="J506" s="19"/>
      <c r="M506" s="7"/>
      <c r="N506" s="7"/>
    </row>
    <row r="507" spans="10:14" ht="12.5">
      <c r="J507" s="19"/>
      <c r="M507" s="7"/>
      <c r="N507" s="7"/>
    </row>
    <row r="508" spans="10:14" ht="12.5">
      <c r="J508" s="19"/>
      <c r="M508" s="7"/>
      <c r="N508" s="7"/>
    </row>
    <row r="509" spans="10:14" ht="12.5">
      <c r="J509" s="19"/>
      <c r="M509" s="7"/>
      <c r="N509" s="7"/>
    </row>
    <row r="510" spans="10:14" ht="12.5">
      <c r="J510" s="19"/>
      <c r="M510" s="7"/>
      <c r="N510" s="7"/>
    </row>
    <row r="511" spans="10:14" ht="12.5">
      <c r="J511" s="19"/>
      <c r="M511" s="7"/>
      <c r="N511" s="7"/>
    </row>
    <row r="512" spans="10:14" ht="12.5">
      <c r="J512" s="19"/>
      <c r="M512" s="7"/>
      <c r="N512" s="7"/>
    </row>
    <row r="513" spans="10:14" ht="12.5">
      <c r="J513" s="19"/>
      <c r="M513" s="7"/>
      <c r="N513" s="7"/>
    </row>
    <row r="514" spans="10:14" ht="12.5">
      <c r="J514" s="19"/>
      <c r="M514" s="7"/>
      <c r="N514" s="7"/>
    </row>
    <row r="515" spans="10:14" ht="12.5">
      <c r="J515" s="19"/>
      <c r="M515" s="7"/>
      <c r="N515" s="7"/>
    </row>
    <row r="516" spans="10:14" ht="12.5">
      <c r="J516" s="19"/>
      <c r="M516" s="7"/>
      <c r="N516" s="7"/>
    </row>
    <row r="517" spans="10:14" ht="12.5">
      <c r="J517" s="19"/>
      <c r="M517" s="7"/>
      <c r="N517" s="7"/>
    </row>
    <row r="518" spans="10:14" ht="12.5">
      <c r="J518" s="19"/>
      <c r="M518" s="7"/>
      <c r="N518" s="7"/>
    </row>
    <row r="519" spans="10:14" ht="12.5">
      <c r="J519" s="19"/>
      <c r="M519" s="7"/>
      <c r="N519" s="7"/>
    </row>
    <row r="520" spans="10:14" ht="12.5">
      <c r="J520" s="19"/>
      <c r="M520" s="7"/>
      <c r="N520" s="7"/>
    </row>
    <row r="521" spans="10:14" ht="12.5">
      <c r="J521" s="19"/>
      <c r="M521" s="7"/>
      <c r="N521" s="7"/>
    </row>
    <row r="522" spans="10:14" ht="12.5">
      <c r="J522" s="19"/>
      <c r="M522" s="7"/>
      <c r="N522" s="7"/>
    </row>
    <row r="523" spans="10:14" ht="12.5">
      <c r="J523" s="19"/>
      <c r="M523" s="7"/>
      <c r="N523" s="7"/>
    </row>
    <row r="524" spans="10:14" ht="12.5">
      <c r="J524" s="19"/>
      <c r="M524" s="7"/>
      <c r="N524" s="7"/>
    </row>
    <row r="525" spans="10:14" ht="12.5">
      <c r="J525" s="19"/>
      <c r="M525" s="7"/>
      <c r="N525" s="7"/>
    </row>
    <row r="526" spans="10:14" ht="12.5">
      <c r="J526" s="19"/>
      <c r="M526" s="7"/>
      <c r="N526" s="7"/>
    </row>
    <row r="527" spans="10:14" ht="12.5">
      <c r="J527" s="19"/>
      <c r="M527" s="7"/>
      <c r="N527" s="7"/>
    </row>
    <row r="528" spans="10:14" ht="12.5">
      <c r="J528" s="19"/>
      <c r="M528" s="7"/>
      <c r="N528" s="7"/>
    </row>
    <row r="529" spans="10:14" ht="12.5">
      <c r="J529" s="19"/>
      <c r="M529" s="7"/>
      <c r="N529" s="7"/>
    </row>
    <row r="530" spans="10:14" ht="12.5">
      <c r="J530" s="19"/>
      <c r="M530" s="7"/>
      <c r="N530" s="7"/>
    </row>
    <row r="531" spans="10:14" ht="12.5">
      <c r="J531" s="19"/>
      <c r="M531" s="7"/>
      <c r="N531" s="7"/>
    </row>
    <row r="532" spans="10:14" ht="12.5">
      <c r="J532" s="19"/>
      <c r="M532" s="7"/>
      <c r="N532" s="7"/>
    </row>
    <row r="533" spans="10:14" ht="12.5">
      <c r="J533" s="19"/>
      <c r="M533" s="7"/>
      <c r="N533" s="7"/>
    </row>
    <row r="534" spans="10:14" ht="12.5">
      <c r="J534" s="19"/>
      <c r="M534" s="7"/>
      <c r="N534" s="7"/>
    </row>
    <row r="535" spans="10:14" ht="12.5">
      <c r="J535" s="19"/>
      <c r="M535" s="7"/>
      <c r="N535" s="7"/>
    </row>
    <row r="536" spans="10:14" ht="12.5">
      <c r="J536" s="19"/>
      <c r="M536" s="7"/>
      <c r="N536" s="7"/>
    </row>
    <row r="537" spans="10:14" ht="12.5">
      <c r="J537" s="19"/>
      <c r="M537" s="7"/>
      <c r="N537" s="7"/>
    </row>
    <row r="538" spans="10:14" ht="12.5">
      <c r="J538" s="19"/>
      <c r="M538" s="7"/>
      <c r="N538" s="7"/>
    </row>
    <row r="539" spans="10:14" ht="12.5">
      <c r="J539" s="19"/>
      <c r="M539" s="7"/>
      <c r="N539" s="7"/>
    </row>
    <row r="540" spans="10:14" ht="12.5">
      <c r="J540" s="19"/>
      <c r="M540" s="7"/>
      <c r="N540" s="7"/>
    </row>
    <row r="541" spans="10:14" ht="12.5">
      <c r="J541" s="19"/>
      <c r="M541" s="7"/>
      <c r="N541" s="7"/>
    </row>
    <row r="542" spans="10:14" ht="12.5">
      <c r="J542" s="19"/>
      <c r="M542" s="7"/>
      <c r="N542" s="7"/>
    </row>
    <row r="543" spans="10:14" ht="12.5">
      <c r="J543" s="19"/>
      <c r="M543" s="7"/>
      <c r="N543" s="7"/>
    </row>
    <row r="544" spans="10:14" ht="12.5">
      <c r="J544" s="19"/>
      <c r="M544" s="7"/>
      <c r="N544" s="7"/>
    </row>
    <row r="545" spans="10:14" ht="12.5">
      <c r="J545" s="19"/>
      <c r="M545" s="7"/>
      <c r="N545" s="7"/>
    </row>
    <row r="546" spans="10:14" ht="12.5">
      <c r="J546" s="19"/>
      <c r="M546" s="7"/>
      <c r="N546" s="7"/>
    </row>
    <row r="547" spans="10:14" ht="12.5">
      <c r="J547" s="19"/>
      <c r="M547" s="7"/>
      <c r="N547" s="7"/>
    </row>
    <row r="548" spans="10:14" ht="12.5">
      <c r="J548" s="19"/>
      <c r="M548" s="7"/>
      <c r="N548" s="7"/>
    </row>
    <row r="549" spans="10:14" ht="12.5">
      <c r="J549" s="19"/>
      <c r="M549" s="7"/>
      <c r="N549" s="7"/>
    </row>
    <row r="550" spans="10:14" ht="12.5">
      <c r="J550" s="19"/>
      <c r="M550" s="7"/>
      <c r="N550" s="7"/>
    </row>
    <row r="551" spans="10:14" ht="12.5">
      <c r="J551" s="19"/>
      <c r="M551" s="7"/>
      <c r="N551" s="7"/>
    </row>
    <row r="552" spans="10:14" ht="12.5">
      <c r="J552" s="19"/>
      <c r="M552" s="7"/>
      <c r="N552" s="7"/>
    </row>
    <row r="553" spans="10:14" ht="12.5">
      <c r="J553" s="19"/>
      <c r="M553" s="7"/>
      <c r="N553" s="7"/>
    </row>
    <row r="554" spans="10:14" ht="12.5">
      <c r="J554" s="19"/>
      <c r="M554" s="7"/>
      <c r="N554" s="7"/>
    </row>
    <row r="555" spans="10:14" ht="12.5">
      <c r="J555" s="19"/>
      <c r="M555" s="7"/>
      <c r="N555" s="7"/>
    </row>
    <row r="556" spans="10:14" ht="12.5">
      <c r="J556" s="19"/>
      <c r="M556" s="7"/>
      <c r="N556" s="7"/>
    </row>
    <row r="557" spans="10:14" ht="12.5">
      <c r="J557" s="19"/>
      <c r="M557" s="7"/>
      <c r="N557" s="7"/>
    </row>
    <row r="558" spans="10:14" ht="12.5">
      <c r="J558" s="19"/>
      <c r="M558" s="7"/>
      <c r="N558" s="7"/>
    </row>
    <row r="559" spans="10:14" ht="12.5">
      <c r="J559" s="19"/>
      <c r="M559" s="7"/>
      <c r="N559" s="7"/>
    </row>
    <row r="560" spans="10:14" ht="12.5">
      <c r="J560" s="19"/>
      <c r="M560" s="7"/>
      <c r="N560" s="7"/>
    </row>
    <row r="561" spans="10:14" ht="12.5">
      <c r="J561" s="19"/>
      <c r="M561" s="7"/>
      <c r="N561" s="7"/>
    </row>
    <row r="562" spans="10:14" ht="12.5">
      <c r="J562" s="19"/>
      <c r="M562" s="7"/>
      <c r="N562" s="7"/>
    </row>
    <row r="563" spans="10:14" ht="12.5">
      <c r="J563" s="19"/>
      <c r="M563" s="7"/>
      <c r="N563" s="7"/>
    </row>
    <row r="564" spans="10:14" ht="12.5">
      <c r="J564" s="19"/>
      <c r="M564" s="7"/>
      <c r="N564" s="7"/>
    </row>
    <row r="565" spans="10:14" ht="12.5">
      <c r="J565" s="19"/>
      <c r="M565" s="7"/>
      <c r="N565" s="7"/>
    </row>
    <row r="566" spans="10:14" ht="12.5">
      <c r="J566" s="19"/>
      <c r="M566" s="7"/>
      <c r="N566" s="7"/>
    </row>
    <row r="567" spans="10:14" ht="12.5">
      <c r="J567" s="19"/>
      <c r="M567" s="7"/>
      <c r="N567" s="7"/>
    </row>
    <row r="568" spans="10:14" ht="12.5">
      <c r="J568" s="19"/>
      <c r="M568" s="7"/>
      <c r="N568" s="7"/>
    </row>
    <row r="569" spans="10:14" ht="12.5">
      <c r="J569" s="19"/>
      <c r="M569" s="7"/>
      <c r="N569" s="7"/>
    </row>
    <row r="570" spans="10:14" ht="12.5">
      <c r="J570" s="19"/>
      <c r="M570" s="7"/>
      <c r="N570" s="7"/>
    </row>
    <row r="571" spans="10:14" ht="12.5">
      <c r="J571" s="19"/>
      <c r="M571" s="7"/>
      <c r="N571" s="7"/>
    </row>
    <row r="572" spans="10:14" ht="12.5">
      <c r="J572" s="19"/>
      <c r="M572" s="7"/>
      <c r="N572" s="7"/>
    </row>
    <row r="573" spans="10:14" ht="12.5">
      <c r="J573" s="19"/>
      <c r="M573" s="7"/>
      <c r="N573" s="7"/>
    </row>
    <row r="574" spans="10:14" ht="12.5">
      <c r="J574" s="19"/>
      <c r="M574" s="7"/>
      <c r="N574" s="7"/>
    </row>
    <row r="575" spans="10:14" ht="12.5">
      <c r="J575" s="19"/>
      <c r="M575" s="7"/>
      <c r="N575" s="7"/>
    </row>
    <row r="576" spans="10:14" ht="12.5">
      <c r="J576" s="19"/>
      <c r="M576" s="7"/>
      <c r="N576" s="7"/>
    </row>
    <row r="577" spans="10:14" ht="12.5">
      <c r="J577" s="19"/>
      <c r="M577" s="7"/>
      <c r="N577" s="7"/>
    </row>
    <row r="578" spans="10:14" ht="12.5">
      <c r="J578" s="19"/>
      <c r="M578" s="7"/>
      <c r="N578" s="7"/>
    </row>
    <row r="579" spans="10:14" ht="12.5">
      <c r="J579" s="19"/>
      <c r="M579" s="7"/>
      <c r="N579" s="7"/>
    </row>
    <row r="580" spans="10:14" ht="12.5">
      <c r="J580" s="19"/>
      <c r="M580" s="7"/>
      <c r="N580" s="7"/>
    </row>
    <row r="581" spans="10:14" ht="12.5">
      <c r="J581" s="19"/>
      <c r="M581" s="7"/>
      <c r="N581" s="7"/>
    </row>
    <row r="582" spans="10:14" ht="12.5">
      <c r="J582" s="19"/>
      <c r="M582" s="7"/>
      <c r="N582" s="7"/>
    </row>
    <row r="583" spans="10:14" ht="12.5">
      <c r="J583" s="19"/>
      <c r="M583" s="7"/>
      <c r="N583" s="7"/>
    </row>
    <row r="584" spans="10:14" ht="12.5">
      <c r="J584" s="19"/>
      <c r="M584" s="7"/>
      <c r="N584" s="7"/>
    </row>
    <row r="585" spans="10:14" ht="12.5">
      <c r="J585" s="19"/>
      <c r="M585" s="7"/>
      <c r="N585" s="7"/>
    </row>
    <row r="586" spans="10:14" ht="12.5">
      <c r="J586" s="19"/>
      <c r="M586" s="7"/>
      <c r="N586" s="7"/>
    </row>
    <row r="587" spans="10:14" ht="12.5">
      <c r="J587" s="19"/>
      <c r="M587" s="7"/>
      <c r="N587" s="7"/>
    </row>
    <row r="588" spans="10:14" ht="12.5">
      <c r="J588" s="19"/>
      <c r="M588" s="7"/>
      <c r="N588" s="7"/>
    </row>
    <row r="589" spans="10:14" ht="12.5">
      <c r="J589" s="19"/>
      <c r="M589" s="7"/>
      <c r="N589" s="7"/>
    </row>
    <row r="590" spans="10:14" ht="12.5">
      <c r="J590" s="19"/>
      <c r="M590" s="7"/>
      <c r="N590" s="7"/>
    </row>
    <row r="591" spans="10:14" ht="12.5">
      <c r="J591" s="19"/>
      <c r="M591" s="7"/>
      <c r="N591" s="7"/>
    </row>
    <row r="592" spans="10:14" ht="12.5">
      <c r="J592" s="19"/>
      <c r="M592" s="7"/>
      <c r="N592" s="7"/>
    </row>
    <row r="593" spans="10:14" ht="12.5">
      <c r="J593" s="19"/>
      <c r="M593" s="7"/>
      <c r="N593" s="7"/>
    </row>
    <row r="594" spans="10:14" ht="12.5">
      <c r="J594" s="19"/>
      <c r="M594" s="7"/>
      <c r="N594" s="7"/>
    </row>
    <row r="595" spans="10:14" ht="12.5">
      <c r="J595" s="19"/>
      <c r="M595" s="7"/>
      <c r="N595" s="7"/>
    </row>
    <row r="596" spans="10:14" ht="12.5">
      <c r="J596" s="19"/>
      <c r="M596" s="7"/>
      <c r="N596" s="7"/>
    </row>
    <row r="597" spans="10:14" ht="12.5">
      <c r="J597" s="19"/>
      <c r="M597" s="7"/>
      <c r="N597" s="7"/>
    </row>
    <row r="598" spans="10:14" ht="12.5">
      <c r="J598" s="19"/>
      <c r="M598" s="7"/>
      <c r="N598" s="7"/>
    </row>
    <row r="599" spans="10:14" ht="12.5">
      <c r="J599" s="19"/>
      <c r="M599" s="7"/>
      <c r="N599" s="7"/>
    </row>
    <row r="600" spans="10:14" ht="12.5">
      <c r="J600" s="19"/>
      <c r="M600" s="7"/>
      <c r="N600" s="7"/>
    </row>
    <row r="601" spans="10:14" ht="12.5">
      <c r="J601" s="19"/>
      <c r="M601" s="7"/>
      <c r="N601" s="7"/>
    </row>
    <row r="602" spans="10:14" ht="12.5">
      <c r="J602" s="19"/>
      <c r="M602" s="7"/>
      <c r="N602" s="7"/>
    </row>
    <row r="603" spans="10:14" ht="12.5">
      <c r="J603" s="19"/>
      <c r="M603" s="7"/>
      <c r="N603" s="7"/>
    </row>
    <row r="604" spans="10:14" ht="12.5">
      <c r="J604" s="19"/>
      <c r="M604" s="7"/>
      <c r="N604" s="7"/>
    </row>
    <row r="605" spans="10:14" ht="12.5">
      <c r="J605" s="19"/>
      <c r="M605" s="7"/>
      <c r="N605" s="7"/>
    </row>
    <row r="606" spans="10:14" ht="12.5">
      <c r="J606" s="19"/>
      <c r="M606" s="7"/>
      <c r="N606" s="7"/>
    </row>
    <row r="607" spans="10:14" ht="12.5">
      <c r="J607" s="19"/>
      <c r="M607" s="7"/>
      <c r="N607" s="7"/>
    </row>
    <row r="608" spans="10:14" ht="12.5">
      <c r="J608" s="19"/>
      <c r="M608" s="7"/>
      <c r="N608" s="7"/>
    </row>
    <row r="609" spans="10:14" ht="12.5">
      <c r="J609" s="19"/>
      <c r="M609" s="7"/>
      <c r="N609" s="7"/>
    </row>
    <row r="610" spans="10:14" ht="12.5">
      <c r="J610" s="19"/>
      <c r="M610" s="7"/>
      <c r="N610" s="7"/>
    </row>
    <row r="611" spans="10:14" ht="12.5">
      <c r="J611" s="19"/>
      <c r="M611" s="7"/>
      <c r="N611" s="7"/>
    </row>
    <row r="612" spans="10:14" ht="12.5">
      <c r="J612" s="19"/>
      <c r="M612" s="7"/>
      <c r="N612" s="7"/>
    </row>
    <row r="613" spans="10:14" ht="12.5">
      <c r="J613" s="19"/>
      <c r="M613" s="7"/>
      <c r="N613" s="7"/>
    </row>
    <row r="614" spans="10:14" ht="12.5">
      <c r="J614" s="19"/>
      <c r="M614" s="7"/>
      <c r="N614" s="7"/>
    </row>
    <row r="615" spans="10:14" ht="12.5">
      <c r="J615" s="19"/>
      <c r="M615" s="7"/>
      <c r="N615" s="7"/>
    </row>
    <row r="616" spans="10:14" ht="12.5">
      <c r="J616" s="19"/>
      <c r="M616" s="7"/>
      <c r="N616" s="7"/>
    </row>
    <row r="617" spans="10:14" ht="12.5">
      <c r="J617" s="19"/>
      <c r="M617" s="7"/>
      <c r="N617" s="7"/>
    </row>
    <row r="618" spans="10:14" ht="12.5">
      <c r="J618" s="19"/>
      <c r="M618" s="7"/>
      <c r="N618" s="7"/>
    </row>
    <row r="619" spans="10:14" ht="12.5">
      <c r="J619" s="19"/>
      <c r="M619" s="7"/>
      <c r="N619" s="7"/>
    </row>
    <row r="620" spans="10:14" ht="12.5">
      <c r="J620" s="19"/>
      <c r="M620" s="7"/>
      <c r="N620" s="7"/>
    </row>
    <row r="621" spans="10:14" ht="12.5">
      <c r="J621" s="19"/>
      <c r="M621" s="7"/>
      <c r="N621" s="7"/>
    </row>
    <row r="622" spans="10:14" ht="12.5">
      <c r="J622" s="19"/>
      <c r="M622" s="7"/>
      <c r="N622" s="7"/>
    </row>
    <row r="623" spans="10:14" ht="12.5">
      <c r="J623" s="19"/>
      <c r="M623" s="7"/>
      <c r="N623" s="7"/>
    </row>
    <row r="624" spans="10:14" ht="12.5">
      <c r="J624" s="19"/>
      <c r="M624" s="7"/>
      <c r="N624" s="7"/>
    </row>
    <row r="625" spans="10:14" ht="12.5">
      <c r="J625" s="19"/>
      <c r="M625" s="7"/>
      <c r="N625" s="7"/>
    </row>
    <row r="626" spans="10:14" ht="12.5">
      <c r="J626" s="19"/>
      <c r="M626" s="7"/>
      <c r="N626" s="7"/>
    </row>
    <row r="627" spans="10:14" ht="12.5">
      <c r="J627" s="19"/>
      <c r="M627" s="7"/>
      <c r="N627" s="7"/>
    </row>
    <row r="628" spans="10:14" ht="12.5">
      <c r="J628" s="19"/>
      <c r="M628" s="7"/>
      <c r="N628" s="7"/>
    </row>
    <row r="629" spans="10:14" ht="12.5">
      <c r="J629" s="19"/>
      <c r="M629" s="7"/>
      <c r="N629" s="7"/>
    </row>
    <row r="630" spans="10:14" ht="12.5">
      <c r="J630" s="19"/>
      <c r="M630" s="7"/>
      <c r="N630" s="7"/>
    </row>
    <row r="631" spans="10:14" ht="12.5">
      <c r="J631" s="19"/>
      <c r="M631" s="7"/>
      <c r="N631" s="7"/>
    </row>
    <row r="632" spans="10:14" ht="12.5">
      <c r="J632" s="19"/>
      <c r="M632" s="7"/>
      <c r="N632" s="7"/>
    </row>
    <row r="633" spans="10:14" ht="12.5">
      <c r="J633" s="19"/>
      <c r="M633" s="7"/>
      <c r="N633" s="7"/>
    </row>
    <row r="634" spans="10:14" ht="12.5">
      <c r="J634" s="19"/>
      <c r="M634" s="7"/>
      <c r="N634" s="7"/>
    </row>
    <row r="635" spans="10:14" ht="12.5">
      <c r="J635" s="19"/>
      <c r="M635" s="7"/>
      <c r="N635" s="7"/>
    </row>
    <row r="636" spans="10:14" ht="12.5">
      <c r="J636" s="19"/>
      <c r="M636" s="7"/>
      <c r="N636" s="7"/>
    </row>
    <row r="637" spans="10:14" ht="12.5">
      <c r="J637" s="19"/>
      <c r="M637" s="7"/>
      <c r="N637" s="7"/>
    </row>
    <row r="638" spans="10:14" ht="12.5">
      <c r="J638" s="19"/>
      <c r="M638" s="7"/>
      <c r="N638" s="7"/>
    </row>
    <row r="639" spans="10:14" ht="12.5">
      <c r="J639" s="19"/>
      <c r="M639" s="7"/>
      <c r="N639" s="7"/>
    </row>
    <row r="640" spans="10:14" ht="12.5">
      <c r="J640" s="19"/>
      <c r="M640" s="7"/>
      <c r="N640" s="7"/>
    </row>
    <row r="641" spans="10:14" ht="12.5">
      <c r="J641" s="19"/>
      <c r="M641" s="7"/>
      <c r="N641" s="7"/>
    </row>
    <row r="642" spans="10:14" ht="12.5">
      <c r="J642" s="19"/>
      <c r="M642" s="7"/>
      <c r="N642" s="7"/>
    </row>
    <row r="643" spans="10:14" ht="12.5">
      <c r="J643" s="19"/>
      <c r="M643" s="7"/>
      <c r="N643" s="7"/>
    </row>
    <row r="644" spans="10:14" ht="12.5">
      <c r="J644" s="19"/>
      <c r="M644" s="7"/>
      <c r="N644" s="7"/>
    </row>
    <row r="645" spans="10:14" ht="12.5">
      <c r="J645" s="19"/>
      <c r="M645" s="7"/>
      <c r="N645" s="7"/>
    </row>
    <row r="646" spans="10:14" ht="12.5">
      <c r="J646" s="19"/>
      <c r="M646" s="7"/>
      <c r="N646" s="7"/>
    </row>
    <row r="647" spans="10:14" ht="12.5">
      <c r="J647" s="19"/>
      <c r="M647" s="7"/>
      <c r="N647" s="7"/>
    </row>
    <row r="648" spans="10:14" ht="12.5">
      <c r="J648" s="19"/>
      <c r="M648" s="7"/>
      <c r="N648" s="7"/>
    </row>
    <row r="649" spans="10:14" ht="12.5">
      <c r="J649" s="19"/>
      <c r="M649" s="7"/>
      <c r="N649" s="7"/>
    </row>
    <row r="650" spans="10:14" ht="12.5">
      <c r="J650" s="19"/>
      <c r="M650" s="7"/>
      <c r="N650" s="7"/>
    </row>
    <row r="651" spans="10:14" ht="12.5">
      <c r="J651" s="19"/>
      <c r="M651" s="7"/>
      <c r="N651" s="7"/>
    </row>
    <row r="652" spans="10:14" ht="12.5">
      <c r="J652" s="19"/>
      <c r="M652" s="7"/>
      <c r="N652" s="7"/>
    </row>
    <row r="653" spans="10:14" ht="12.5">
      <c r="J653" s="19"/>
      <c r="M653" s="7"/>
      <c r="N653" s="7"/>
    </row>
    <row r="654" spans="10:14" ht="12.5">
      <c r="J654" s="19"/>
      <c r="M654" s="7"/>
      <c r="N654" s="7"/>
    </row>
    <row r="655" spans="10:14" ht="12.5">
      <c r="J655" s="19"/>
      <c r="M655" s="7"/>
      <c r="N655" s="7"/>
    </row>
    <row r="656" spans="10:14" ht="12.5">
      <c r="J656" s="19"/>
      <c r="M656" s="7"/>
      <c r="N656" s="7"/>
    </row>
    <row r="657" spans="10:14" ht="12.5">
      <c r="J657" s="19"/>
      <c r="M657" s="7"/>
      <c r="N657" s="7"/>
    </row>
    <row r="658" spans="10:14" ht="12.5">
      <c r="J658" s="19"/>
      <c r="M658" s="7"/>
      <c r="N658" s="7"/>
    </row>
    <row r="659" spans="10:14" ht="12.5">
      <c r="J659" s="19"/>
      <c r="M659" s="7"/>
      <c r="N659" s="7"/>
    </row>
    <row r="660" spans="10:14" ht="12.5">
      <c r="J660" s="19"/>
      <c r="M660" s="7"/>
      <c r="N660" s="7"/>
    </row>
    <row r="661" spans="10:14" ht="12.5">
      <c r="J661" s="19"/>
      <c r="M661" s="7"/>
      <c r="N661" s="7"/>
    </row>
    <row r="662" spans="10:14" ht="12.5">
      <c r="J662" s="19"/>
      <c r="M662" s="7"/>
      <c r="N662" s="7"/>
    </row>
    <row r="663" spans="10:14" ht="12.5">
      <c r="J663" s="19"/>
      <c r="M663" s="7"/>
      <c r="N663" s="7"/>
    </row>
    <row r="664" spans="10:14" ht="12.5">
      <c r="J664" s="19"/>
      <c r="M664" s="7"/>
      <c r="N664" s="7"/>
    </row>
    <row r="665" spans="10:14" ht="12.5">
      <c r="J665" s="19"/>
      <c r="M665" s="7"/>
      <c r="N665" s="7"/>
    </row>
    <row r="666" spans="10:14" ht="12.5">
      <c r="J666" s="19"/>
      <c r="M666" s="7"/>
      <c r="N666" s="7"/>
    </row>
    <row r="667" spans="10:14" ht="12.5">
      <c r="J667" s="19"/>
      <c r="M667" s="7"/>
      <c r="N667" s="7"/>
    </row>
    <row r="668" spans="10:14" ht="12.5">
      <c r="J668" s="19"/>
      <c r="M668" s="7"/>
      <c r="N668" s="7"/>
    </row>
    <row r="669" spans="10:14" ht="12.5">
      <c r="J669" s="19"/>
      <c r="M669" s="7"/>
      <c r="N669" s="7"/>
    </row>
    <row r="670" spans="10:14" ht="12.5">
      <c r="J670" s="19"/>
      <c r="M670" s="7"/>
      <c r="N670" s="7"/>
    </row>
    <row r="671" spans="10:14" ht="12.5">
      <c r="J671" s="19"/>
      <c r="M671" s="7"/>
      <c r="N671" s="7"/>
    </row>
    <row r="672" spans="10:14" ht="12.5">
      <c r="J672" s="19"/>
      <c r="M672" s="7"/>
      <c r="N672" s="7"/>
    </row>
    <row r="673" spans="10:14" ht="12.5">
      <c r="J673" s="19"/>
      <c r="M673" s="7"/>
      <c r="N673" s="7"/>
    </row>
    <row r="674" spans="10:14" ht="12.5">
      <c r="J674" s="19"/>
      <c r="M674" s="7"/>
      <c r="N674" s="7"/>
    </row>
    <row r="675" spans="10:14" ht="12.5">
      <c r="J675" s="19"/>
      <c r="M675" s="7"/>
      <c r="N675" s="7"/>
    </row>
    <row r="676" spans="10:14" ht="12.5">
      <c r="J676" s="19"/>
      <c r="M676" s="7"/>
      <c r="N676" s="7"/>
    </row>
    <row r="677" spans="10:14" ht="12.5">
      <c r="J677" s="19"/>
      <c r="M677" s="7"/>
      <c r="N677" s="7"/>
    </row>
    <row r="678" spans="10:14" ht="12.5">
      <c r="J678" s="19"/>
      <c r="M678" s="7"/>
      <c r="N678" s="7"/>
    </row>
    <row r="679" spans="10:14" ht="12.5">
      <c r="J679" s="19"/>
      <c r="M679" s="7"/>
      <c r="N679" s="7"/>
    </row>
    <row r="680" spans="10:14" ht="12.5">
      <c r="J680" s="19"/>
      <c r="M680" s="7"/>
      <c r="N680" s="7"/>
    </row>
    <row r="681" spans="10:14" ht="12.5">
      <c r="J681" s="19"/>
      <c r="M681" s="7"/>
      <c r="N681" s="7"/>
    </row>
    <row r="682" spans="10:14" ht="12.5">
      <c r="J682" s="19"/>
      <c r="M682" s="7"/>
      <c r="N682" s="7"/>
    </row>
    <row r="683" spans="10:14" ht="12.5">
      <c r="J683" s="19"/>
      <c r="M683" s="7"/>
      <c r="N683" s="7"/>
    </row>
    <row r="684" spans="10:14" ht="12.5">
      <c r="J684" s="19"/>
      <c r="M684" s="7"/>
      <c r="N684" s="7"/>
    </row>
    <row r="685" spans="10:14" ht="12.5">
      <c r="J685" s="19"/>
      <c r="M685" s="7"/>
      <c r="N685" s="7"/>
    </row>
    <row r="686" spans="10:14" ht="12.5">
      <c r="J686" s="19"/>
      <c r="M686" s="7"/>
      <c r="N686" s="7"/>
    </row>
    <row r="687" spans="10:14" ht="12.5">
      <c r="J687" s="19"/>
      <c r="M687" s="7"/>
      <c r="N687" s="7"/>
    </row>
    <row r="688" spans="10:14" ht="12.5">
      <c r="J688" s="19"/>
      <c r="M688" s="7"/>
      <c r="N688" s="7"/>
    </row>
    <row r="689" spans="10:14" ht="12.5">
      <c r="J689" s="19"/>
      <c r="M689" s="7"/>
      <c r="N689" s="7"/>
    </row>
    <row r="690" spans="10:14" ht="12.5">
      <c r="J690" s="19"/>
      <c r="M690" s="7"/>
      <c r="N690" s="7"/>
    </row>
    <row r="691" spans="10:14" ht="12.5">
      <c r="J691" s="19"/>
      <c r="M691" s="7"/>
      <c r="N691" s="7"/>
    </row>
    <row r="692" spans="10:14" ht="12.5">
      <c r="J692" s="19"/>
      <c r="M692" s="7"/>
      <c r="N692" s="7"/>
    </row>
    <row r="693" spans="10:14" ht="12.5">
      <c r="J693" s="19"/>
      <c r="M693" s="7"/>
      <c r="N693" s="7"/>
    </row>
    <row r="694" spans="10:14" ht="12.5">
      <c r="J694" s="19"/>
      <c r="M694" s="7"/>
      <c r="N694" s="7"/>
    </row>
    <row r="695" spans="10:14" ht="12.5">
      <c r="J695" s="19"/>
      <c r="M695" s="7"/>
      <c r="N695" s="7"/>
    </row>
    <row r="696" spans="10:14" ht="12.5">
      <c r="J696" s="19"/>
      <c r="M696" s="7"/>
      <c r="N696" s="7"/>
    </row>
    <row r="697" spans="10:14" ht="12.5">
      <c r="J697" s="19"/>
      <c r="M697" s="7"/>
      <c r="N697" s="7"/>
    </row>
    <row r="698" spans="10:14" ht="12.5">
      <c r="J698" s="19"/>
      <c r="M698" s="7"/>
      <c r="N698" s="7"/>
    </row>
    <row r="699" spans="10:14" ht="12.5">
      <c r="J699" s="19"/>
      <c r="M699" s="7"/>
      <c r="N699" s="7"/>
    </row>
    <row r="700" spans="10:14" ht="12.5">
      <c r="J700" s="19"/>
      <c r="M700" s="7"/>
      <c r="N700" s="7"/>
    </row>
    <row r="701" spans="10:14" ht="12.5">
      <c r="J701" s="19"/>
      <c r="M701" s="7"/>
      <c r="N701" s="7"/>
    </row>
    <row r="702" spans="10:14" ht="12.5">
      <c r="J702" s="19"/>
      <c r="M702" s="7"/>
      <c r="N702" s="7"/>
    </row>
    <row r="703" spans="10:14" ht="12.5">
      <c r="J703" s="19"/>
      <c r="M703" s="7"/>
      <c r="N703" s="7"/>
    </row>
    <row r="704" spans="10:14" ht="12.5">
      <c r="J704" s="19"/>
      <c r="M704" s="7"/>
      <c r="N704" s="7"/>
    </row>
    <row r="705" spans="10:14" ht="12.5">
      <c r="J705" s="19"/>
      <c r="M705" s="7"/>
      <c r="N705" s="7"/>
    </row>
    <row r="706" spans="10:14" ht="12.5">
      <c r="J706" s="19"/>
      <c r="M706" s="7"/>
      <c r="N706" s="7"/>
    </row>
    <row r="707" spans="10:14" ht="12.5">
      <c r="J707" s="19"/>
      <c r="M707" s="7"/>
      <c r="N707" s="7"/>
    </row>
    <row r="708" spans="10:14" ht="12.5">
      <c r="J708" s="19"/>
      <c r="M708" s="7"/>
      <c r="N708" s="7"/>
    </row>
    <row r="709" spans="10:14" ht="12.5">
      <c r="J709" s="19"/>
      <c r="M709" s="7"/>
      <c r="N709" s="7"/>
    </row>
    <row r="710" spans="10:14" ht="12.5">
      <c r="J710" s="19"/>
      <c r="M710" s="7"/>
      <c r="N710" s="7"/>
    </row>
    <row r="711" spans="10:14" ht="12.5">
      <c r="J711" s="19"/>
      <c r="M711" s="7"/>
      <c r="N711" s="7"/>
    </row>
    <row r="712" spans="10:14" ht="12.5">
      <c r="J712" s="19"/>
      <c r="M712" s="7"/>
      <c r="N712" s="7"/>
    </row>
    <row r="713" spans="10:14" ht="12.5">
      <c r="J713" s="19"/>
      <c r="M713" s="7"/>
      <c r="N713" s="7"/>
    </row>
    <row r="714" spans="10:14" ht="12.5">
      <c r="J714" s="19"/>
      <c r="M714" s="7"/>
      <c r="N714" s="7"/>
    </row>
    <row r="715" spans="10:14" ht="12.5">
      <c r="J715" s="19"/>
      <c r="M715" s="7"/>
      <c r="N715" s="7"/>
    </row>
    <row r="716" spans="10:14" ht="12.5">
      <c r="J716" s="19"/>
      <c r="M716" s="7"/>
      <c r="N716" s="7"/>
    </row>
    <row r="717" spans="10:14" ht="12.5">
      <c r="J717" s="19"/>
      <c r="M717" s="7"/>
      <c r="N717" s="7"/>
    </row>
    <row r="718" spans="10:14" ht="12.5">
      <c r="J718" s="19"/>
      <c r="M718" s="7"/>
      <c r="N718" s="7"/>
    </row>
    <row r="719" spans="10:14" ht="12.5">
      <c r="J719" s="19"/>
      <c r="M719" s="7"/>
      <c r="N719" s="7"/>
    </row>
    <row r="720" spans="10:14" ht="12.5">
      <c r="J720" s="19"/>
      <c r="M720" s="7"/>
      <c r="N720" s="7"/>
    </row>
    <row r="721" spans="10:14" ht="12.5">
      <c r="J721" s="19"/>
      <c r="M721" s="7"/>
      <c r="N721" s="7"/>
    </row>
    <row r="722" spans="10:14" ht="12.5">
      <c r="J722" s="19"/>
      <c r="M722" s="7"/>
      <c r="N722" s="7"/>
    </row>
    <row r="723" spans="10:14" ht="12.5">
      <c r="J723" s="19"/>
      <c r="M723" s="7"/>
      <c r="N723" s="7"/>
    </row>
    <row r="724" spans="10:14" ht="12.5">
      <c r="J724" s="19"/>
      <c r="M724" s="7"/>
      <c r="N724" s="7"/>
    </row>
    <row r="725" spans="10:14" ht="12.5">
      <c r="J725" s="19"/>
      <c r="M725" s="7"/>
      <c r="N725" s="7"/>
    </row>
    <row r="726" spans="10:14" ht="12.5">
      <c r="J726" s="19"/>
      <c r="M726" s="7"/>
      <c r="N726" s="7"/>
    </row>
    <row r="727" spans="10:14" ht="12.5">
      <c r="J727" s="19"/>
      <c r="M727" s="7"/>
      <c r="N727" s="7"/>
    </row>
    <row r="728" spans="10:14" ht="12.5">
      <c r="J728" s="19"/>
      <c r="M728" s="7"/>
      <c r="N728" s="7"/>
    </row>
    <row r="729" spans="10:14" ht="12.5">
      <c r="J729" s="19"/>
      <c r="M729" s="7"/>
      <c r="N729" s="7"/>
    </row>
    <row r="730" spans="10:14" ht="12.5">
      <c r="J730" s="19"/>
      <c r="M730" s="7"/>
      <c r="N730" s="7"/>
    </row>
    <row r="731" spans="10:14" ht="12.5">
      <c r="J731" s="19"/>
      <c r="M731" s="7"/>
      <c r="N731" s="7"/>
    </row>
    <row r="732" spans="10:14" ht="12.5">
      <c r="J732" s="19"/>
      <c r="M732" s="7"/>
      <c r="N732" s="7"/>
    </row>
    <row r="733" spans="10:14" ht="12.5">
      <c r="J733" s="19"/>
      <c r="M733" s="7"/>
      <c r="N733" s="7"/>
    </row>
    <row r="734" spans="10:14" ht="12.5">
      <c r="J734" s="19"/>
      <c r="M734" s="7"/>
      <c r="N734" s="7"/>
    </row>
    <row r="735" spans="10:14" ht="12.5">
      <c r="J735" s="19"/>
      <c r="M735" s="7"/>
      <c r="N735" s="7"/>
    </row>
    <row r="736" spans="10:14" ht="12.5">
      <c r="J736" s="19"/>
      <c r="M736" s="7"/>
      <c r="N736" s="7"/>
    </row>
    <row r="737" spans="10:14" ht="12.5">
      <c r="J737" s="19"/>
      <c r="M737" s="7"/>
      <c r="N737" s="7"/>
    </row>
    <row r="738" spans="10:14" ht="12.5">
      <c r="J738" s="19"/>
      <c r="M738" s="7"/>
      <c r="N738" s="7"/>
    </row>
    <row r="739" spans="10:14" ht="12.5">
      <c r="J739" s="19"/>
      <c r="M739" s="7"/>
      <c r="N739" s="7"/>
    </row>
    <row r="740" spans="10:14" ht="12.5">
      <c r="J740" s="19"/>
      <c r="M740" s="7"/>
      <c r="N740" s="7"/>
    </row>
    <row r="741" spans="10:14" ht="12.5">
      <c r="J741" s="19"/>
      <c r="M741" s="7"/>
      <c r="N741" s="7"/>
    </row>
    <row r="742" spans="10:14" ht="12.5">
      <c r="J742" s="19"/>
      <c r="M742" s="7"/>
      <c r="N742" s="7"/>
    </row>
    <row r="743" spans="10:14" ht="12.5">
      <c r="J743" s="19"/>
      <c r="M743" s="7"/>
      <c r="N743" s="7"/>
    </row>
    <row r="744" spans="10:14" ht="12.5">
      <c r="J744" s="19"/>
      <c r="M744" s="7"/>
      <c r="N744" s="7"/>
    </row>
    <row r="745" spans="10:14" ht="12.5">
      <c r="J745" s="19"/>
      <c r="M745" s="7"/>
      <c r="N745" s="7"/>
    </row>
    <row r="746" spans="10:14" ht="12.5">
      <c r="J746" s="19"/>
      <c r="M746" s="7"/>
      <c r="N746" s="7"/>
    </row>
    <row r="747" spans="10:14" ht="12.5">
      <c r="J747" s="19"/>
      <c r="M747" s="7"/>
      <c r="N747" s="7"/>
    </row>
    <row r="748" spans="10:14" ht="12.5">
      <c r="J748" s="19"/>
      <c r="M748" s="7"/>
      <c r="N748" s="7"/>
    </row>
    <row r="749" spans="10:14" ht="12.5">
      <c r="J749" s="19"/>
      <c r="M749" s="7"/>
      <c r="N749" s="7"/>
    </row>
    <row r="750" spans="10:14" ht="12.5">
      <c r="J750" s="19"/>
      <c r="M750" s="7"/>
      <c r="N750" s="7"/>
    </row>
    <row r="751" spans="10:14" ht="12.5">
      <c r="J751" s="19"/>
      <c r="M751" s="7"/>
      <c r="N751" s="7"/>
    </row>
    <row r="752" spans="10:14" ht="12.5">
      <c r="J752" s="19"/>
      <c r="M752" s="7"/>
      <c r="N752" s="7"/>
    </row>
    <row r="753" spans="10:14" ht="12.5">
      <c r="J753" s="19"/>
      <c r="M753" s="7"/>
      <c r="N753" s="7"/>
    </row>
    <row r="754" spans="10:14" ht="12.5">
      <c r="J754" s="19"/>
      <c r="M754" s="7"/>
      <c r="N754" s="7"/>
    </row>
    <row r="755" spans="10:14" ht="12.5">
      <c r="J755" s="19"/>
      <c r="M755" s="7"/>
      <c r="N755" s="7"/>
    </row>
    <row r="756" spans="10:14" ht="12.5">
      <c r="J756" s="19"/>
      <c r="M756" s="7"/>
      <c r="N756" s="7"/>
    </row>
    <row r="757" spans="10:14" ht="12.5">
      <c r="J757" s="19"/>
      <c r="M757" s="7"/>
      <c r="N757" s="7"/>
    </row>
    <row r="758" spans="10:14" ht="12.5">
      <c r="J758" s="19"/>
      <c r="M758" s="7"/>
      <c r="N758" s="7"/>
    </row>
    <row r="759" spans="10:14" ht="12.5">
      <c r="J759" s="19"/>
      <c r="M759" s="7"/>
      <c r="N759" s="7"/>
    </row>
    <row r="760" spans="10:14" ht="12.5">
      <c r="J760" s="19"/>
      <c r="M760" s="7"/>
      <c r="N760" s="7"/>
    </row>
    <row r="761" spans="10:14" ht="12.5">
      <c r="J761" s="19"/>
      <c r="M761" s="7"/>
      <c r="N761" s="7"/>
    </row>
    <row r="762" spans="10:14" ht="12.5">
      <c r="J762" s="19"/>
      <c r="M762" s="7"/>
      <c r="N762" s="7"/>
    </row>
    <row r="763" spans="10:14" ht="12.5">
      <c r="J763" s="19"/>
      <c r="M763" s="7"/>
      <c r="N763" s="7"/>
    </row>
    <row r="764" spans="10:14" ht="12.5">
      <c r="J764" s="19"/>
      <c r="M764" s="7"/>
      <c r="N764" s="7"/>
    </row>
    <row r="765" spans="10:14" ht="12.5">
      <c r="J765" s="19"/>
      <c r="M765" s="7"/>
      <c r="N765" s="7"/>
    </row>
    <row r="766" spans="10:14" ht="12.5">
      <c r="J766" s="19"/>
      <c r="M766" s="7"/>
      <c r="N766" s="7"/>
    </row>
    <row r="767" spans="10:14" ht="12.5">
      <c r="J767" s="19"/>
      <c r="M767" s="7"/>
      <c r="N767" s="7"/>
    </row>
    <row r="768" spans="10:14" ht="12.5">
      <c r="J768" s="19"/>
      <c r="M768" s="7"/>
      <c r="N768" s="7"/>
    </row>
    <row r="769" spans="10:14" ht="12.5">
      <c r="J769" s="19"/>
      <c r="M769" s="7"/>
      <c r="N769" s="7"/>
    </row>
    <row r="770" spans="10:14" ht="12.5">
      <c r="J770" s="19"/>
      <c r="M770" s="7"/>
      <c r="N770" s="7"/>
    </row>
    <row r="771" spans="10:14" ht="12.5">
      <c r="J771" s="19"/>
      <c r="M771" s="7"/>
      <c r="N771" s="7"/>
    </row>
    <row r="772" spans="10:14" ht="12.5">
      <c r="J772" s="19"/>
      <c r="M772" s="7"/>
      <c r="N772" s="7"/>
    </row>
    <row r="773" spans="10:14" ht="12.5">
      <c r="J773" s="19"/>
      <c r="M773" s="7"/>
      <c r="N773" s="7"/>
    </row>
    <row r="774" spans="10:14" ht="12.5">
      <c r="J774" s="19"/>
      <c r="M774" s="7"/>
      <c r="N774" s="7"/>
    </row>
    <row r="775" spans="10:14" ht="12.5">
      <c r="J775" s="19"/>
      <c r="M775" s="7"/>
      <c r="N775" s="7"/>
    </row>
    <row r="776" spans="10:14" ht="12.5">
      <c r="J776" s="19"/>
      <c r="M776" s="7"/>
      <c r="N776" s="7"/>
    </row>
    <row r="777" spans="10:14" ht="12.5">
      <c r="J777" s="19"/>
      <c r="M777" s="7"/>
      <c r="N777" s="7"/>
    </row>
    <row r="778" spans="10:14" ht="12.5">
      <c r="J778" s="19"/>
      <c r="M778" s="7"/>
      <c r="N778" s="7"/>
    </row>
    <row r="779" spans="10:14" ht="12.5">
      <c r="J779" s="19"/>
      <c r="M779" s="7"/>
      <c r="N779" s="7"/>
    </row>
    <row r="780" spans="10:14" ht="12.5">
      <c r="J780" s="19"/>
      <c r="M780" s="7"/>
      <c r="N780" s="7"/>
    </row>
    <row r="781" spans="10:14" ht="12.5">
      <c r="J781" s="19"/>
      <c r="M781" s="7"/>
      <c r="N781" s="7"/>
    </row>
    <row r="782" spans="10:14" ht="12.5">
      <c r="J782" s="19"/>
      <c r="M782" s="7"/>
      <c r="N782" s="7"/>
    </row>
    <row r="783" spans="10:14" ht="12.5">
      <c r="J783" s="19"/>
      <c r="M783" s="7"/>
      <c r="N783" s="7"/>
    </row>
    <row r="784" spans="10:14" ht="12.5">
      <c r="J784" s="19"/>
      <c r="M784" s="7"/>
      <c r="N784" s="7"/>
    </row>
    <row r="785" spans="10:14" ht="12.5">
      <c r="J785" s="19"/>
      <c r="M785" s="7"/>
      <c r="N785" s="7"/>
    </row>
    <row r="786" spans="10:14" ht="12.5">
      <c r="J786" s="19"/>
      <c r="M786" s="7"/>
      <c r="N786" s="7"/>
    </row>
    <row r="787" spans="10:14" ht="12.5">
      <c r="J787" s="19"/>
      <c r="M787" s="7"/>
      <c r="N787" s="7"/>
    </row>
    <row r="788" spans="10:14" ht="12.5">
      <c r="J788" s="19"/>
      <c r="M788" s="7"/>
      <c r="N788" s="7"/>
    </row>
    <row r="789" spans="10:14" ht="12.5">
      <c r="J789" s="19"/>
      <c r="M789" s="7"/>
      <c r="N789" s="7"/>
    </row>
    <row r="790" spans="10:14" ht="12.5">
      <c r="J790" s="19"/>
      <c r="M790" s="7"/>
      <c r="N790" s="7"/>
    </row>
    <row r="791" spans="10:14" ht="12.5">
      <c r="J791" s="19"/>
      <c r="M791" s="7"/>
      <c r="N791" s="7"/>
    </row>
    <row r="792" spans="10:14" ht="12.5">
      <c r="J792" s="19"/>
      <c r="M792" s="7"/>
      <c r="N792" s="7"/>
    </row>
    <row r="793" spans="10:14" ht="12.5">
      <c r="J793" s="19"/>
      <c r="M793" s="7"/>
      <c r="N793" s="7"/>
    </row>
    <row r="794" spans="10:14" ht="12.5">
      <c r="J794" s="19"/>
      <c r="M794" s="7"/>
      <c r="N794" s="7"/>
    </row>
    <row r="795" spans="10:14" ht="12.5">
      <c r="J795" s="19"/>
      <c r="M795" s="7"/>
      <c r="N795" s="7"/>
    </row>
    <row r="796" spans="10:14" ht="12.5">
      <c r="J796" s="19"/>
      <c r="M796" s="7"/>
      <c r="N796" s="7"/>
    </row>
    <row r="797" spans="10:14" ht="12.5">
      <c r="J797" s="19"/>
      <c r="M797" s="7"/>
      <c r="N797" s="7"/>
    </row>
    <row r="798" spans="10:14" ht="12.5">
      <c r="J798" s="19"/>
      <c r="M798" s="7"/>
      <c r="N798" s="7"/>
    </row>
    <row r="799" spans="10:14" ht="12.5">
      <c r="J799" s="19"/>
      <c r="M799" s="7"/>
      <c r="N799" s="7"/>
    </row>
    <row r="800" spans="10:14" ht="12.5">
      <c r="J800" s="19"/>
      <c r="M800" s="7"/>
      <c r="N800" s="7"/>
    </row>
    <row r="801" spans="10:14" ht="12.5">
      <c r="J801" s="19"/>
      <c r="M801" s="7"/>
      <c r="N801" s="7"/>
    </row>
    <row r="802" spans="10:14" ht="12.5">
      <c r="J802" s="19"/>
      <c r="M802" s="7"/>
      <c r="N802" s="7"/>
    </row>
    <row r="803" spans="10:14" ht="12.5">
      <c r="J803" s="19"/>
      <c r="M803" s="7"/>
      <c r="N803" s="7"/>
    </row>
    <row r="804" spans="10:14" ht="12.5">
      <c r="J804" s="19"/>
      <c r="M804" s="7"/>
      <c r="N804" s="7"/>
    </row>
    <row r="805" spans="10:14" ht="12.5">
      <c r="J805" s="19"/>
      <c r="M805" s="7"/>
      <c r="N805" s="7"/>
    </row>
    <row r="806" spans="10:14" ht="12.5">
      <c r="J806" s="19"/>
      <c r="M806" s="7"/>
      <c r="N806" s="7"/>
    </row>
    <row r="807" spans="10:14" ht="12.5">
      <c r="J807" s="19"/>
      <c r="M807" s="7"/>
      <c r="N807" s="7"/>
    </row>
    <row r="808" spans="10:14" ht="12.5">
      <c r="J808" s="19"/>
      <c r="M808" s="7"/>
      <c r="N808" s="7"/>
    </row>
    <row r="809" spans="10:14" ht="12.5">
      <c r="J809" s="19"/>
      <c r="M809" s="7"/>
      <c r="N809" s="7"/>
    </row>
    <row r="810" spans="10:14" ht="12.5">
      <c r="J810" s="19"/>
      <c r="M810" s="7"/>
      <c r="N810" s="7"/>
    </row>
    <row r="811" spans="10:14" ht="12.5">
      <c r="J811" s="19"/>
      <c r="M811" s="7"/>
      <c r="N811" s="7"/>
    </row>
    <row r="812" spans="10:14" ht="12.5">
      <c r="J812" s="19"/>
      <c r="M812" s="7"/>
      <c r="N812" s="7"/>
    </row>
    <row r="813" spans="10:14" ht="12.5">
      <c r="J813" s="19"/>
      <c r="M813" s="7"/>
      <c r="N813" s="7"/>
    </row>
    <row r="814" spans="10:14" ht="12.5">
      <c r="J814" s="19"/>
      <c r="M814" s="7"/>
      <c r="N814" s="7"/>
    </row>
    <row r="815" spans="10:14" ht="12.5">
      <c r="J815" s="19"/>
      <c r="M815" s="7"/>
      <c r="N815" s="7"/>
    </row>
    <row r="816" spans="10:14" ht="12.5">
      <c r="J816" s="19"/>
      <c r="M816" s="7"/>
      <c r="N816" s="7"/>
    </row>
    <row r="817" spans="10:14" ht="12.5">
      <c r="J817" s="19"/>
      <c r="M817" s="7"/>
      <c r="N817" s="7"/>
    </row>
    <row r="818" spans="10:14" ht="12.5">
      <c r="J818" s="19"/>
      <c r="M818" s="7"/>
      <c r="N818" s="7"/>
    </row>
    <row r="819" spans="10:14" ht="12.5">
      <c r="J819" s="19"/>
      <c r="M819" s="7"/>
      <c r="N819" s="7"/>
    </row>
    <row r="820" spans="10:14" ht="12.5">
      <c r="J820" s="19"/>
      <c r="M820" s="7"/>
      <c r="N820" s="7"/>
    </row>
    <row r="821" spans="10:14" ht="12.5">
      <c r="J821" s="19"/>
      <c r="M821" s="7"/>
      <c r="N821" s="7"/>
    </row>
    <row r="822" spans="10:14" ht="12.5">
      <c r="J822" s="19"/>
      <c r="M822" s="7"/>
      <c r="N822" s="7"/>
    </row>
    <row r="823" spans="10:14" ht="12.5">
      <c r="J823" s="19"/>
      <c r="M823" s="7"/>
      <c r="N823" s="7"/>
    </row>
    <row r="824" spans="10:14" ht="12.5">
      <c r="J824" s="19"/>
      <c r="M824" s="7"/>
      <c r="N824" s="7"/>
    </row>
    <row r="825" spans="10:14" ht="12.5">
      <c r="J825" s="19"/>
      <c r="M825" s="7"/>
      <c r="N825" s="7"/>
    </row>
    <row r="826" spans="10:14" ht="12.5">
      <c r="J826" s="19"/>
      <c r="M826" s="7"/>
      <c r="N826" s="7"/>
    </row>
    <row r="827" spans="10:14" ht="12.5">
      <c r="J827" s="19"/>
      <c r="M827" s="7"/>
      <c r="N827" s="7"/>
    </row>
    <row r="828" spans="10:14" ht="12.5">
      <c r="J828" s="19"/>
      <c r="M828" s="7"/>
      <c r="N828" s="7"/>
    </row>
    <row r="829" spans="10:14" ht="12.5">
      <c r="J829" s="19"/>
      <c r="M829" s="7"/>
      <c r="N829" s="7"/>
    </row>
    <row r="830" spans="10:14" ht="12.5">
      <c r="J830" s="19"/>
      <c r="M830" s="7"/>
      <c r="N830" s="7"/>
    </row>
    <row r="831" spans="10:14" ht="12.5">
      <c r="J831" s="19"/>
      <c r="M831" s="7"/>
      <c r="N831" s="7"/>
    </row>
    <row r="832" spans="10:14" ht="12.5">
      <c r="J832" s="19"/>
      <c r="M832" s="7"/>
      <c r="N832" s="7"/>
    </row>
    <row r="833" spans="10:14" ht="12.5">
      <c r="J833" s="19"/>
      <c r="M833" s="7"/>
      <c r="N833" s="7"/>
    </row>
    <row r="834" spans="10:14" ht="12.5">
      <c r="J834" s="19"/>
      <c r="M834" s="7"/>
      <c r="N834" s="7"/>
    </row>
    <row r="835" spans="10:14" ht="12.5">
      <c r="J835" s="19"/>
      <c r="M835" s="7"/>
      <c r="N835" s="7"/>
    </row>
    <row r="836" spans="10:14" ht="12.5">
      <c r="J836" s="19"/>
      <c r="M836" s="7"/>
      <c r="N836" s="7"/>
    </row>
    <row r="837" spans="10:14" ht="12.5">
      <c r="J837" s="19"/>
      <c r="M837" s="7"/>
      <c r="N837" s="7"/>
    </row>
    <row r="838" spans="10:14" ht="12.5">
      <c r="J838" s="19"/>
      <c r="M838" s="7"/>
      <c r="N838" s="7"/>
    </row>
    <row r="839" spans="10:14" ht="12.5">
      <c r="J839" s="19"/>
      <c r="M839" s="7"/>
      <c r="N839" s="7"/>
    </row>
    <row r="840" spans="10:14" ht="12.5">
      <c r="J840" s="19"/>
      <c r="M840" s="7"/>
      <c r="N840" s="7"/>
    </row>
    <row r="841" spans="10:14" ht="12.5">
      <c r="J841" s="19"/>
      <c r="M841" s="7"/>
      <c r="N841" s="7"/>
    </row>
    <row r="842" spans="10:14" ht="12.5">
      <c r="J842" s="19"/>
      <c r="M842" s="7"/>
      <c r="N842" s="7"/>
    </row>
    <row r="843" spans="10:14" ht="12.5">
      <c r="J843" s="19"/>
      <c r="M843" s="7"/>
      <c r="N843" s="7"/>
    </row>
    <row r="844" spans="10:14" ht="12.5">
      <c r="J844" s="19"/>
      <c r="M844" s="7"/>
      <c r="N844" s="7"/>
    </row>
    <row r="845" spans="10:14" ht="12.5">
      <c r="J845" s="19"/>
      <c r="M845" s="7"/>
      <c r="N845" s="7"/>
    </row>
    <row r="846" spans="10:14" ht="12.5">
      <c r="J846" s="19"/>
      <c r="M846" s="7"/>
      <c r="N846" s="7"/>
    </row>
    <row r="847" spans="10:14" ht="12.5">
      <c r="J847" s="19"/>
      <c r="M847" s="7"/>
      <c r="N847" s="7"/>
    </row>
    <row r="848" spans="10:14" ht="12.5">
      <c r="J848" s="19"/>
      <c r="M848" s="7"/>
      <c r="N848" s="7"/>
    </row>
    <row r="849" spans="10:14" ht="12.5">
      <c r="J849" s="19"/>
      <c r="M849" s="7"/>
      <c r="N849" s="7"/>
    </row>
    <row r="850" spans="10:14" ht="12.5">
      <c r="J850" s="19"/>
      <c r="M850" s="7"/>
      <c r="N850" s="7"/>
    </row>
    <row r="851" spans="10:14" ht="12.5">
      <c r="J851" s="19"/>
      <c r="M851" s="7"/>
      <c r="N851" s="7"/>
    </row>
    <row r="852" spans="10:14" ht="12.5">
      <c r="J852" s="19"/>
      <c r="M852" s="7"/>
      <c r="N852" s="7"/>
    </row>
    <row r="853" spans="10:14" ht="12.5">
      <c r="J853" s="19"/>
      <c r="M853" s="7"/>
      <c r="N853" s="7"/>
    </row>
    <row r="854" spans="10:14" ht="12.5">
      <c r="J854" s="19"/>
      <c r="M854" s="7"/>
      <c r="N854" s="7"/>
    </row>
    <row r="855" spans="10:14" ht="12.5">
      <c r="J855" s="19"/>
      <c r="M855" s="7"/>
      <c r="N855" s="7"/>
    </row>
    <row r="856" spans="10:14" ht="12.5">
      <c r="J856" s="19"/>
      <c r="M856" s="7"/>
      <c r="N856" s="7"/>
    </row>
    <row r="857" spans="10:14" ht="12.5">
      <c r="J857" s="19"/>
      <c r="M857" s="7"/>
      <c r="N857" s="7"/>
    </row>
    <row r="858" spans="10:14" ht="12.5">
      <c r="J858" s="19"/>
      <c r="M858" s="7"/>
      <c r="N858" s="7"/>
    </row>
    <row r="859" spans="10:14" ht="12.5">
      <c r="J859" s="19"/>
      <c r="M859" s="7"/>
      <c r="N859" s="7"/>
    </row>
    <row r="860" spans="10:14" ht="12.5">
      <c r="J860" s="19"/>
      <c r="M860" s="7"/>
      <c r="N860" s="7"/>
    </row>
    <row r="861" spans="10:14" ht="12.5">
      <c r="J861" s="19"/>
      <c r="M861" s="7"/>
      <c r="N861" s="7"/>
    </row>
    <row r="862" spans="10:14" ht="12.5">
      <c r="J862" s="19"/>
      <c r="M862" s="7"/>
      <c r="N862" s="7"/>
    </row>
    <row r="863" spans="10:14" ht="12.5">
      <c r="J863" s="19"/>
      <c r="M863" s="7"/>
      <c r="N863" s="7"/>
    </row>
    <row r="864" spans="10:14" ht="12.5">
      <c r="J864" s="19"/>
      <c r="M864" s="7"/>
      <c r="N864" s="7"/>
    </row>
    <row r="865" spans="10:14" ht="12.5">
      <c r="J865" s="19"/>
      <c r="M865" s="7"/>
      <c r="N865" s="7"/>
    </row>
    <row r="866" spans="10:14" ht="12.5">
      <c r="J866" s="19"/>
      <c r="M866" s="7"/>
      <c r="N866" s="7"/>
    </row>
    <row r="867" spans="10:14" ht="12.5">
      <c r="J867" s="19"/>
      <c r="M867" s="7"/>
      <c r="N867" s="7"/>
    </row>
    <row r="868" spans="10:14" ht="12.5">
      <c r="J868" s="19"/>
      <c r="M868" s="7"/>
      <c r="N868" s="7"/>
    </row>
    <row r="869" spans="10:14" ht="12.5">
      <c r="J869" s="19"/>
      <c r="M869" s="7"/>
      <c r="N869" s="7"/>
    </row>
    <row r="870" spans="10:14" ht="12.5">
      <c r="J870" s="19"/>
      <c r="M870" s="7"/>
      <c r="N870" s="7"/>
    </row>
    <row r="871" spans="10:14" ht="12.5">
      <c r="J871" s="19"/>
      <c r="M871" s="7"/>
      <c r="N871" s="7"/>
    </row>
    <row r="872" spans="10:14" ht="12.5">
      <c r="J872" s="19"/>
      <c r="M872" s="7"/>
      <c r="N872" s="7"/>
    </row>
    <row r="873" spans="10:14" ht="12.5">
      <c r="J873" s="19"/>
      <c r="M873" s="7"/>
      <c r="N873" s="7"/>
    </row>
    <row r="874" spans="10:14" ht="12.5">
      <c r="J874" s="19"/>
      <c r="M874" s="7"/>
      <c r="N874" s="7"/>
    </row>
    <row r="875" spans="10:14" ht="12.5">
      <c r="J875" s="19"/>
      <c r="M875" s="7"/>
      <c r="N875" s="7"/>
    </row>
    <row r="876" spans="10:14" ht="12.5">
      <c r="J876" s="19"/>
      <c r="M876" s="7"/>
      <c r="N876" s="7"/>
    </row>
    <row r="877" spans="10:14" ht="12.5">
      <c r="J877" s="19"/>
      <c r="M877" s="7"/>
      <c r="N877" s="7"/>
    </row>
    <row r="878" spans="10:14" ht="12.5">
      <c r="J878" s="19"/>
      <c r="M878" s="7"/>
      <c r="N878" s="7"/>
    </row>
    <row r="879" spans="10:14" ht="12.5">
      <c r="J879" s="19"/>
      <c r="M879" s="7"/>
      <c r="N879" s="7"/>
    </row>
    <row r="880" spans="10:14" ht="12.5">
      <c r="J880" s="19"/>
      <c r="M880" s="7"/>
      <c r="N880" s="7"/>
    </row>
    <row r="881" spans="10:14" ht="12.5">
      <c r="J881" s="19"/>
      <c r="M881" s="7"/>
      <c r="N881" s="7"/>
    </row>
    <row r="882" spans="10:14" ht="12.5">
      <c r="J882" s="19"/>
      <c r="M882" s="7"/>
      <c r="N882" s="7"/>
    </row>
    <row r="883" spans="10:14" ht="12.5">
      <c r="J883" s="19"/>
      <c r="M883" s="7"/>
      <c r="N883" s="7"/>
    </row>
    <row r="884" spans="10:14" ht="12.5">
      <c r="J884" s="19"/>
      <c r="M884" s="7"/>
      <c r="N884" s="7"/>
    </row>
    <row r="885" spans="10:14" ht="12.5">
      <c r="J885" s="19"/>
      <c r="M885" s="7"/>
      <c r="N885" s="7"/>
    </row>
    <row r="886" spans="10:14" ht="12.5">
      <c r="J886" s="19"/>
      <c r="M886" s="7"/>
      <c r="N886" s="7"/>
    </row>
    <row r="887" spans="10:14" ht="12.5">
      <c r="J887" s="19"/>
      <c r="M887" s="7"/>
      <c r="N887" s="7"/>
    </row>
    <row r="888" spans="10:14" ht="12.5">
      <c r="J888" s="19"/>
      <c r="M888" s="7"/>
      <c r="N888" s="7"/>
    </row>
    <row r="889" spans="10:14" ht="12.5">
      <c r="J889" s="19"/>
      <c r="M889" s="7"/>
      <c r="N889" s="7"/>
    </row>
    <row r="890" spans="10:14" ht="12.5">
      <c r="J890" s="19"/>
      <c r="M890" s="7"/>
      <c r="N890" s="7"/>
    </row>
    <row r="891" spans="10:14" ht="12.5">
      <c r="J891" s="19"/>
      <c r="M891" s="7"/>
      <c r="N891" s="7"/>
    </row>
    <row r="892" spans="10:14" ht="12.5">
      <c r="J892" s="19"/>
      <c r="M892" s="7"/>
      <c r="N892" s="7"/>
    </row>
    <row r="893" spans="10:14" ht="12.5">
      <c r="J893" s="19"/>
      <c r="M893" s="7"/>
      <c r="N893" s="7"/>
    </row>
    <row r="894" spans="10:14" ht="12.5">
      <c r="J894" s="19"/>
      <c r="M894" s="7"/>
      <c r="N894" s="7"/>
    </row>
    <row r="895" spans="10:14" ht="12.5">
      <c r="J895" s="19"/>
      <c r="M895" s="7"/>
      <c r="N895" s="7"/>
    </row>
    <row r="896" spans="10:14" ht="12.5">
      <c r="J896" s="19"/>
      <c r="M896" s="7"/>
      <c r="N896" s="7"/>
    </row>
    <row r="897" spans="10:14" ht="12.5">
      <c r="J897" s="19"/>
      <c r="M897" s="7"/>
      <c r="N897" s="7"/>
    </row>
    <row r="898" spans="10:14" ht="12.5">
      <c r="J898" s="19"/>
      <c r="M898" s="7"/>
      <c r="N898" s="7"/>
    </row>
    <row r="899" spans="10:14" ht="12.5">
      <c r="J899" s="19"/>
      <c r="M899" s="7"/>
      <c r="N899" s="7"/>
    </row>
    <row r="900" spans="10:14" ht="12.5">
      <c r="J900" s="19"/>
      <c r="M900" s="7"/>
      <c r="N900" s="7"/>
    </row>
    <row r="901" spans="10:14" ht="12.5">
      <c r="J901" s="19"/>
      <c r="M901" s="7"/>
      <c r="N901" s="7"/>
    </row>
    <row r="902" spans="10:14" ht="12.5">
      <c r="J902" s="19"/>
      <c r="M902" s="7"/>
      <c r="N902" s="7"/>
    </row>
    <row r="903" spans="10:14" ht="12.5">
      <c r="J903" s="19"/>
      <c r="M903" s="7"/>
      <c r="N903" s="7"/>
    </row>
    <row r="904" spans="10:14" ht="12.5">
      <c r="J904" s="19"/>
      <c r="M904" s="7"/>
      <c r="N904" s="7"/>
    </row>
    <row r="905" spans="10:14" ht="12.5">
      <c r="J905" s="19"/>
      <c r="M905" s="7"/>
      <c r="N905" s="7"/>
    </row>
    <row r="906" spans="10:14" ht="12.5">
      <c r="J906" s="19"/>
      <c r="M906" s="7"/>
      <c r="N906" s="7"/>
    </row>
    <row r="907" spans="10:14" ht="12.5">
      <c r="J907" s="19"/>
      <c r="M907" s="7"/>
      <c r="N907" s="7"/>
    </row>
    <row r="908" spans="10:14" ht="12.5">
      <c r="J908" s="19"/>
      <c r="M908" s="7"/>
      <c r="N908" s="7"/>
    </row>
    <row r="909" spans="10:14" ht="12.5">
      <c r="J909" s="19"/>
      <c r="M909" s="7"/>
      <c r="N909" s="7"/>
    </row>
    <row r="910" spans="10:14" ht="12.5">
      <c r="J910" s="19"/>
      <c r="M910" s="7"/>
      <c r="N910" s="7"/>
    </row>
    <row r="911" spans="10:14" ht="12.5">
      <c r="J911" s="19"/>
      <c r="M911" s="7"/>
      <c r="N911" s="7"/>
    </row>
    <row r="912" spans="10:14" ht="12.5">
      <c r="J912" s="19"/>
      <c r="M912" s="7"/>
      <c r="N912" s="7"/>
    </row>
    <row r="913" spans="10:14" ht="12.5">
      <c r="J913" s="19"/>
      <c r="M913" s="7"/>
      <c r="N913" s="7"/>
    </row>
    <row r="914" spans="10:14" ht="12.5">
      <c r="J914" s="19"/>
      <c r="M914" s="7"/>
      <c r="N914" s="7"/>
    </row>
    <row r="915" spans="10:14" ht="12.5">
      <c r="J915" s="19"/>
      <c r="M915" s="7"/>
      <c r="N915" s="7"/>
    </row>
    <row r="916" spans="10:14" ht="12.5">
      <c r="J916" s="19"/>
      <c r="M916" s="7"/>
      <c r="N916" s="7"/>
    </row>
    <row r="917" spans="10:14" ht="12.5">
      <c r="J917" s="19"/>
      <c r="M917" s="7"/>
      <c r="N917" s="7"/>
    </row>
    <row r="918" spans="10:14" ht="12.5">
      <c r="J918" s="19"/>
      <c r="M918" s="7"/>
      <c r="N918" s="7"/>
    </row>
    <row r="919" spans="10:14" ht="12.5">
      <c r="J919" s="19"/>
      <c r="M919" s="7"/>
      <c r="N919" s="7"/>
    </row>
    <row r="920" spans="10:14" ht="12.5">
      <c r="J920" s="19"/>
      <c r="M920" s="7"/>
      <c r="N920" s="7"/>
    </row>
    <row r="921" spans="10:14" ht="12.5">
      <c r="J921" s="19"/>
      <c r="M921" s="7"/>
      <c r="N921" s="7"/>
    </row>
    <row r="922" spans="10:14" ht="12.5">
      <c r="J922" s="19"/>
      <c r="M922" s="7"/>
      <c r="N922" s="7"/>
    </row>
    <row r="923" spans="10:14" ht="12.5">
      <c r="J923" s="19"/>
      <c r="M923" s="7"/>
      <c r="N923" s="7"/>
    </row>
    <row r="924" spans="10:14" ht="12.5">
      <c r="J924" s="19"/>
      <c r="M924" s="7"/>
      <c r="N924" s="7"/>
    </row>
    <row r="925" spans="10:14" ht="12.5">
      <c r="J925" s="19"/>
      <c r="M925" s="7"/>
      <c r="N925" s="7"/>
    </row>
    <row r="926" spans="10:14" ht="12.5">
      <c r="J926" s="19"/>
      <c r="M926" s="7"/>
      <c r="N926" s="7"/>
    </row>
    <row r="927" spans="10:14" ht="12.5">
      <c r="J927" s="19"/>
      <c r="M927" s="7"/>
      <c r="N927" s="7"/>
    </row>
    <row r="928" spans="10:14" ht="12.5">
      <c r="J928" s="19"/>
      <c r="M928" s="7"/>
      <c r="N928" s="7"/>
    </row>
    <row r="929" spans="10:14" ht="12.5">
      <c r="J929" s="19"/>
      <c r="M929" s="7"/>
      <c r="N929" s="7"/>
    </row>
    <row r="930" spans="10:14" ht="12.5">
      <c r="J930" s="19"/>
      <c r="M930" s="7"/>
      <c r="N930" s="7"/>
    </row>
    <row r="931" spans="10:14" ht="12.5">
      <c r="J931" s="19"/>
      <c r="M931" s="7"/>
      <c r="N931" s="7"/>
    </row>
    <row r="932" spans="10:14" ht="12.5">
      <c r="J932" s="19"/>
      <c r="M932" s="7"/>
      <c r="N932" s="7"/>
    </row>
    <row r="933" spans="10:14" ht="12.5">
      <c r="J933" s="19"/>
      <c r="M933" s="7"/>
      <c r="N933" s="7"/>
    </row>
    <row r="934" spans="10:14" ht="12.5">
      <c r="J934" s="19"/>
      <c r="M934" s="7"/>
      <c r="N934" s="7"/>
    </row>
    <row r="935" spans="10:14" ht="12.5">
      <c r="J935" s="19"/>
      <c r="M935" s="7"/>
      <c r="N935" s="7"/>
    </row>
    <row r="936" spans="10:14" ht="12.5">
      <c r="J936" s="19"/>
      <c r="M936" s="7"/>
      <c r="N936" s="7"/>
    </row>
    <row r="937" spans="10:14" ht="12.5">
      <c r="J937" s="19"/>
      <c r="M937" s="7"/>
      <c r="N937" s="7"/>
    </row>
    <row r="938" spans="10:14" ht="12.5">
      <c r="J938" s="19"/>
      <c r="M938" s="7"/>
      <c r="N938" s="7"/>
    </row>
    <row r="939" spans="10:14" ht="12.5">
      <c r="J939" s="19"/>
      <c r="M939" s="7"/>
      <c r="N939" s="7"/>
    </row>
    <row r="940" spans="10:14" ht="12.5">
      <c r="J940" s="19"/>
      <c r="M940" s="7"/>
      <c r="N940" s="7"/>
    </row>
    <row r="941" spans="10:14" ht="12.5">
      <c r="J941" s="19"/>
      <c r="M941" s="7"/>
      <c r="N941" s="7"/>
    </row>
    <row r="942" spans="10:14" ht="12.5">
      <c r="J942" s="19"/>
      <c r="M942" s="7"/>
      <c r="N942" s="7"/>
    </row>
    <row r="943" spans="10:14" ht="12.5">
      <c r="J943" s="19"/>
      <c r="M943" s="7"/>
      <c r="N943" s="7"/>
    </row>
    <row r="944" spans="10:14" ht="12.5">
      <c r="J944" s="19"/>
      <c r="M944" s="7"/>
      <c r="N944" s="7"/>
    </row>
    <row r="945" spans="10:14" ht="12.5">
      <c r="J945" s="19"/>
      <c r="M945" s="7"/>
      <c r="N945" s="7"/>
    </row>
    <row r="946" spans="10:14" ht="12.5">
      <c r="J946" s="19"/>
      <c r="M946" s="7"/>
      <c r="N946" s="7"/>
    </row>
    <row r="947" spans="10:14" ht="12.5">
      <c r="J947" s="19"/>
      <c r="M947" s="7"/>
      <c r="N947" s="7"/>
    </row>
    <row r="948" spans="10:14" ht="12.5">
      <c r="J948" s="19"/>
      <c r="M948" s="7"/>
      <c r="N948" s="7"/>
    </row>
    <row r="949" spans="10:14" ht="12.5">
      <c r="J949" s="19"/>
      <c r="M949" s="7"/>
      <c r="N949" s="7"/>
    </row>
    <row r="950" spans="10:14" ht="12.5">
      <c r="J950" s="19"/>
      <c r="M950" s="7"/>
      <c r="N950" s="7"/>
    </row>
    <row r="951" spans="10:14" ht="12.5">
      <c r="J951" s="19"/>
      <c r="M951" s="7"/>
      <c r="N951" s="7"/>
    </row>
    <row r="952" spans="10:14" ht="12.5">
      <c r="J952" s="19"/>
      <c r="M952" s="7"/>
      <c r="N952" s="7"/>
    </row>
    <row r="953" spans="10:14" ht="12.5">
      <c r="J953" s="19"/>
      <c r="M953" s="7"/>
      <c r="N953" s="7"/>
    </row>
    <row r="954" spans="10:14" ht="12.5">
      <c r="J954" s="19"/>
      <c r="M954" s="7"/>
      <c r="N954" s="7"/>
    </row>
    <row r="955" spans="10:14" ht="12.5">
      <c r="J955" s="19"/>
      <c r="M955" s="7"/>
      <c r="N955" s="7"/>
    </row>
    <row r="956" spans="10:14" ht="12.5">
      <c r="J956" s="19"/>
      <c r="M956" s="7"/>
      <c r="N956" s="7"/>
    </row>
    <row r="957" spans="10:14" ht="12.5">
      <c r="J957" s="19"/>
      <c r="M957" s="7"/>
      <c r="N957" s="7"/>
    </row>
    <row r="958" spans="10:14" ht="12.5">
      <c r="J958" s="19"/>
      <c r="M958" s="7"/>
      <c r="N958" s="7"/>
    </row>
    <row r="959" spans="10:14" ht="12.5">
      <c r="J959" s="19"/>
      <c r="M959" s="7"/>
      <c r="N959" s="7"/>
    </row>
    <row r="960" spans="10:14" ht="12.5">
      <c r="J960" s="19"/>
      <c r="M960" s="7"/>
      <c r="N960" s="7"/>
    </row>
    <row r="961" spans="10:14" ht="12.5">
      <c r="J961" s="19"/>
      <c r="M961" s="7"/>
      <c r="N961" s="7"/>
    </row>
    <row r="962" spans="10:14" ht="12.5">
      <c r="J962" s="19"/>
      <c r="M962" s="7"/>
      <c r="N962" s="7"/>
    </row>
    <row r="963" spans="10:14" ht="12.5">
      <c r="J963" s="19"/>
      <c r="M963" s="7"/>
      <c r="N963" s="7"/>
    </row>
    <row r="964" spans="10:14" ht="12.5">
      <c r="J964" s="19"/>
      <c r="M964" s="7"/>
      <c r="N964" s="7"/>
    </row>
    <row r="965" spans="10:14" ht="12.5">
      <c r="J965" s="19"/>
      <c r="M965" s="7"/>
      <c r="N965" s="7"/>
    </row>
    <row r="966" spans="10:14" ht="12.5">
      <c r="J966" s="19"/>
      <c r="M966" s="7"/>
      <c r="N966" s="7"/>
    </row>
    <row r="967" spans="10:14" ht="12.5">
      <c r="J967" s="19"/>
      <c r="M967" s="7"/>
      <c r="N967" s="7"/>
    </row>
    <row r="968" spans="10:14" ht="12.5">
      <c r="J968" s="19"/>
      <c r="M968" s="7"/>
      <c r="N968" s="7"/>
    </row>
    <row r="969" spans="10:14" ht="12.5">
      <c r="J969" s="19"/>
      <c r="M969" s="7"/>
      <c r="N969" s="7"/>
    </row>
    <row r="970" spans="10:14" ht="12.5">
      <c r="J970" s="19"/>
      <c r="M970" s="7"/>
      <c r="N970" s="7"/>
    </row>
    <row r="971" spans="10:14" ht="12.5">
      <c r="J971" s="19"/>
      <c r="M971" s="7"/>
      <c r="N971" s="7"/>
    </row>
    <row r="972" spans="10:14" ht="12.5">
      <c r="J972" s="19"/>
      <c r="M972" s="7"/>
      <c r="N972" s="7"/>
    </row>
    <row r="973" spans="10:14" ht="12.5">
      <c r="J973" s="19"/>
      <c r="M973" s="7"/>
      <c r="N973" s="7"/>
    </row>
    <row r="974" spans="10:14" ht="12.5">
      <c r="J974" s="19"/>
      <c r="M974" s="7"/>
      <c r="N974" s="7"/>
    </row>
    <row r="975" spans="10:14" ht="12.5">
      <c r="J975" s="19"/>
      <c r="M975" s="7"/>
      <c r="N975" s="7"/>
    </row>
    <row r="976" spans="10:14" ht="12.5">
      <c r="J976" s="19"/>
      <c r="M976" s="7"/>
      <c r="N976" s="7"/>
    </row>
    <row r="977" spans="10:14" ht="12.5">
      <c r="J977" s="19"/>
      <c r="M977" s="7"/>
      <c r="N977" s="7"/>
    </row>
    <row r="978" spans="10:14" ht="12.5">
      <c r="J978" s="19"/>
      <c r="M978" s="7"/>
      <c r="N978" s="7"/>
    </row>
    <row r="979" spans="10:14" ht="12.5">
      <c r="J979" s="19"/>
      <c r="M979" s="7"/>
      <c r="N979" s="7"/>
    </row>
    <row r="980" spans="10:14" ht="12.5">
      <c r="J980" s="19"/>
      <c r="M980" s="7"/>
      <c r="N980" s="7"/>
    </row>
    <row r="981" spans="10:14" ht="12.5">
      <c r="J981" s="19"/>
      <c r="M981" s="7"/>
      <c r="N981" s="7"/>
    </row>
    <row r="982" spans="10:14" ht="12.5">
      <c r="J982" s="19"/>
      <c r="M982" s="7"/>
      <c r="N982" s="7"/>
    </row>
  </sheetData>
  <autoFilter ref="A1:Q982" xr:uid="{00000000-0009-0000-0000-000000000000}"/>
  <hyperlinks>
    <hyperlink ref="R2" r:id="rId1" xr:uid="{00000000-0004-0000-0000-000000000000}"/>
    <hyperlink ref="R3" r:id="rId2" xr:uid="{00000000-0004-0000-0000-000001000000}"/>
    <hyperlink ref="R4" r:id="rId3" xr:uid="{00000000-0004-0000-0000-000002000000}"/>
    <hyperlink ref="R5" r:id="rId4" xr:uid="{00000000-0004-0000-0000-000003000000}"/>
    <hyperlink ref="R7" r:id="rId5" xr:uid="{00000000-0004-0000-0000-000004000000}"/>
    <hyperlink ref="R8" r:id="rId6" xr:uid="{00000000-0004-0000-0000-000005000000}"/>
    <hyperlink ref="R11" r:id="rId7" xr:uid="{00000000-0004-0000-0000-000006000000}"/>
    <hyperlink ref="R17" r:id="rId8" xr:uid="{00000000-0004-0000-0000-000007000000}"/>
    <hyperlink ref="R18" r:id="rId9" xr:uid="{00000000-0004-0000-0000-000008000000}"/>
    <hyperlink ref="R19" r:id="rId10" xr:uid="{00000000-0004-0000-0000-000009000000}"/>
    <hyperlink ref="R20" r:id="rId11" xr:uid="{00000000-0004-0000-0000-00000A000000}"/>
    <hyperlink ref="R22" r:id="rId12" xr:uid="{00000000-0004-0000-0000-00000B000000}"/>
    <hyperlink ref="R23" r:id="rId13" xr:uid="{00000000-0004-0000-0000-00000C000000}"/>
    <hyperlink ref="R24" r:id="rId14" xr:uid="{00000000-0004-0000-0000-00000D000000}"/>
    <hyperlink ref="R30" r:id="rId15" xr:uid="{00000000-0004-0000-0000-00000E000000}"/>
    <hyperlink ref="R32" r:id="rId16" xr:uid="{00000000-0004-0000-0000-00000F000000}"/>
    <hyperlink ref="R52" r:id="rId17" xr:uid="{00000000-0004-0000-0000-000010000000}"/>
  </hyperlinks>
  <pageMargins left="0.7" right="0.7" top="0.75" bottom="0.75" header="0.3" footer="0.3"/>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3"/>
  <sheetViews>
    <sheetView workbookViewId="0">
      <pane ySplit="1" topLeftCell="A49" activePane="bottomLeft" state="frozen"/>
      <selection pane="bottomLeft" activeCell="D77" sqref="D77:T77"/>
    </sheetView>
  </sheetViews>
  <sheetFormatPr defaultColWidth="12.6328125" defaultRowHeight="15.75" customHeight="1"/>
  <cols>
    <col min="1" max="1" width="8.08984375" customWidth="1"/>
    <col min="3" max="3" width="45.6328125" customWidth="1"/>
    <col min="10" max="10" width="17.453125" customWidth="1"/>
  </cols>
  <sheetData>
    <row r="1" spans="1:28" ht="15.75" customHeight="1">
      <c r="A1" s="6" t="s">
        <v>1</v>
      </c>
      <c r="B1" s="6" t="s">
        <v>2</v>
      </c>
      <c r="C1" s="6" t="s">
        <v>4</v>
      </c>
      <c r="D1" s="6" t="s">
        <v>174</v>
      </c>
      <c r="E1" s="6" t="s">
        <v>175</v>
      </c>
      <c r="F1" s="6" t="s">
        <v>176</v>
      </c>
      <c r="G1" s="6" t="s">
        <v>177</v>
      </c>
      <c r="H1" s="6" t="s">
        <v>178</v>
      </c>
      <c r="I1" s="6" t="s">
        <v>179</v>
      </c>
      <c r="J1" s="6" t="s">
        <v>180</v>
      </c>
      <c r="K1" s="6" t="s">
        <v>181</v>
      </c>
      <c r="L1" s="6" t="s">
        <v>182</v>
      </c>
      <c r="M1" s="6" t="s">
        <v>183</v>
      </c>
      <c r="N1" s="6" t="s">
        <v>184</v>
      </c>
      <c r="O1" s="6" t="s">
        <v>185</v>
      </c>
      <c r="P1" s="6" t="s">
        <v>186</v>
      </c>
      <c r="Q1" s="6" t="s">
        <v>187</v>
      </c>
      <c r="R1" s="6" t="s">
        <v>188</v>
      </c>
      <c r="S1" s="6" t="s">
        <v>189</v>
      </c>
      <c r="T1" s="6" t="s">
        <v>190</v>
      </c>
      <c r="U1" s="19" t="s">
        <v>16</v>
      </c>
      <c r="V1" s="19" t="s">
        <v>191</v>
      </c>
      <c r="W1" s="19" t="s">
        <v>192</v>
      </c>
      <c r="X1" s="19"/>
      <c r="Y1" s="19"/>
      <c r="Z1" s="19"/>
      <c r="AA1" s="19"/>
      <c r="AB1" s="19"/>
    </row>
    <row r="2" spans="1:28" ht="15.75" customHeight="1">
      <c r="A2" s="5">
        <v>1.1000000000000001</v>
      </c>
      <c r="B2" s="4" t="s">
        <v>193</v>
      </c>
      <c r="C2" s="5" t="s">
        <v>20</v>
      </c>
      <c r="D2" s="11" t="s">
        <v>24</v>
      </c>
      <c r="E2" s="11" t="s">
        <v>194</v>
      </c>
      <c r="F2" s="12">
        <v>15</v>
      </c>
      <c r="G2" s="12" t="s">
        <v>195</v>
      </c>
      <c r="H2" s="11" t="s">
        <v>196</v>
      </c>
      <c r="I2" s="12">
        <v>1</v>
      </c>
      <c r="J2" s="12">
        <v>1.17</v>
      </c>
      <c r="K2" s="12">
        <f t="shared" ref="K2:K65" si="0">J2/1.17</f>
        <v>1</v>
      </c>
      <c r="L2" s="12">
        <v>1.17</v>
      </c>
      <c r="M2" s="12">
        <v>0.3</v>
      </c>
      <c r="N2" s="20">
        <v>40.869999999999997</v>
      </c>
      <c r="O2" s="20">
        <v>40.869999999999997</v>
      </c>
      <c r="P2" s="11" t="s">
        <v>197</v>
      </c>
      <c r="Q2" s="12">
        <v>2011</v>
      </c>
      <c r="R2" s="40" t="s">
        <v>198</v>
      </c>
      <c r="S2" s="11" t="s">
        <v>199</v>
      </c>
      <c r="T2" s="11" t="s">
        <v>200</v>
      </c>
      <c r="V2" s="4">
        <v>1</v>
      </c>
      <c r="W2" s="13" t="s">
        <v>201</v>
      </c>
    </row>
    <row r="3" spans="1:28" ht="15.75" customHeight="1">
      <c r="A3" s="12">
        <v>1.2</v>
      </c>
      <c r="B3" s="11" t="s">
        <v>193</v>
      </c>
      <c r="C3" s="11" t="s">
        <v>32</v>
      </c>
      <c r="D3" s="11" t="s">
        <v>34</v>
      </c>
      <c r="E3" s="11" t="s">
        <v>194</v>
      </c>
      <c r="F3" s="12">
        <v>30</v>
      </c>
      <c r="G3" s="12" t="s">
        <v>195</v>
      </c>
      <c r="H3" s="11" t="s">
        <v>196</v>
      </c>
      <c r="I3" s="12">
        <v>2.1000000000000001E-2</v>
      </c>
      <c r="J3" s="12">
        <v>1.17</v>
      </c>
      <c r="K3" s="12">
        <f t="shared" si="0"/>
        <v>1</v>
      </c>
      <c r="L3" s="12">
        <v>1.17</v>
      </c>
      <c r="M3" s="12">
        <v>0</v>
      </c>
      <c r="N3" s="12">
        <v>1583</v>
      </c>
      <c r="O3" s="12">
        <v>1583</v>
      </c>
      <c r="P3" s="11" t="s">
        <v>202</v>
      </c>
      <c r="Q3" s="12">
        <v>2015</v>
      </c>
      <c r="R3" s="11" t="s">
        <v>203</v>
      </c>
      <c r="S3" s="11" t="s">
        <v>199</v>
      </c>
      <c r="T3" s="11" t="s">
        <v>204</v>
      </c>
      <c r="W3" s="41" t="s">
        <v>205</v>
      </c>
    </row>
    <row r="4" spans="1:28" ht="15.75" customHeight="1">
      <c r="A4" s="42">
        <v>2.1</v>
      </c>
      <c r="B4" s="4" t="s">
        <v>193</v>
      </c>
      <c r="C4" s="43" t="s">
        <v>39</v>
      </c>
      <c r="D4" s="4" t="s">
        <v>41</v>
      </c>
      <c r="E4" s="11" t="s">
        <v>194</v>
      </c>
      <c r="F4" s="12">
        <v>0</v>
      </c>
      <c r="G4" s="12" t="s">
        <v>195</v>
      </c>
      <c r="H4" s="4" t="s">
        <v>196</v>
      </c>
      <c r="I4" s="12">
        <v>7.7499999999999999E-2</v>
      </c>
      <c r="J4" s="12">
        <v>1.2284999999999999</v>
      </c>
      <c r="K4" s="12">
        <f t="shared" si="0"/>
        <v>1.05</v>
      </c>
      <c r="L4" s="12">
        <v>1.17</v>
      </c>
      <c r="M4" s="4">
        <v>0.3</v>
      </c>
      <c r="N4" s="20">
        <v>61.362499999999997</v>
      </c>
      <c r="O4" s="20">
        <v>61.362499999999997</v>
      </c>
      <c r="P4" s="4" t="s">
        <v>197</v>
      </c>
      <c r="Q4" s="20">
        <v>2008</v>
      </c>
      <c r="R4" s="40" t="s">
        <v>206</v>
      </c>
      <c r="S4" s="11" t="s">
        <v>199</v>
      </c>
      <c r="T4" s="4" t="s">
        <v>200</v>
      </c>
      <c r="W4" s="18" t="s">
        <v>207</v>
      </c>
    </row>
    <row r="5" spans="1:28" ht="15.75" customHeight="1">
      <c r="A5" s="4">
        <v>2.11</v>
      </c>
      <c r="B5" s="4" t="s">
        <v>193</v>
      </c>
      <c r="C5" s="5" t="s">
        <v>46</v>
      </c>
      <c r="D5" s="4" t="s">
        <v>47</v>
      </c>
      <c r="E5" s="11" t="s">
        <v>194</v>
      </c>
      <c r="F5" s="12">
        <v>0</v>
      </c>
      <c r="G5" s="12" t="s">
        <v>195</v>
      </c>
      <c r="H5" s="4" t="s">
        <v>196</v>
      </c>
      <c r="I5" s="4">
        <v>1</v>
      </c>
      <c r="J5" s="12">
        <v>1.2284999999999999</v>
      </c>
      <c r="K5" s="12">
        <f t="shared" si="0"/>
        <v>1.05</v>
      </c>
      <c r="L5" s="12">
        <v>1.17</v>
      </c>
      <c r="M5" s="4">
        <v>0.3</v>
      </c>
      <c r="N5" s="20">
        <v>100</v>
      </c>
      <c r="O5" s="20">
        <v>100</v>
      </c>
      <c r="P5" s="4" t="s">
        <v>197</v>
      </c>
      <c r="Q5" s="7">
        <v>2022</v>
      </c>
      <c r="R5" s="40" t="s">
        <v>208</v>
      </c>
      <c r="S5" s="11" t="s">
        <v>199</v>
      </c>
      <c r="T5" s="4" t="s">
        <v>200</v>
      </c>
      <c r="W5" s="4" t="s">
        <v>59</v>
      </c>
    </row>
    <row r="6" spans="1:28" ht="15.75" customHeight="1">
      <c r="A6" s="4">
        <v>2.12</v>
      </c>
      <c r="B6" s="4" t="s">
        <v>193</v>
      </c>
      <c r="C6" s="5" t="s">
        <v>50</v>
      </c>
      <c r="D6" s="4" t="s">
        <v>51</v>
      </c>
      <c r="E6" s="11" t="s">
        <v>194</v>
      </c>
      <c r="F6" s="12">
        <v>0</v>
      </c>
      <c r="G6" s="12" t="s">
        <v>195</v>
      </c>
      <c r="H6" s="4" t="s">
        <v>196</v>
      </c>
      <c r="I6" s="12">
        <v>1</v>
      </c>
      <c r="J6" s="12">
        <v>1.2284999999999999</v>
      </c>
      <c r="K6" s="12">
        <f t="shared" si="0"/>
        <v>1.05</v>
      </c>
      <c r="L6" s="12">
        <v>1.17</v>
      </c>
      <c r="M6" s="4">
        <v>0.3</v>
      </c>
      <c r="N6" s="20">
        <v>100</v>
      </c>
      <c r="O6" s="20">
        <v>100</v>
      </c>
      <c r="P6" s="4" t="s">
        <v>197</v>
      </c>
      <c r="Q6" s="7">
        <v>2022</v>
      </c>
      <c r="R6" s="40" t="s">
        <v>208</v>
      </c>
      <c r="S6" s="11" t="s">
        <v>199</v>
      </c>
      <c r="T6" s="4" t="s">
        <v>200</v>
      </c>
      <c r="W6" s="4" t="s">
        <v>59</v>
      </c>
    </row>
    <row r="7" spans="1:28" ht="15.75" customHeight="1">
      <c r="A7" s="4">
        <v>2.13</v>
      </c>
      <c r="B7" s="4" t="s">
        <v>193</v>
      </c>
      <c r="C7" s="5" t="s">
        <v>55</v>
      </c>
      <c r="D7" s="11" t="s">
        <v>57</v>
      </c>
      <c r="E7" s="11" t="s">
        <v>209</v>
      </c>
      <c r="F7" s="12">
        <v>0</v>
      </c>
      <c r="G7" s="12" t="s">
        <v>195</v>
      </c>
      <c r="H7" s="4" t="s">
        <v>196</v>
      </c>
      <c r="I7" s="4">
        <v>1</v>
      </c>
      <c r="J7" s="12">
        <v>1.2284999999999999</v>
      </c>
      <c r="K7" s="12">
        <f t="shared" si="0"/>
        <v>1.05</v>
      </c>
      <c r="L7" s="12">
        <v>1.17</v>
      </c>
      <c r="M7" s="4">
        <v>0.3</v>
      </c>
      <c r="N7" s="7">
        <f t="shared" ref="N7:N8" si="1">L7*O7</f>
        <v>2.3984999999999999</v>
      </c>
      <c r="O7" s="4">
        <v>2.0499999999999998</v>
      </c>
      <c r="P7" s="4" t="s">
        <v>197</v>
      </c>
      <c r="Q7" s="7">
        <v>2020</v>
      </c>
      <c r="R7" s="19" t="s">
        <v>208</v>
      </c>
      <c r="S7" s="11" t="s">
        <v>199</v>
      </c>
      <c r="T7" s="4" t="s">
        <v>200</v>
      </c>
      <c r="V7" s="4"/>
      <c r="W7" s="44" t="s">
        <v>61</v>
      </c>
      <c r="AB7" s="45"/>
    </row>
    <row r="8" spans="1:28" ht="15.75" customHeight="1">
      <c r="A8" s="4">
        <v>2.13</v>
      </c>
      <c r="B8" s="4" t="s">
        <v>210</v>
      </c>
      <c r="C8" s="5" t="s">
        <v>55</v>
      </c>
      <c r="D8" s="11" t="s">
        <v>57</v>
      </c>
      <c r="E8" s="11" t="s">
        <v>194</v>
      </c>
      <c r="F8" s="12">
        <v>0</v>
      </c>
      <c r="G8" s="12" t="s">
        <v>195</v>
      </c>
      <c r="H8" s="4" t="s">
        <v>196</v>
      </c>
      <c r="I8" s="4">
        <v>1</v>
      </c>
      <c r="J8" s="12">
        <v>1.2284999999999999</v>
      </c>
      <c r="K8" s="12">
        <f t="shared" si="0"/>
        <v>1.05</v>
      </c>
      <c r="L8" s="12">
        <v>1.17</v>
      </c>
      <c r="M8" s="4">
        <v>0.3</v>
      </c>
      <c r="N8" s="7">
        <f t="shared" si="1"/>
        <v>1181.232</v>
      </c>
      <c r="O8" s="4">
        <v>1009.6</v>
      </c>
      <c r="P8" s="4" t="s">
        <v>211</v>
      </c>
      <c r="Q8" s="7">
        <v>2018</v>
      </c>
      <c r="R8" s="19" t="s">
        <v>212</v>
      </c>
      <c r="S8" s="11" t="s">
        <v>199</v>
      </c>
      <c r="T8" s="4" t="s">
        <v>200</v>
      </c>
      <c r="V8" s="4">
        <v>1</v>
      </c>
      <c r="W8" s="44" t="s">
        <v>213</v>
      </c>
      <c r="AB8" s="44" t="s">
        <v>213</v>
      </c>
    </row>
    <row r="9" spans="1:28" ht="15.75" customHeight="1">
      <c r="A9" s="12">
        <v>2.14</v>
      </c>
      <c r="B9" s="11" t="s">
        <v>193</v>
      </c>
      <c r="C9" s="11" t="s">
        <v>63</v>
      </c>
      <c r="D9" s="11" t="s">
        <v>34</v>
      </c>
      <c r="E9" s="11" t="s">
        <v>194</v>
      </c>
      <c r="F9" s="12">
        <v>0</v>
      </c>
      <c r="G9" s="12" t="s">
        <v>195</v>
      </c>
      <c r="H9" s="11" t="s">
        <v>196</v>
      </c>
      <c r="I9" s="12">
        <v>0.33</v>
      </c>
      <c r="J9" s="12">
        <v>1.25658</v>
      </c>
      <c r="K9" s="12">
        <f t="shared" si="0"/>
        <v>1.0740000000000001</v>
      </c>
      <c r="L9" s="12">
        <v>1.17</v>
      </c>
      <c r="M9" s="12">
        <v>0.52</v>
      </c>
      <c r="N9" s="12">
        <v>30.34395</v>
      </c>
      <c r="O9" s="12">
        <v>24.7</v>
      </c>
      <c r="P9" s="11" t="s">
        <v>197</v>
      </c>
      <c r="Q9" s="12">
        <v>2016</v>
      </c>
      <c r="R9" s="11" t="s">
        <v>214</v>
      </c>
      <c r="S9" s="11" t="s">
        <v>199</v>
      </c>
      <c r="T9" s="11" t="s">
        <v>200</v>
      </c>
      <c r="W9" s="4" t="s">
        <v>215</v>
      </c>
    </row>
    <row r="10" spans="1:28" ht="15.75" customHeight="1">
      <c r="A10" s="12">
        <v>2.14</v>
      </c>
      <c r="B10" s="11" t="s">
        <v>210</v>
      </c>
      <c r="C10" s="11" t="s">
        <v>63</v>
      </c>
      <c r="D10" s="11" t="s">
        <v>64</v>
      </c>
      <c r="E10" s="11" t="s">
        <v>194</v>
      </c>
      <c r="F10" s="12">
        <v>0</v>
      </c>
      <c r="G10" s="12" t="s">
        <v>195</v>
      </c>
      <c r="H10" s="11" t="s">
        <v>196</v>
      </c>
      <c r="I10" s="12">
        <v>1</v>
      </c>
      <c r="J10" s="12">
        <v>1.25658</v>
      </c>
      <c r="K10" s="12">
        <f t="shared" si="0"/>
        <v>1.0740000000000001</v>
      </c>
      <c r="L10" s="12">
        <v>1.17</v>
      </c>
      <c r="M10" s="12">
        <v>0.52</v>
      </c>
      <c r="N10" s="12">
        <v>30.34395</v>
      </c>
      <c r="O10" s="12">
        <v>24.7</v>
      </c>
      <c r="P10" s="11" t="s">
        <v>197</v>
      </c>
      <c r="Q10" s="12">
        <v>2016</v>
      </c>
      <c r="R10" s="11" t="s">
        <v>214</v>
      </c>
      <c r="S10" s="11" t="s">
        <v>199</v>
      </c>
      <c r="T10" s="11" t="s">
        <v>200</v>
      </c>
      <c r="W10" s="4" t="s">
        <v>216</v>
      </c>
    </row>
    <row r="11" spans="1:28" ht="15.75" customHeight="1">
      <c r="A11" s="12">
        <v>2.2999999999999998</v>
      </c>
      <c r="B11" s="11" t="s">
        <v>193</v>
      </c>
      <c r="C11" s="11" t="s">
        <v>67</v>
      </c>
      <c r="D11" s="11" t="s">
        <v>76</v>
      </c>
      <c r="E11" s="11" t="s">
        <v>194</v>
      </c>
      <c r="F11" s="12">
        <v>0</v>
      </c>
      <c r="G11" s="12" t="s">
        <v>195</v>
      </c>
      <c r="H11" s="11" t="s">
        <v>196</v>
      </c>
      <c r="I11" s="12">
        <v>1</v>
      </c>
      <c r="J11" s="12">
        <v>1.25658</v>
      </c>
      <c r="K11" s="12">
        <f t="shared" si="0"/>
        <v>1.0740000000000001</v>
      </c>
      <c r="L11" s="12">
        <v>1.17</v>
      </c>
      <c r="M11" s="12">
        <v>0.3</v>
      </c>
      <c r="N11" s="12">
        <v>88.451999999999998</v>
      </c>
      <c r="O11" s="12">
        <v>72</v>
      </c>
      <c r="P11" s="11" t="s">
        <v>217</v>
      </c>
      <c r="Q11" s="12">
        <v>2016</v>
      </c>
      <c r="R11" s="11" t="s">
        <v>218</v>
      </c>
      <c r="S11" s="11" t="s">
        <v>199</v>
      </c>
      <c r="T11" s="11" t="s">
        <v>200</v>
      </c>
      <c r="W11" s="46" t="s">
        <v>219</v>
      </c>
    </row>
    <row r="12" spans="1:28" ht="15.75" customHeight="1">
      <c r="A12" s="12">
        <v>2.2999999999999998</v>
      </c>
      <c r="B12" s="11" t="s">
        <v>210</v>
      </c>
      <c r="C12" s="11" t="s">
        <v>67</v>
      </c>
      <c r="D12" s="11" t="s">
        <v>74</v>
      </c>
      <c r="E12" s="11" t="s">
        <v>194</v>
      </c>
      <c r="F12" s="12">
        <v>0</v>
      </c>
      <c r="G12" s="12" t="s">
        <v>195</v>
      </c>
      <c r="H12" s="11" t="s">
        <v>196</v>
      </c>
      <c r="I12" s="12">
        <v>1</v>
      </c>
      <c r="J12" s="12">
        <v>1.25658</v>
      </c>
      <c r="K12" s="12">
        <f t="shared" si="0"/>
        <v>1.0740000000000001</v>
      </c>
      <c r="L12" s="12">
        <v>1.17</v>
      </c>
      <c r="M12" s="12">
        <v>0.3</v>
      </c>
      <c r="N12" s="12">
        <v>88.451999999999998</v>
      </c>
      <c r="O12" s="12">
        <v>72</v>
      </c>
      <c r="P12" s="11" t="s">
        <v>217</v>
      </c>
      <c r="Q12" s="12">
        <v>2016</v>
      </c>
      <c r="R12" s="11" t="s">
        <v>218</v>
      </c>
      <c r="S12" s="11" t="s">
        <v>199</v>
      </c>
      <c r="T12" s="11" t="s">
        <v>200</v>
      </c>
      <c r="W12" s="46" t="s">
        <v>219</v>
      </c>
    </row>
    <row r="13" spans="1:28" ht="15.75" customHeight="1">
      <c r="A13" s="12">
        <v>2.2999999999999998</v>
      </c>
      <c r="B13" s="11" t="s">
        <v>220</v>
      </c>
      <c r="C13" s="11" t="s">
        <v>67</v>
      </c>
      <c r="D13" s="11" t="s">
        <v>76</v>
      </c>
      <c r="E13" s="11" t="s">
        <v>194</v>
      </c>
      <c r="F13" s="12">
        <v>0</v>
      </c>
      <c r="G13" s="12" t="s">
        <v>195</v>
      </c>
      <c r="H13" s="11" t="s">
        <v>196</v>
      </c>
      <c r="I13" s="12">
        <v>0.8</v>
      </c>
      <c r="J13" s="12">
        <v>1.17</v>
      </c>
      <c r="K13" s="12">
        <f t="shared" si="0"/>
        <v>1</v>
      </c>
      <c r="L13" s="12">
        <v>1.17</v>
      </c>
      <c r="M13" s="12">
        <v>0.36</v>
      </c>
      <c r="N13" s="12">
        <v>176.67</v>
      </c>
      <c r="O13" s="12">
        <v>151</v>
      </c>
      <c r="P13" s="11" t="s">
        <v>197</v>
      </c>
      <c r="Q13" s="12">
        <v>2014</v>
      </c>
      <c r="R13" s="11" t="s">
        <v>221</v>
      </c>
      <c r="S13" s="11" t="s">
        <v>199</v>
      </c>
      <c r="T13" s="11" t="s">
        <v>200</v>
      </c>
      <c r="W13" s="4" t="s">
        <v>222</v>
      </c>
    </row>
    <row r="14" spans="1:28" ht="15.75" customHeight="1">
      <c r="A14" s="12">
        <v>2.2999999999999998</v>
      </c>
      <c r="B14" s="11" t="s">
        <v>223</v>
      </c>
      <c r="C14" s="11" t="s">
        <v>67</v>
      </c>
      <c r="D14" s="11" t="s">
        <v>74</v>
      </c>
      <c r="E14" s="11" t="s">
        <v>194</v>
      </c>
      <c r="F14" s="12">
        <v>0</v>
      </c>
      <c r="G14" s="12" t="s">
        <v>195</v>
      </c>
      <c r="H14" s="11" t="s">
        <v>196</v>
      </c>
      <c r="I14" s="12">
        <v>1</v>
      </c>
      <c r="J14" s="12">
        <v>1.17</v>
      </c>
      <c r="K14" s="12">
        <f t="shared" si="0"/>
        <v>1</v>
      </c>
      <c r="L14" s="12">
        <v>1.17</v>
      </c>
      <c r="M14" s="12">
        <v>0.36</v>
      </c>
      <c r="N14" s="12">
        <v>176.67</v>
      </c>
      <c r="O14" s="12">
        <v>151</v>
      </c>
      <c r="P14" s="11" t="s">
        <v>197</v>
      </c>
      <c r="Q14" s="12">
        <v>2014</v>
      </c>
      <c r="R14" s="11" t="s">
        <v>221</v>
      </c>
      <c r="S14" s="11" t="s">
        <v>199</v>
      </c>
      <c r="T14" s="11" t="s">
        <v>200</v>
      </c>
      <c r="W14" s="4" t="s">
        <v>222</v>
      </c>
    </row>
    <row r="15" spans="1:28" ht="15.75" customHeight="1">
      <c r="A15" s="12">
        <v>2.2999999999999998</v>
      </c>
      <c r="B15" s="11" t="s">
        <v>224</v>
      </c>
      <c r="C15" s="11" t="s">
        <v>67</v>
      </c>
      <c r="D15" s="11" t="s">
        <v>70</v>
      </c>
      <c r="E15" s="11" t="s">
        <v>194</v>
      </c>
      <c r="F15" s="12">
        <v>0</v>
      </c>
      <c r="G15" s="12" t="s">
        <v>195</v>
      </c>
      <c r="H15" s="11" t="s">
        <v>196</v>
      </c>
      <c r="I15" s="12">
        <v>1</v>
      </c>
      <c r="J15" s="12">
        <v>1.17</v>
      </c>
      <c r="K15" s="12">
        <f t="shared" si="0"/>
        <v>1</v>
      </c>
      <c r="L15" s="12">
        <v>1.17</v>
      </c>
      <c r="M15" s="12">
        <v>0.36</v>
      </c>
      <c r="N15" s="12">
        <v>176.67</v>
      </c>
      <c r="O15" s="12">
        <v>151</v>
      </c>
      <c r="P15" s="11" t="s">
        <v>197</v>
      </c>
      <c r="Q15" s="12">
        <v>2014</v>
      </c>
      <c r="R15" s="11" t="s">
        <v>221</v>
      </c>
      <c r="S15" s="11" t="s">
        <v>199</v>
      </c>
      <c r="T15" s="11" t="s">
        <v>200</v>
      </c>
      <c r="W15" s="4" t="s">
        <v>222</v>
      </c>
    </row>
    <row r="16" spans="1:28" ht="15.75" customHeight="1">
      <c r="A16" s="12">
        <v>2.2999999999999998</v>
      </c>
      <c r="B16" s="11" t="s">
        <v>225</v>
      </c>
      <c r="C16" s="11" t="s">
        <v>67</v>
      </c>
      <c r="D16" s="11" t="s">
        <v>72</v>
      </c>
      <c r="E16" s="11" t="s">
        <v>194</v>
      </c>
      <c r="F16" s="12">
        <v>0</v>
      </c>
      <c r="G16" s="12" t="s">
        <v>195</v>
      </c>
      <c r="H16" s="11" t="s">
        <v>196</v>
      </c>
      <c r="I16" s="12">
        <v>1</v>
      </c>
      <c r="J16" s="12">
        <v>1.17</v>
      </c>
      <c r="K16" s="12">
        <f t="shared" si="0"/>
        <v>1</v>
      </c>
      <c r="L16" s="12">
        <v>1.17</v>
      </c>
      <c r="M16" s="12">
        <v>0.36</v>
      </c>
      <c r="N16" s="12">
        <v>176.67</v>
      </c>
      <c r="O16" s="12">
        <v>151</v>
      </c>
      <c r="P16" s="11" t="s">
        <v>197</v>
      </c>
      <c r="Q16" s="12">
        <v>2014</v>
      </c>
      <c r="R16" s="11" t="s">
        <v>221</v>
      </c>
      <c r="S16" s="11" t="s">
        <v>199</v>
      </c>
      <c r="T16" s="11" t="s">
        <v>200</v>
      </c>
      <c r="W16" s="4" t="s">
        <v>222</v>
      </c>
    </row>
    <row r="17" spans="1:23" ht="15.75" customHeight="1">
      <c r="A17" s="12">
        <v>2.4</v>
      </c>
      <c r="B17" s="11" t="s">
        <v>193</v>
      </c>
      <c r="C17" s="11" t="s">
        <v>226</v>
      </c>
      <c r="D17" s="11" t="s">
        <v>227</v>
      </c>
      <c r="E17" s="11" t="s">
        <v>228</v>
      </c>
      <c r="F17" s="12">
        <v>30</v>
      </c>
      <c r="G17" s="12" t="s">
        <v>195</v>
      </c>
      <c r="H17" s="11" t="s">
        <v>196</v>
      </c>
      <c r="I17" s="12">
        <v>1</v>
      </c>
      <c r="J17" s="12">
        <v>1.17</v>
      </c>
      <c r="K17" s="12">
        <f t="shared" si="0"/>
        <v>1</v>
      </c>
      <c r="L17" s="12">
        <v>1.17</v>
      </c>
      <c r="M17" s="12">
        <v>0.3</v>
      </c>
      <c r="N17" s="12">
        <v>1.17</v>
      </c>
      <c r="O17" s="12">
        <v>1</v>
      </c>
      <c r="P17" s="11" t="s">
        <v>197</v>
      </c>
      <c r="Q17" s="12">
        <v>2012</v>
      </c>
      <c r="R17" s="11" t="s">
        <v>206</v>
      </c>
      <c r="S17" s="11" t="s">
        <v>199</v>
      </c>
      <c r="T17" s="11" t="s">
        <v>204</v>
      </c>
      <c r="W17" s="4" t="s">
        <v>229</v>
      </c>
    </row>
    <row r="18" spans="1:23" ht="15.75" customHeight="1">
      <c r="A18" s="12">
        <v>2.4</v>
      </c>
      <c r="B18" s="11" t="s">
        <v>210</v>
      </c>
      <c r="C18" s="11" t="s">
        <v>226</v>
      </c>
      <c r="D18" s="11" t="s">
        <v>227</v>
      </c>
      <c r="E18" s="11" t="s">
        <v>228</v>
      </c>
      <c r="F18" s="12">
        <v>30</v>
      </c>
      <c r="G18" s="12" t="s">
        <v>195</v>
      </c>
      <c r="H18" s="11" t="s">
        <v>196</v>
      </c>
      <c r="I18" s="12">
        <v>0.05</v>
      </c>
      <c r="J18" s="12">
        <v>1.25658</v>
      </c>
      <c r="K18" s="12">
        <f t="shared" si="0"/>
        <v>1.0740000000000001</v>
      </c>
      <c r="L18" s="12">
        <v>1.17</v>
      </c>
      <c r="M18" s="12">
        <v>0.15</v>
      </c>
      <c r="N18" s="12">
        <v>22.567550000000001</v>
      </c>
      <c r="O18" s="12">
        <v>18.37</v>
      </c>
      <c r="P18" s="11" t="s">
        <v>197</v>
      </c>
      <c r="Q18" s="12">
        <v>2012</v>
      </c>
      <c r="R18" s="11" t="s">
        <v>230</v>
      </c>
      <c r="S18" s="11" t="s">
        <v>199</v>
      </c>
      <c r="T18" s="11" t="s">
        <v>200</v>
      </c>
      <c r="W18" s="24" t="s">
        <v>231</v>
      </c>
    </row>
    <row r="19" spans="1:23" ht="15.75" customHeight="1">
      <c r="A19" s="12">
        <v>2.4</v>
      </c>
      <c r="B19" s="11" t="s">
        <v>220</v>
      </c>
      <c r="C19" s="11" t="s">
        <v>226</v>
      </c>
      <c r="D19" s="11" t="s">
        <v>227</v>
      </c>
      <c r="E19" s="11" t="s">
        <v>228</v>
      </c>
      <c r="F19" s="12">
        <v>30</v>
      </c>
      <c r="G19" s="12" t="s">
        <v>195</v>
      </c>
      <c r="H19" s="11" t="s">
        <v>196</v>
      </c>
      <c r="I19" s="12">
        <v>0.05</v>
      </c>
      <c r="J19" s="12">
        <v>1.25658</v>
      </c>
      <c r="K19" s="12">
        <f t="shared" si="0"/>
        <v>1.0740000000000001</v>
      </c>
      <c r="L19" s="12">
        <v>1.17</v>
      </c>
      <c r="M19" s="12">
        <v>1</v>
      </c>
      <c r="N19" s="12">
        <v>23.378360000000001</v>
      </c>
      <c r="O19" s="12">
        <v>19.03</v>
      </c>
      <c r="P19" s="11" t="s">
        <v>197</v>
      </c>
      <c r="Q19" s="12">
        <v>2016</v>
      </c>
      <c r="R19" s="11" t="s">
        <v>214</v>
      </c>
      <c r="S19" s="11" t="s">
        <v>199</v>
      </c>
      <c r="T19" s="11" t="s">
        <v>200</v>
      </c>
      <c r="W19" s="39" t="s">
        <v>232</v>
      </c>
    </row>
    <row r="20" spans="1:23" ht="15.75" customHeight="1">
      <c r="A20" s="12">
        <v>2.4</v>
      </c>
      <c r="B20" s="11" t="s">
        <v>223</v>
      </c>
      <c r="C20" s="11" t="s">
        <v>226</v>
      </c>
      <c r="D20" s="11" t="s">
        <v>227</v>
      </c>
      <c r="E20" s="11" t="s">
        <v>228</v>
      </c>
      <c r="F20" s="12">
        <v>30</v>
      </c>
      <c r="G20" s="12" t="s">
        <v>195</v>
      </c>
      <c r="H20" s="11" t="s">
        <v>196</v>
      </c>
      <c r="I20" s="12">
        <v>1.4E-2</v>
      </c>
      <c r="J20" s="12">
        <v>1.25658</v>
      </c>
      <c r="K20" s="12">
        <f t="shared" si="0"/>
        <v>1.0740000000000001</v>
      </c>
      <c r="L20" s="12">
        <v>1.17</v>
      </c>
      <c r="M20" s="12">
        <v>0.15</v>
      </c>
      <c r="N20" s="12">
        <v>35.601930000000003</v>
      </c>
      <c r="O20" s="12">
        <v>28.98</v>
      </c>
      <c r="P20" s="11" t="s">
        <v>197</v>
      </c>
      <c r="Q20" s="12">
        <v>2012</v>
      </c>
      <c r="R20" s="11" t="s">
        <v>230</v>
      </c>
      <c r="S20" s="11" t="s">
        <v>199</v>
      </c>
      <c r="T20" s="11" t="s">
        <v>200</v>
      </c>
      <c r="W20" s="24" t="s">
        <v>231</v>
      </c>
    </row>
    <row r="21" spans="1:23" ht="15.75" customHeight="1">
      <c r="A21" s="12">
        <v>2.4</v>
      </c>
      <c r="B21" s="11" t="s">
        <v>224</v>
      </c>
      <c r="C21" s="11" t="s">
        <v>226</v>
      </c>
      <c r="D21" s="11" t="s">
        <v>227</v>
      </c>
      <c r="E21" s="11" t="s">
        <v>228</v>
      </c>
      <c r="F21" s="12">
        <v>30</v>
      </c>
      <c r="G21" s="12" t="s">
        <v>195</v>
      </c>
      <c r="H21" s="11" t="s">
        <v>196</v>
      </c>
      <c r="I21" s="12">
        <v>1.4E-2</v>
      </c>
      <c r="J21" s="12">
        <v>1.25658</v>
      </c>
      <c r="K21" s="12">
        <f t="shared" si="0"/>
        <v>1.0740000000000001</v>
      </c>
      <c r="L21" s="12">
        <v>1.17</v>
      </c>
      <c r="M21" s="12">
        <v>1</v>
      </c>
      <c r="N21" s="12">
        <v>23.378360000000001</v>
      </c>
      <c r="O21" s="12">
        <v>19.03</v>
      </c>
      <c r="P21" s="11" t="s">
        <v>197</v>
      </c>
      <c r="Q21" s="12">
        <v>2016</v>
      </c>
      <c r="R21" s="11" t="s">
        <v>214</v>
      </c>
      <c r="S21" s="11" t="s">
        <v>199</v>
      </c>
      <c r="T21" s="11" t="s">
        <v>200</v>
      </c>
      <c r="W21" s="39" t="s">
        <v>232</v>
      </c>
    </row>
    <row r="22" spans="1:23" ht="15.75" customHeight="1">
      <c r="A22" s="12">
        <v>2.5</v>
      </c>
      <c r="B22" s="11" t="s">
        <v>193</v>
      </c>
      <c r="C22" s="11" t="s">
        <v>233</v>
      </c>
      <c r="D22" s="11" t="s">
        <v>227</v>
      </c>
      <c r="E22" s="11" t="s">
        <v>228</v>
      </c>
      <c r="F22" s="12">
        <v>40</v>
      </c>
      <c r="G22" s="12" t="s">
        <v>195</v>
      </c>
      <c r="H22" s="11" t="s">
        <v>196</v>
      </c>
      <c r="I22" s="12">
        <v>5.0000000000000001E-3</v>
      </c>
      <c r="J22" s="12">
        <v>1.25658</v>
      </c>
      <c r="K22" s="12">
        <f t="shared" si="0"/>
        <v>1.0740000000000001</v>
      </c>
      <c r="L22" s="12">
        <v>1.17</v>
      </c>
      <c r="M22" s="12">
        <v>0.02</v>
      </c>
      <c r="N22" s="12">
        <v>1.3390649999999999</v>
      </c>
      <c r="O22" s="12">
        <v>1.0900000000000001</v>
      </c>
      <c r="P22" s="11" t="s">
        <v>197</v>
      </c>
      <c r="Q22" s="12">
        <v>2016</v>
      </c>
      <c r="R22" s="11" t="s">
        <v>214</v>
      </c>
      <c r="S22" s="11" t="s">
        <v>199</v>
      </c>
      <c r="T22" s="11" t="s">
        <v>200</v>
      </c>
      <c r="W22" s="39" t="s">
        <v>232</v>
      </c>
    </row>
    <row r="23" spans="1:23" ht="15.75" customHeight="1">
      <c r="A23" s="12">
        <v>2.6</v>
      </c>
      <c r="B23" s="11" t="s">
        <v>193</v>
      </c>
      <c r="C23" s="11" t="s">
        <v>234</v>
      </c>
      <c r="D23" s="11" t="s">
        <v>78</v>
      </c>
      <c r="E23" s="11" t="s">
        <v>194</v>
      </c>
      <c r="F23" s="12">
        <v>30</v>
      </c>
      <c r="G23" s="12" t="s">
        <v>195</v>
      </c>
      <c r="H23" s="11" t="s">
        <v>196</v>
      </c>
      <c r="I23" s="12">
        <v>1</v>
      </c>
      <c r="J23" s="12">
        <v>1.25658</v>
      </c>
      <c r="K23" s="12">
        <f t="shared" si="0"/>
        <v>1.0740000000000001</v>
      </c>
      <c r="L23" s="12">
        <v>1.17</v>
      </c>
      <c r="M23" s="12">
        <v>0.15</v>
      </c>
      <c r="N23" s="12">
        <v>45.135089999999998</v>
      </c>
      <c r="O23" s="12">
        <v>36.74</v>
      </c>
      <c r="P23" s="11" t="s">
        <v>197</v>
      </c>
      <c r="Q23" s="12">
        <v>2012</v>
      </c>
      <c r="R23" s="11" t="s">
        <v>230</v>
      </c>
      <c r="S23" s="11" t="s">
        <v>199</v>
      </c>
      <c r="T23" s="11" t="s">
        <v>200</v>
      </c>
      <c r="W23" s="24" t="s">
        <v>231</v>
      </c>
    </row>
    <row r="24" spans="1:23" ht="15.75" customHeight="1">
      <c r="A24" s="12">
        <v>2.6</v>
      </c>
      <c r="B24" s="11" t="s">
        <v>210</v>
      </c>
      <c r="C24" s="11" t="s">
        <v>234</v>
      </c>
      <c r="D24" s="11" t="s">
        <v>84</v>
      </c>
      <c r="E24" s="11" t="s">
        <v>194</v>
      </c>
      <c r="F24" s="12">
        <v>30</v>
      </c>
      <c r="G24" s="12" t="s">
        <v>195</v>
      </c>
      <c r="H24" s="11" t="s">
        <v>196</v>
      </c>
      <c r="I24" s="12">
        <v>0.5</v>
      </c>
      <c r="J24" s="12">
        <v>1.25658</v>
      </c>
      <c r="K24" s="12">
        <f t="shared" si="0"/>
        <v>1.0740000000000001</v>
      </c>
      <c r="L24" s="12">
        <v>1.17</v>
      </c>
      <c r="M24" s="12">
        <v>0.15</v>
      </c>
      <c r="N24" s="12">
        <v>45.135089999999998</v>
      </c>
      <c r="O24" s="12">
        <v>36.74</v>
      </c>
      <c r="P24" s="11" t="s">
        <v>197</v>
      </c>
      <c r="Q24" s="12">
        <v>2012</v>
      </c>
      <c r="R24" s="11" t="s">
        <v>230</v>
      </c>
      <c r="S24" s="11" t="s">
        <v>199</v>
      </c>
      <c r="T24" s="11" t="s">
        <v>200</v>
      </c>
      <c r="W24" s="24" t="s">
        <v>235</v>
      </c>
    </row>
    <row r="25" spans="1:23" ht="15.75" customHeight="1">
      <c r="A25" s="12">
        <v>2.6</v>
      </c>
      <c r="B25" s="11" t="s">
        <v>220</v>
      </c>
      <c r="C25" s="11" t="s">
        <v>234</v>
      </c>
      <c r="D25" s="11" t="s">
        <v>78</v>
      </c>
      <c r="E25" s="11" t="s">
        <v>194</v>
      </c>
      <c r="F25" s="12">
        <v>30</v>
      </c>
      <c r="G25" s="12" t="s">
        <v>195</v>
      </c>
      <c r="H25" s="11" t="s">
        <v>196</v>
      </c>
      <c r="I25" s="12">
        <v>1</v>
      </c>
      <c r="J25" s="12">
        <v>1.25658</v>
      </c>
      <c r="K25" s="12">
        <f t="shared" si="0"/>
        <v>1.0740000000000001</v>
      </c>
      <c r="L25" s="12">
        <v>1.17</v>
      </c>
      <c r="M25" s="12">
        <v>1</v>
      </c>
      <c r="N25" s="12">
        <v>74.655950000000004</v>
      </c>
      <c r="O25" s="12">
        <v>60.77</v>
      </c>
      <c r="P25" s="11" t="s">
        <v>197</v>
      </c>
      <c r="Q25" s="12">
        <v>2016</v>
      </c>
      <c r="R25" s="11" t="s">
        <v>214</v>
      </c>
      <c r="S25" s="11" t="s">
        <v>199</v>
      </c>
      <c r="T25" s="11" t="s">
        <v>200</v>
      </c>
      <c r="W25" s="39" t="s">
        <v>232</v>
      </c>
    </row>
    <row r="26" spans="1:23" ht="15.75" customHeight="1">
      <c r="A26" s="12">
        <v>2.6</v>
      </c>
      <c r="B26" s="11" t="s">
        <v>223</v>
      </c>
      <c r="C26" s="11" t="s">
        <v>234</v>
      </c>
      <c r="D26" s="11" t="s">
        <v>84</v>
      </c>
      <c r="E26" s="11" t="s">
        <v>194</v>
      </c>
      <c r="F26" s="12">
        <v>30</v>
      </c>
      <c r="G26" s="12" t="s">
        <v>195</v>
      </c>
      <c r="H26" s="11" t="s">
        <v>196</v>
      </c>
      <c r="I26" s="12">
        <v>0.5</v>
      </c>
      <c r="J26" s="12">
        <v>1.25658</v>
      </c>
      <c r="K26" s="12">
        <f t="shared" si="0"/>
        <v>1.0740000000000001</v>
      </c>
      <c r="L26" s="12">
        <v>1.17</v>
      </c>
      <c r="M26" s="12">
        <v>1</v>
      </c>
      <c r="N26" s="12">
        <v>74.655950000000004</v>
      </c>
      <c r="O26" s="12">
        <v>60.77</v>
      </c>
      <c r="P26" s="11" t="s">
        <v>197</v>
      </c>
      <c r="Q26" s="12">
        <v>2016</v>
      </c>
      <c r="R26" s="11" t="s">
        <v>214</v>
      </c>
      <c r="S26" s="11" t="s">
        <v>199</v>
      </c>
      <c r="T26" s="11" t="s">
        <v>200</v>
      </c>
      <c r="W26" s="4" t="s">
        <v>236</v>
      </c>
    </row>
    <row r="27" spans="1:23" ht="15.75" customHeight="1">
      <c r="A27" s="12">
        <v>2.6</v>
      </c>
      <c r="B27" s="11" t="s">
        <v>224</v>
      </c>
      <c r="C27" s="11" t="s">
        <v>234</v>
      </c>
      <c r="D27" s="11" t="s">
        <v>78</v>
      </c>
      <c r="E27" s="11" t="s">
        <v>209</v>
      </c>
      <c r="F27" s="12">
        <v>30</v>
      </c>
      <c r="G27" s="12" t="s">
        <v>195</v>
      </c>
      <c r="H27" s="11" t="s">
        <v>196</v>
      </c>
      <c r="I27" s="12">
        <v>0.25</v>
      </c>
      <c r="J27" s="12">
        <v>1.48824</v>
      </c>
      <c r="K27" s="12">
        <f t="shared" si="0"/>
        <v>1.272</v>
      </c>
      <c r="L27" s="12">
        <v>1.17</v>
      </c>
      <c r="M27" s="12">
        <v>0.3</v>
      </c>
      <c r="N27" s="12">
        <v>61.538580000000003</v>
      </c>
      <c r="O27" s="12">
        <v>47.13</v>
      </c>
      <c r="P27" s="11" t="s">
        <v>197</v>
      </c>
      <c r="Q27" s="12">
        <v>2014</v>
      </c>
      <c r="R27" s="11" t="s">
        <v>237</v>
      </c>
      <c r="S27" s="11" t="s">
        <v>199</v>
      </c>
      <c r="T27" s="11" t="s">
        <v>238</v>
      </c>
      <c r="W27" s="24" t="s">
        <v>239</v>
      </c>
    </row>
    <row r="28" spans="1:23" ht="15.75" customHeight="1">
      <c r="A28" s="12">
        <v>2.6</v>
      </c>
      <c r="B28" s="11" t="s">
        <v>225</v>
      </c>
      <c r="C28" s="11" t="s">
        <v>234</v>
      </c>
      <c r="D28" s="11" t="s">
        <v>84</v>
      </c>
      <c r="E28" s="11" t="s">
        <v>209</v>
      </c>
      <c r="F28" s="12">
        <v>30</v>
      </c>
      <c r="G28" s="12" t="s">
        <v>195</v>
      </c>
      <c r="H28" s="11" t="s">
        <v>196</v>
      </c>
      <c r="I28" s="12">
        <v>1</v>
      </c>
      <c r="J28" s="12">
        <v>1.48824</v>
      </c>
      <c r="K28" s="12">
        <f t="shared" si="0"/>
        <v>1.272</v>
      </c>
      <c r="L28" s="12">
        <v>1.17</v>
      </c>
      <c r="M28" s="12">
        <v>0.3</v>
      </c>
      <c r="N28" s="12">
        <v>504.43880000000001</v>
      </c>
      <c r="O28" s="12">
        <v>386.33</v>
      </c>
      <c r="P28" s="11" t="s">
        <v>240</v>
      </c>
      <c r="Q28" s="12">
        <v>2007</v>
      </c>
      <c r="R28" s="11" t="s">
        <v>237</v>
      </c>
      <c r="S28" s="11" t="s">
        <v>199</v>
      </c>
      <c r="T28" s="11" t="s">
        <v>238</v>
      </c>
      <c r="W28" s="25" t="s">
        <v>241</v>
      </c>
    </row>
    <row r="29" spans="1:23" ht="15.75" customHeight="1">
      <c r="A29" s="12">
        <v>2.6</v>
      </c>
      <c r="B29" s="11" t="s">
        <v>242</v>
      </c>
      <c r="C29" s="11" t="s">
        <v>234</v>
      </c>
      <c r="D29" s="11" t="s">
        <v>85</v>
      </c>
      <c r="E29" s="11" t="s">
        <v>209</v>
      </c>
      <c r="F29" s="12">
        <v>30</v>
      </c>
      <c r="G29" s="12" t="s">
        <v>195</v>
      </c>
      <c r="H29" s="11" t="s">
        <v>196</v>
      </c>
      <c r="I29" s="12">
        <v>1</v>
      </c>
      <c r="J29" s="12">
        <v>1.48824</v>
      </c>
      <c r="K29" s="12">
        <f t="shared" si="0"/>
        <v>1.272</v>
      </c>
      <c r="L29" s="12">
        <v>1.17</v>
      </c>
      <c r="M29" s="12">
        <v>0.3</v>
      </c>
      <c r="N29" s="12">
        <v>504.43880000000001</v>
      </c>
      <c r="O29" s="12">
        <v>386.33</v>
      </c>
      <c r="P29" s="11" t="s">
        <v>240</v>
      </c>
      <c r="Q29" s="12">
        <v>2007</v>
      </c>
      <c r="R29" s="11" t="s">
        <v>237</v>
      </c>
      <c r="S29" s="11" t="s">
        <v>199</v>
      </c>
      <c r="T29" s="11" t="s">
        <v>238</v>
      </c>
      <c r="W29" s="25" t="s">
        <v>241</v>
      </c>
    </row>
    <row r="30" spans="1:23" ht="15.75" customHeight="1">
      <c r="A30" s="12">
        <v>2.7</v>
      </c>
      <c r="B30" s="11" t="s">
        <v>193</v>
      </c>
      <c r="C30" s="11" t="s">
        <v>243</v>
      </c>
      <c r="D30" s="11" t="s">
        <v>244</v>
      </c>
      <c r="E30" s="11" t="s">
        <v>194</v>
      </c>
      <c r="F30" s="12">
        <v>30</v>
      </c>
      <c r="G30" s="12" t="s">
        <v>195</v>
      </c>
      <c r="H30" s="11" t="s">
        <v>196</v>
      </c>
      <c r="I30" s="12">
        <v>1</v>
      </c>
      <c r="J30" s="12">
        <v>1.25658</v>
      </c>
      <c r="K30" s="12">
        <f t="shared" si="0"/>
        <v>1.0740000000000001</v>
      </c>
      <c r="L30" s="12">
        <v>1.17</v>
      </c>
      <c r="M30" s="12">
        <v>1</v>
      </c>
      <c r="N30" s="12">
        <v>18.21866</v>
      </c>
      <c r="O30" s="12">
        <v>14.83</v>
      </c>
      <c r="P30" s="11" t="s">
        <v>197</v>
      </c>
      <c r="Q30" s="12">
        <v>2016</v>
      </c>
      <c r="R30" s="11" t="s">
        <v>214</v>
      </c>
      <c r="S30" s="11" t="s">
        <v>199</v>
      </c>
      <c r="T30" s="11" t="s">
        <v>200</v>
      </c>
      <c r="W30" s="39" t="s">
        <v>232</v>
      </c>
    </row>
    <row r="31" spans="1:23" ht="15.75" customHeight="1">
      <c r="A31" s="12">
        <v>2.7</v>
      </c>
      <c r="B31" s="11" t="s">
        <v>210</v>
      </c>
      <c r="C31" s="11" t="s">
        <v>243</v>
      </c>
      <c r="D31" s="11" t="s">
        <v>244</v>
      </c>
      <c r="E31" s="11" t="s">
        <v>194</v>
      </c>
      <c r="F31" s="12">
        <v>30</v>
      </c>
      <c r="G31" s="12" t="s">
        <v>195</v>
      </c>
      <c r="H31" s="11" t="s">
        <v>196</v>
      </c>
      <c r="I31" s="12">
        <v>1</v>
      </c>
      <c r="J31" s="12">
        <v>1.25658</v>
      </c>
      <c r="K31" s="12">
        <f t="shared" si="0"/>
        <v>1.0740000000000001</v>
      </c>
      <c r="L31" s="12">
        <v>1.17</v>
      </c>
      <c r="M31" s="12">
        <v>0.3</v>
      </c>
      <c r="N31" s="12">
        <v>8.1081000000000003</v>
      </c>
      <c r="O31" s="12">
        <v>6.6</v>
      </c>
      <c r="P31" s="11" t="s">
        <v>197</v>
      </c>
      <c r="Q31" s="12">
        <v>2017</v>
      </c>
      <c r="R31" s="11" t="s">
        <v>237</v>
      </c>
      <c r="S31" s="11" t="s">
        <v>199</v>
      </c>
      <c r="T31" s="11" t="s">
        <v>200</v>
      </c>
      <c r="W31" s="46" t="s">
        <v>245</v>
      </c>
    </row>
    <row r="32" spans="1:23" ht="15.75" customHeight="1">
      <c r="A32" s="12">
        <v>2.7</v>
      </c>
      <c r="B32" s="11" t="s">
        <v>220</v>
      </c>
      <c r="C32" s="11" t="s">
        <v>243</v>
      </c>
      <c r="D32" s="11" t="s">
        <v>246</v>
      </c>
      <c r="E32" s="11" t="s">
        <v>194</v>
      </c>
      <c r="F32" s="12">
        <v>0</v>
      </c>
      <c r="G32" s="12" t="s">
        <v>195</v>
      </c>
      <c r="H32" s="11" t="s">
        <v>196</v>
      </c>
      <c r="I32" s="12">
        <v>1</v>
      </c>
      <c r="J32" s="12">
        <v>1.25658</v>
      </c>
      <c r="K32" s="12">
        <f t="shared" si="0"/>
        <v>1.0740000000000001</v>
      </c>
      <c r="L32" s="12">
        <v>1.17</v>
      </c>
      <c r="M32" s="12">
        <v>0.3</v>
      </c>
      <c r="N32" s="12">
        <v>8.1081000000000003</v>
      </c>
      <c r="O32" s="12">
        <v>6.6</v>
      </c>
      <c r="P32" s="11" t="s">
        <v>197</v>
      </c>
      <c r="Q32" s="12">
        <v>2017</v>
      </c>
      <c r="R32" s="11" t="s">
        <v>237</v>
      </c>
      <c r="S32" s="11" t="s">
        <v>199</v>
      </c>
      <c r="T32" s="11" t="s">
        <v>200</v>
      </c>
      <c r="W32" s="46" t="s">
        <v>245</v>
      </c>
    </row>
    <row r="33" spans="1:23" ht="15.75" customHeight="1">
      <c r="A33" s="12">
        <v>2.7</v>
      </c>
      <c r="B33" s="11" t="s">
        <v>223</v>
      </c>
      <c r="C33" s="11" t="s">
        <v>243</v>
      </c>
      <c r="D33" s="11" t="s">
        <v>86</v>
      </c>
      <c r="E33" s="11" t="s">
        <v>194</v>
      </c>
      <c r="F33" s="12">
        <v>30</v>
      </c>
      <c r="G33" s="12" t="s">
        <v>195</v>
      </c>
      <c r="H33" s="11" t="s">
        <v>196</v>
      </c>
      <c r="I33" s="12">
        <v>1</v>
      </c>
      <c r="J33" s="12">
        <v>1.25658</v>
      </c>
      <c r="K33" s="12">
        <f t="shared" si="0"/>
        <v>1.0740000000000001</v>
      </c>
      <c r="L33" s="12">
        <v>1.17</v>
      </c>
      <c r="M33" s="12">
        <v>0.3</v>
      </c>
      <c r="N33" s="12">
        <v>8.1081000000000003</v>
      </c>
      <c r="O33" s="12">
        <v>6.6</v>
      </c>
      <c r="P33" s="11" t="s">
        <v>197</v>
      </c>
      <c r="Q33" s="12">
        <v>2017</v>
      </c>
      <c r="R33" s="11" t="s">
        <v>237</v>
      </c>
      <c r="S33" s="11" t="s">
        <v>199</v>
      </c>
      <c r="T33" s="11" t="s">
        <v>200</v>
      </c>
      <c r="W33" s="46" t="s">
        <v>245</v>
      </c>
    </row>
    <row r="34" spans="1:23" ht="15.75" customHeight="1">
      <c r="A34" s="12">
        <v>2.7</v>
      </c>
      <c r="B34" s="11" t="s">
        <v>224</v>
      </c>
      <c r="C34" s="11" t="s">
        <v>243</v>
      </c>
      <c r="D34" s="11" t="s">
        <v>97</v>
      </c>
      <c r="E34" s="11" t="s">
        <v>194</v>
      </c>
      <c r="F34" s="12">
        <v>15</v>
      </c>
      <c r="G34" s="12" t="s">
        <v>195</v>
      </c>
      <c r="H34" s="11" t="s">
        <v>196</v>
      </c>
      <c r="I34" s="12">
        <v>1</v>
      </c>
      <c r="J34" s="12">
        <v>1.25658</v>
      </c>
      <c r="K34" s="12">
        <f t="shared" si="0"/>
        <v>1.0740000000000001</v>
      </c>
      <c r="L34" s="12">
        <v>1.17</v>
      </c>
      <c r="M34" s="12">
        <v>0.3</v>
      </c>
      <c r="N34" s="12">
        <v>8.1081000000000003</v>
      </c>
      <c r="O34" s="12">
        <v>6.6</v>
      </c>
      <c r="P34" s="11" t="s">
        <v>197</v>
      </c>
      <c r="Q34" s="12">
        <v>2017</v>
      </c>
      <c r="R34" s="11" t="s">
        <v>237</v>
      </c>
      <c r="S34" s="11" t="s">
        <v>199</v>
      </c>
      <c r="T34" s="11" t="s">
        <v>200</v>
      </c>
      <c r="W34" s="46" t="s">
        <v>245</v>
      </c>
    </row>
    <row r="35" spans="1:23" ht="15.75" customHeight="1">
      <c r="A35" s="12">
        <v>2.7</v>
      </c>
      <c r="B35" s="11" t="s">
        <v>225</v>
      </c>
      <c r="C35" s="11" t="s">
        <v>243</v>
      </c>
      <c r="D35" s="11" t="s">
        <v>98</v>
      </c>
      <c r="E35" s="11" t="s">
        <v>194</v>
      </c>
      <c r="F35" s="12">
        <v>0</v>
      </c>
      <c r="G35" s="12" t="s">
        <v>195</v>
      </c>
      <c r="H35" s="11" t="s">
        <v>196</v>
      </c>
      <c r="I35" s="12">
        <v>1</v>
      </c>
      <c r="J35" s="12">
        <v>1.25658</v>
      </c>
      <c r="K35" s="12">
        <f t="shared" si="0"/>
        <v>1.0740000000000001</v>
      </c>
      <c r="L35" s="12">
        <v>1.17</v>
      </c>
      <c r="M35" s="12">
        <v>0.3</v>
      </c>
      <c r="N35" s="12">
        <v>8.1081000000000003</v>
      </c>
      <c r="O35" s="12">
        <v>6.6</v>
      </c>
      <c r="P35" s="11" t="s">
        <v>197</v>
      </c>
      <c r="Q35" s="12">
        <v>2017</v>
      </c>
      <c r="R35" s="11" t="s">
        <v>237</v>
      </c>
      <c r="S35" s="11" t="s">
        <v>199</v>
      </c>
      <c r="T35" s="11" t="s">
        <v>200</v>
      </c>
      <c r="W35" s="46" t="s">
        <v>245</v>
      </c>
    </row>
    <row r="36" spans="1:23" ht="15.75" customHeight="1">
      <c r="A36" s="12">
        <v>2.7</v>
      </c>
      <c r="B36" s="11" t="s">
        <v>242</v>
      </c>
      <c r="C36" s="11" t="s">
        <v>243</v>
      </c>
      <c r="D36" s="11" t="s">
        <v>246</v>
      </c>
      <c r="E36" s="11" t="s">
        <v>194</v>
      </c>
      <c r="F36" s="12">
        <v>0</v>
      </c>
      <c r="G36" s="12" t="s">
        <v>195</v>
      </c>
      <c r="H36" s="11" t="s">
        <v>196</v>
      </c>
      <c r="I36" s="12">
        <v>1</v>
      </c>
      <c r="J36" s="12">
        <v>1.25658</v>
      </c>
      <c r="K36" s="12">
        <f t="shared" si="0"/>
        <v>1.0740000000000001</v>
      </c>
      <c r="L36" s="12">
        <v>1.17</v>
      </c>
      <c r="M36" s="12">
        <v>0.15</v>
      </c>
      <c r="N36" s="12">
        <v>45.135089999999998</v>
      </c>
      <c r="O36" s="12">
        <v>36.74</v>
      </c>
      <c r="P36" s="11" t="s">
        <v>197</v>
      </c>
      <c r="Q36" s="12">
        <v>2012</v>
      </c>
      <c r="R36" s="11" t="s">
        <v>230</v>
      </c>
      <c r="S36" s="11" t="s">
        <v>199</v>
      </c>
      <c r="T36" s="11" t="s">
        <v>200</v>
      </c>
      <c r="W36" s="24" t="s">
        <v>231</v>
      </c>
    </row>
    <row r="37" spans="1:23" ht="15.75" customHeight="1">
      <c r="A37" s="12">
        <v>2.7</v>
      </c>
      <c r="B37" s="11" t="s">
        <v>247</v>
      </c>
      <c r="C37" s="11" t="s">
        <v>243</v>
      </c>
      <c r="D37" s="11" t="s">
        <v>86</v>
      </c>
      <c r="E37" s="11" t="s">
        <v>194</v>
      </c>
      <c r="F37" s="12">
        <v>30</v>
      </c>
      <c r="G37" s="12" t="s">
        <v>195</v>
      </c>
      <c r="H37" s="11" t="s">
        <v>196</v>
      </c>
      <c r="I37" s="12">
        <v>1</v>
      </c>
      <c r="J37" s="12">
        <v>1.25658</v>
      </c>
      <c r="K37" s="12">
        <f t="shared" si="0"/>
        <v>1.0740000000000001</v>
      </c>
      <c r="L37" s="12">
        <v>1.17</v>
      </c>
      <c r="M37" s="12">
        <v>0.15</v>
      </c>
      <c r="N37" s="12">
        <v>45.135089999999998</v>
      </c>
      <c r="O37" s="12">
        <v>36.74</v>
      </c>
      <c r="P37" s="11" t="s">
        <v>197</v>
      </c>
      <c r="Q37" s="12">
        <v>2012</v>
      </c>
      <c r="R37" s="11" t="s">
        <v>230</v>
      </c>
      <c r="S37" s="11" t="s">
        <v>199</v>
      </c>
      <c r="T37" s="11" t="s">
        <v>200</v>
      </c>
      <c r="W37" s="24" t="s">
        <v>231</v>
      </c>
    </row>
    <row r="38" spans="1:23" ht="14.5">
      <c r="A38" s="12">
        <v>2.7</v>
      </c>
      <c r="B38" s="11" t="s">
        <v>248</v>
      </c>
      <c r="C38" s="11" t="s">
        <v>243</v>
      </c>
      <c r="D38" s="11" t="s">
        <v>97</v>
      </c>
      <c r="E38" s="11" t="s">
        <v>194</v>
      </c>
      <c r="F38" s="12">
        <v>15</v>
      </c>
      <c r="G38" s="12" t="s">
        <v>195</v>
      </c>
      <c r="H38" s="11" t="s">
        <v>196</v>
      </c>
      <c r="I38" s="12">
        <v>1</v>
      </c>
      <c r="J38" s="12">
        <v>1.25658</v>
      </c>
      <c r="K38" s="12">
        <f t="shared" si="0"/>
        <v>1.0740000000000001</v>
      </c>
      <c r="L38" s="12">
        <v>1.17</v>
      </c>
      <c r="M38" s="12">
        <v>0.15</v>
      </c>
      <c r="N38" s="12">
        <v>45.135089999999998</v>
      </c>
      <c r="O38" s="12">
        <v>36.74</v>
      </c>
      <c r="P38" s="11" t="s">
        <v>197</v>
      </c>
      <c r="Q38" s="12">
        <v>2012</v>
      </c>
      <c r="R38" s="11" t="s">
        <v>230</v>
      </c>
      <c r="S38" s="11" t="s">
        <v>199</v>
      </c>
      <c r="T38" s="11" t="s">
        <v>200</v>
      </c>
      <c r="W38" s="24" t="s">
        <v>231</v>
      </c>
    </row>
    <row r="39" spans="1:23" ht="14.5">
      <c r="A39" s="12">
        <v>2.7</v>
      </c>
      <c r="B39" s="11" t="s">
        <v>249</v>
      </c>
      <c r="C39" s="11" t="s">
        <v>243</v>
      </c>
      <c r="D39" s="11" t="s">
        <v>98</v>
      </c>
      <c r="E39" s="11" t="s">
        <v>194</v>
      </c>
      <c r="F39" s="12">
        <v>0</v>
      </c>
      <c r="G39" s="12" t="s">
        <v>195</v>
      </c>
      <c r="H39" s="11" t="s">
        <v>196</v>
      </c>
      <c r="I39" s="12">
        <v>1</v>
      </c>
      <c r="J39" s="12">
        <v>1.25658</v>
      </c>
      <c r="K39" s="12">
        <f t="shared" si="0"/>
        <v>1.0740000000000001</v>
      </c>
      <c r="L39" s="12">
        <v>1.17</v>
      </c>
      <c r="M39" s="12">
        <v>0.15</v>
      </c>
      <c r="N39" s="12">
        <v>45.135089999999998</v>
      </c>
      <c r="O39" s="12">
        <v>36.74</v>
      </c>
      <c r="P39" s="11" t="s">
        <v>197</v>
      </c>
      <c r="Q39" s="12">
        <v>2012</v>
      </c>
      <c r="R39" s="11" t="s">
        <v>230</v>
      </c>
      <c r="S39" s="11" t="s">
        <v>199</v>
      </c>
      <c r="T39" s="11" t="s">
        <v>200</v>
      </c>
      <c r="W39" s="24" t="s">
        <v>231</v>
      </c>
    </row>
    <row r="40" spans="1:23" ht="15.5">
      <c r="A40" s="12">
        <v>2.7</v>
      </c>
      <c r="B40" s="11" t="s">
        <v>250</v>
      </c>
      <c r="C40" s="11" t="s">
        <v>243</v>
      </c>
      <c r="D40" s="11" t="s">
        <v>246</v>
      </c>
      <c r="E40" s="11" t="s">
        <v>194</v>
      </c>
      <c r="F40" s="12">
        <v>0</v>
      </c>
      <c r="G40" s="12" t="s">
        <v>195</v>
      </c>
      <c r="H40" s="11" t="s">
        <v>196</v>
      </c>
      <c r="I40" s="12">
        <v>1</v>
      </c>
      <c r="J40" s="12">
        <v>1.25658</v>
      </c>
      <c r="K40" s="12">
        <f t="shared" si="0"/>
        <v>1.0740000000000001</v>
      </c>
      <c r="L40" s="12">
        <v>1.17</v>
      </c>
      <c r="M40" s="12">
        <v>1</v>
      </c>
      <c r="N40" s="12">
        <v>68.120329999999996</v>
      </c>
      <c r="O40" s="12">
        <v>55.45</v>
      </c>
      <c r="P40" s="11" t="s">
        <v>197</v>
      </c>
      <c r="Q40" s="12">
        <v>2012</v>
      </c>
      <c r="R40" s="11" t="s">
        <v>214</v>
      </c>
      <c r="S40" s="11" t="s">
        <v>199</v>
      </c>
      <c r="T40" s="11" t="s">
        <v>200</v>
      </c>
      <c r="W40" s="39" t="s">
        <v>232</v>
      </c>
    </row>
    <row r="41" spans="1:23" ht="15.5">
      <c r="A41" s="12">
        <v>2.7</v>
      </c>
      <c r="B41" s="11" t="s">
        <v>251</v>
      </c>
      <c r="C41" s="11" t="s">
        <v>243</v>
      </c>
      <c r="D41" s="11" t="s">
        <v>86</v>
      </c>
      <c r="E41" s="11" t="s">
        <v>194</v>
      </c>
      <c r="F41" s="12">
        <v>30</v>
      </c>
      <c r="G41" s="12" t="s">
        <v>195</v>
      </c>
      <c r="H41" s="11" t="s">
        <v>196</v>
      </c>
      <c r="I41" s="12">
        <v>1</v>
      </c>
      <c r="J41" s="12">
        <v>1.25658</v>
      </c>
      <c r="K41" s="12">
        <f t="shared" si="0"/>
        <v>1.0740000000000001</v>
      </c>
      <c r="L41" s="12">
        <v>1.17</v>
      </c>
      <c r="M41" s="12">
        <v>1</v>
      </c>
      <c r="N41" s="12">
        <v>68.120329999999996</v>
      </c>
      <c r="O41" s="12">
        <v>55.45</v>
      </c>
      <c r="P41" s="11" t="s">
        <v>197</v>
      </c>
      <c r="Q41" s="47">
        <v>2012</v>
      </c>
      <c r="R41" s="11" t="s">
        <v>214</v>
      </c>
      <c r="S41" s="11" t="s">
        <v>199</v>
      </c>
      <c r="T41" s="11" t="s">
        <v>200</v>
      </c>
      <c r="W41" s="39" t="s">
        <v>232</v>
      </c>
    </row>
    <row r="42" spans="1:23" ht="15.5">
      <c r="A42" s="12">
        <v>2.7</v>
      </c>
      <c r="B42" s="11" t="s">
        <v>252</v>
      </c>
      <c r="C42" s="11" t="s">
        <v>243</v>
      </c>
      <c r="D42" s="11" t="s">
        <v>97</v>
      </c>
      <c r="E42" s="11" t="s">
        <v>194</v>
      </c>
      <c r="F42" s="12">
        <v>15</v>
      </c>
      <c r="G42" s="12" t="s">
        <v>195</v>
      </c>
      <c r="H42" s="11" t="s">
        <v>196</v>
      </c>
      <c r="I42" s="12">
        <v>1</v>
      </c>
      <c r="J42" s="12">
        <v>1.25658</v>
      </c>
      <c r="K42" s="12">
        <f t="shared" si="0"/>
        <v>1.0740000000000001</v>
      </c>
      <c r="L42" s="12">
        <v>1.17</v>
      </c>
      <c r="M42" s="12">
        <v>1</v>
      </c>
      <c r="N42" s="12">
        <v>68.120329999999996</v>
      </c>
      <c r="O42" s="12">
        <v>55.45</v>
      </c>
      <c r="P42" s="11" t="s">
        <v>197</v>
      </c>
      <c r="Q42" s="47">
        <v>2016</v>
      </c>
      <c r="R42" s="11" t="s">
        <v>214</v>
      </c>
      <c r="S42" s="11" t="s">
        <v>199</v>
      </c>
      <c r="T42" s="11" t="s">
        <v>200</v>
      </c>
      <c r="W42" s="39" t="s">
        <v>232</v>
      </c>
    </row>
    <row r="43" spans="1:23" ht="15.5">
      <c r="A43" s="12">
        <v>2.7</v>
      </c>
      <c r="B43" s="11" t="s">
        <v>253</v>
      </c>
      <c r="C43" s="11" t="s">
        <v>243</v>
      </c>
      <c r="D43" s="11" t="s">
        <v>98</v>
      </c>
      <c r="E43" s="11" t="s">
        <v>194</v>
      </c>
      <c r="F43" s="12">
        <v>0</v>
      </c>
      <c r="G43" s="12" t="s">
        <v>195</v>
      </c>
      <c r="H43" s="11" t="s">
        <v>196</v>
      </c>
      <c r="I43" s="12">
        <v>1</v>
      </c>
      <c r="J43" s="12">
        <v>1.25658</v>
      </c>
      <c r="K43" s="12">
        <f t="shared" si="0"/>
        <v>1.0740000000000001</v>
      </c>
      <c r="L43" s="12">
        <v>1.17</v>
      </c>
      <c r="M43" s="12">
        <v>1</v>
      </c>
      <c r="N43" s="12">
        <v>68.120329999999996</v>
      </c>
      <c r="O43" s="12">
        <v>55.45</v>
      </c>
      <c r="P43" s="11" t="s">
        <v>197</v>
      </c>
      <c r="Q43" s="12">
        <v>2016</v>
      </c>
      <c r="R43" s="11" t="s">
        <v>214</v>
      </c>
      <c r="S43" s="11" t="s">
        <v>199</v>
      </c>
      <c r="T43" s="11" t="s">
        <v>200</v>
      </c>
      <c r="W43" s="39" t="s">
        <v>232</v>
      </c>
    </row>
    <row r="44" spans="1:23" ht="15.5">
      <c r="A44" s="4">
        <v>2.9</v>
      </c>
      <c r="B44" s="4" t="s">
        <v>193</v>
      </c>
      <c r="C44" s="5" t="s">
        <v>99</v>
      </c>
      <c r="D44" s="4" t="s">
        <v>100</v>
      </c>
      <c r="E44" s="11" t="s">
        <v>194</v>
      </c>
      <c r="F44" s="12">
        <v>10</v>
      </c>
      <c r="G44" s="12" t="s">
        <v>195</v>
      </c>
      <c r="H44" s="11" t="s">
        <v>196</v>
      </c>
      <c r="I44" s="12">
        <v>1</v>
      </c>
      <c r="J44" s="12">
        <v>1.2284999999999999</v>
      </c>
      <c r="K44" s="12">
        <f t="shared" si="0"/>
        <v>1.05</v>
      </c>
      <c r="L44" s="12">
        <v>1.17</v>
      </c>
      <c r="M44" s="4">
        <v>0.3</v>
      </c>
      <c r="N44" s="20">
        <v>68.42</v>
      </c>
      <c r="O44" s="20">
        <v>68.42</v>
      </c>
      <c r="P44" s="4" t="s">
        <v>197</v>
      </c>
      <c r="Q44" s="20">
        <v>2008</v>
      </c>
      <c r="R44" s="40" t="s">
        <v>206</v>
      </c>
      <c r="S44" s="11" t="s">
        <v>199</v>
      </c>
      <c r="T44" s="4" t="s">
        <v>200</v>
      </c>
      <c r="W44" s="34" t="s">
        <v>254</v>
      </c>
    </row>
    <row r="45" spans="1:23" ht="15.5">
      <c r="A45" s="12">
        <v>3.1</v>
      </c>
      <c r="B45" s="11" t="s">
        <v>193</v>
      </c>
      <c r="C45" s="11" t="s">
        <v>255</v>
      </c>
      <c r="D45" s="11" t="s">
        <v>78</v>
      </c>
      <c r="E45" s="11" t="s">
        <v>209</v>
      </c>
      <c r="F45" s="12">
        <v>30</v>
      </c>
      <c r="G45" s="12" t="s">
        <v>195</v>
      </c>
      <c r="H45" s="11" t="s">
        <v>196</v>
      </c>
      <c r="I45" s="12">
        <v>1</v>
      </c>
      <c r="J45" s="12">
        <v>1.17</v>
      </c>
      <c r="K45" s="12">
        <f t="shared" si="0"/>
        <v>1</v>
      </c>
      <c r="L45" s="12">
        <v>1.17</v>
      </c>
      <c r="M45" s="12">
        <v>0.3</v>
      </c>
      <c r="N45" s="12">
        <v>1619.046</v>
      </c>
      <c r="O45" s="12">
        <v>1383.8</v>
      </c>
      <c r="P45" s="11" t="s">
        <v>240</v>
      </c>
      <c r="Q45" s="47">
        <v>2005</v>
      </c>
      <c r="R45" s="11" t="s">
        <v>237</v>
      </c>
      <c r="S45" s="11" t="s">
        <v>199</v>
      </c>
      <c r="T45" s="11" t="s">
        <v>238</v>
      </c>
      <c r="W45" s="34" t="s">
        <v>256</v>
      </c>
    </row>
    <row r="46" spans="1:23" ht="16.5">
      <c r="A46" s="12">
        <v>3.2</v>
      </c>
      <c r="B46" s="11" t="s">
        <v>193</v>
      </c>
      <c r="C46" s="11" t="s">
        <v>257</v>
      </c>
      <c r="D46" s="11" t="s">
        <v>244</v>
      </c>
      <c r="E46" s="11" t="s">
        <v>194</v>
      </c>
      <c r="F46" s="12">
        <v>30</v>
      </c>
      <c r="G46" s="12" t="s">
        <v>195</v>
      </c>
      <c r="H46" s="11" t="s">
        <v>196</v>
      </c>
      <c r="I46" s="12">
        <v>0.5</v>
      </c>
      <c r="J46" s="12">
        <v>1.17</v>
      </c>
      <c r="K46" s="12">
        <f t="shared" si="0"/>
        <v>1</v>
      </c>
      <c r="L46" s="12">
        <v>1.17</v>
      </c>
      <c r="M46" s="12">
        <v>0.3</v>
      </c>
      <c r="N46" s="12">
        <v>4719.335</v>
      </c>
      <c r="O46" s="12">
        <v>4033.62</v>
      </c>
      <c r="P46" s="11" t="s">
        <v>240</v>
      </c>
      <c r="Q46" s="47">
        <v>2002</v>
      </c>
      <c r="R46" s="11" t="s">
        <v>237</v>
      </c>
      <c r="S46" s="11" t="s">
        <v>199</v>
      </c>
      <c r="T46" s="11" t="s">
        <v>238</v>
      </c>
      <c r="W46" s="48" t="s">
        <v>258</v>
      </c>
    </row>
    <row r="47" spans="1:23" ht="16.5">
      <c r="A47" s="12">
        <v>3.2</v>
      </c>
      <c r="B47" s="11" t="s">
        <v>210</v>
      </c>
      <c r="C47" s="11" t="s">
        <v>257</v>
      </c>
      <c r="D47" s="11" t="s">
        <v>246</v>
      </c>
      <c r="E47" s="11" t="s">
        <v>194</v>
      </c>
      <c r="F47" s="12">
        <v>0</v>
      </c>
      <c r="G47" s="12" t="s">
        <v>195</v>
      </c>
      <c r="H47" s="11" t="s">
        <v>196</v>
      </c>
      <c r="I47" s="12">
        <v>0.5</v>
      </c>
      <c r="J47" s="12">
        <v>1.17</v>
      </c>
      <c r="K47" s="12">
        <f t="shared" si="0"/>
        <v>1</v>
      </c>
      <c r="L47" s="12">
        <v>1.17</v>
      </c>
      <c r="M47" s="12">
        <v>0.3</v>
      </c>
      <c r="N47" s="12">
        <v>4719.335</v>
      </c>
      <c r="O47" s="12">
        <v>4033.62</v>
      </c>
      <c r="P47" s="11" t="s">
        <v>240</v>
      </c>
      <c r="Q47" s="12">
        <v>2002</v>
      </c>
      <c r="R47" s="11" t="s">
        <v>237</v>
      </c>
      <c r="S47" s="11" t="s">
        <v>199</v>
      </c>
      <c r="T47" s="11" t="s">
        <v>238</v>
      </c>
      <c r="W47" s="48" t="s">
        <v>258</v>
      </c>
    </row>
    <row r="48" spans="1:23" ht="16.5">
      <c r="A48" s="12">
        <v>3.2</v>
      </c>
      <c r="B48" s="11" t="s">
        <v>220</v>
      </c>
      <c r="C48" s="11" t="s">
        <v>257</v>
      </c>
      <c r="D48" s="11" t="s">
        <v>86</v>
      </c>
      <c r="E48" s="11" t="s">
        <v>194</v>
      </c>
      <c r="F48" s="12">
        <v>30</v>
      </c>
      <c r="G48" s="12" t="s">
        <v>195</v>
      </c>
      <c r="H48" s="11" t="s">
        <v>196</v>
      </c>
      <c r="I48" s="12">
        <v>0.5</v>
      </c>
      <c r="J48" s="12">
        <v>1.17</v>
      </c>
      <c r="K48" s="12">
        <f t="shared" si="0"/>
        <v>1</v>
      </c>
      <c r="L48" s="12">
        <v>1.17</v>
      </c>
      <c r="M48" s="12">
        <v>0.3</v>
      </c>
      <c r="N48" s="12">
        <v>4719.335</v>
      </c>
      <c r="O48" s="12">
        <v>4033.62</v>
      </c>
      <c r="P48" s="11" t="s">
        <v>240</v>
      </c>
      <c r="Q48" s="12">
        <v>2002</v>
      </c>
      <c r="R48" s="11" t="s">
        <v>237</v>
      </c>
      <c r="S48" s="11" t="s">
        <v>199</v>
      </c>
      <c r="T48" s="11" t="s">
        <v>238</v>
      </c>
      <c r="W48" s="48" t="s">
        <v>258</v>
      </c>
    </row>
    <row r="49" spans="1:28" ht="16.5">
      <c r="A49" s="12">
        <v>3.2</v>
      </c>
      <c r="B49" s="11" t="s">
        <v>223</v>
      </c>
      <c r="C49" s="11" t="s">
        <v>257</v>
      </c>
      <c r="D49" s="11" t="s">
        <v>97</v>
      </c>
      <c r="E49" s="11" t="s">
        <v>194</v>
      </c>
      <c r="F49" s="12">
        <v>15</v>
      </c>
      <c r="G49" s="12" t="s">
        <v>195</v>
      </c>
      <c r="H49" s="11" t="s">
        <v>196</v>
      </c>
      <c r="I49" s="12">
        <v>0.5</v>
      </c>
      <c r="J49" s="12">
        <v>1.17</v>
      </c>
      <c r="K49" s="12">
        <f t="shared" si="0"/>
        <v>1</v>
      </c>
      <c r="L49" s="12">
        <v>1.17</v>
      </c>
      <c r="M49" s="12">
        <v>0.3</v>
      </c>
      <c r="N49" s="12">
        <v>4719.335</v>
      </c>
      <c r="O49" s="12">
        <v>4033.62</v>
      </c>
      <c r="P49" s="11" t="s">
        <v>240</v>
      </c>
      <c r="Q49" s="12">
        <v>2002</v>
      </c>
      <c r="R49" s="11" t="s">
        <v>237</v>
      </c>
      <c r="S49" s="11" t="s">
        <v>199</v>
      </c>
      <c r="T49" s="11" t="s">
        <v>238</v>
      </c>
      <c r="W49" s="48" t="s">
        <v>258</v>
      </c>
    </row>
    <row r="50" spans="1:28" ht="16.5">
      <c r="A50" s="12">
        <v>3.2</v>
      </c>
      <c r="B50" s="11" t="s">
        <v>224</v>
      </c>
      <c r="C50" s="11" t="s">
        <v>257</v>
      </c>
      <c r="D50" s="11" t="s">
        <v>98</v>
      </c>
      <c r="E50" s="11" t="s">
        <v>194</v>
      </c>
      <c r="F50" s="12">
        <v>0</v>
      </c>
      <c r="G50" s="12" t="s">
        <v>195</v>
      </c>
      <c r="H50" s="11" t="s">
        <v>196</v>
      </c>
      <c r="I50" s="12">
        <v>0.5</v>
      </c>
      <c r="J50" s="12">
        <v>1.17</v>
      </c>
      <c r="K50" s="12">
        <f t="shared" si="0"/>
        <v>1</v>
      </c>
      <c r="L50" s="12">
        <v>1.17</v>
      </c>
      <c r="M50" s="12">
        <v>0.3</v>
      </c>
      <c r="N50" s="12">
        <v>4719.335</v>
      </c>
      <c r="O50" s="12">
        <v>4033.62</v>
      </c>
      <c r="P50" s="11" t="s">
        <v>240</v>
      </c>
      <c r="Q50" s="12">
        <v>2002</v>
      </c>
      <c r="R50" s="11" t="s">
        <v>237</v>
      </c>
      <c r="S50" s="11" t="s">
        <v>199</v>
      </c>
      <c r="T50" s="11" t="s">
        <v>238</v>
      </c>
      <c r="W50" s="48" t="s">
        <v>258</v>
      </c>
    </row>
    <row r="51" spans="1:28" ht="14.5">
      <c r="A51" s="12">
        <v>3.3</v>
      </c>
      <c r="B51" s="11" t="s">
        <v>193</v>
      </c>
      <c r="C51" s="11" t="s">
        <v>116</v>
      </c>
      <c r="D51" s="11" t="s">
        <v>118</v>
      </c>
      <c r="E51" s="11" t="s">
        <v>209</v>
      </c>
      <c r="F51" s="12">
        <v>20</v>
      </c>
      <c r="G51" s="12">
        <v>80</v>
      </c>
      <c r="H51" s="11" t="s">
        <v>259</v>
      </c>
      <c r="I51" s="12">
        <v>0.23599999999999999</v>
      </c>
      <c r="J51" s="12">
        <v>1.48824</v>
      </c>
      <c r="K51" s="12">
        <f t="shared" si="0"/>
        <v>1.272</v>
      </c>
      <c r="L51" s="12">
        <v>1.17</v>
      </c>
      <c r="M51" s="12">
        <v>0.3</v>
      </c>
      <c r="N51" s="12">
        <v>210.23400000000001</v>
      </c>
      <c r="O51" s="12">
        <v>161.01</v>
      </c>
      <c r="P51" s="11" t="s">
        <v>197</v>
      </c>
      <c r="Q51" s="12">
        <v>2013</v>
      </c>
      <c r="R51" s="11" t="s">
        <v>260</v>
      </c>
      <c r="S51" s="11" t="s">
        <v>199</v>
      </c>
      <c r="T51" s="11" t="s">
        <v>238</v>
      </c>
      <c r="W51" s="4" t="s">
        <v>261</v>
      </c>
    </row>
    <row r="52" spans="1:28" ht="14.5">
      <c r="A52" s="12">
        <v>3.3</v>
      </c>
      <c r="B52" s="11" t="s">
        <v>210</v>
      </c>
      <c r="C52" s="11" t="s">
        <v>116</v>
      </c>
      <c r="D52" s="11" t="s">
        <v>227</v>
      </c>
      <c r="E52" s="11" t="s">
        <v>228</v>
      </c>
      <c r="F52" s="12">
        <v>20</v>
      </c>
      <c r="G52" s="12">
        <v>80</v>
      </c>
      <c r="H52" s="11" t="s">
        <v>259</v>
      </c>
      <c r="I52" s="12">
        <v>0.2</v>
      </c>
      <c r="J52" s="12">
        <v>1.2284999999999999</v>
      </c>
      <c r="K52" s="12">
        <f t="shared" si="0"/>
        <v>1.05</v>
      </c>
      <c r="L52" s="12">
        <v>1.17</v>
      </c>
      <c r="M52" s="12">
        <v>0.3</v>
      </c>
      <c r="N52" s="12">
        <v>11.80589</v>
      </c>
      <c r="O52" s="12">
        <v>9.61</v>
      </c>
      <c r="P52" s="11" t="s">
        <v>197</v>
      </c>
      <c r="Q52" s="12">
        <v>2013</v>
      </c>
      <c r="R52" s="11" t="s">
        <v>260</v>
      </c>
      <c r="S52" s="11" t="s">
        <v>199</v>
      </c>
      <c r="T52" s="11" t="s">
        <v>200</v>
      </c>
      <c r="W52" s="4" t="s">
        <v>261</v>
      </c>
    </row>
    <row r="53" spans="1:28" ht="15.5">
      <c r="A53" s="12">
        <v>3.4</v>
      </c>
      <c r="B53" s="11" t="s">
        <v>193</v>
      </c>
      <c r="C53" s="11" t="s">
        <v>262</v>
      </c>
      <c r="D53" s="11" t="s">
        <v>34</v>
      </c>
      <c r="E53" s="11" t="s">
        <v>194</v>
      </c>
      <c r="F53" s="12">
        <v>30</v>
      </c>
      <c r="G53" s="12" t="s">
        <v>195</v>
      </c>
      <c r="H53" s="11" t="s">
        <v>196</v>
      </c>
      <c r="I53" s="12">
        <v>8.5500000000000007E-2</v>
      </c>
      <c r="J53" s="12">
        <v>1.48824</v>
      </c>
      <c r="K53" s="12">
        <f t="shared" si="0"/>
        <v>1.272</v>
      </c>
      <c r="L53" s="12">
        <v>1.17</v>
      </c>
      <c r="M53" s="12">
        <v>0.3</v>
      </c>
      <c r="N53" s="12">
        <v>254.61539999999999</v>
      </c>
      <c r="O53" s="12">
        <v>195</v>
      </c>
      <c r="P53" s="11" t="s">
        <v>197</v>
      </c>
      <c r="Q53" s="12">
        <v>2005</v>
      </c>
      <c r="R53" s="11" t="s">
        <v>263</v>
      </c>
      <c r="S53" s="11" t="s">
        <v>199</v>
      </c>
      <c r="T53" s="11" t="s">
        <v>238</v>
      </c>
      <c r="W53" s="34" t="s">
        <v>264</v>
      </c>
    </row>
    <row r="54" spans="1:28" ht="15.5">
      <c r="A54" s="12">
        <v>3.4</v>
      </c>
      <c r="B54" s="11" t="s">
        <v>210</v>
      </c>
      <c r="C54" s="11" t="s">
        <v>262</v>
      </c>
      <c r="D54" s="11" t="s">
        <v>64</v>
      </c>
      <c r="E54" s="11" t="s">
        <v>194</v>
      </c>
      <c r="F54" s="12">
        <v>0</v>
      </c>
      <c r="G54" s="12" t="s">
        <v>195</v>
      </c>
      <c r="H54" s="11" t="s">
        <v>196</v>
      </c>
      <c r="I54" s="12">
        <v>0.13095000000000001</v>
      </c>
      <c r="J54" s="12">
        <v>1.48824</v>
      </c>
      <c r="K54" s="12">
        <f t="shared" si="0"/>
        <v>1.272</v>
      </c>
      <c r="L54" s="12">
        <v>1.17</v>
      </c>
      <c r="M54" s="12">
        <v>0.3</v>
      </c>
      <c r="N54" s="12">
        <v>254.61539999999999</v>
      </c>
      <c r="O54" s="12">
        <v>195</v>
      </c>
      <c r="P54" s="11" t="s">
        <v>197</v>
      </c>
      <c r="Q54" s="12">
        <v>2005</v>
      </c>
      <c r="R54" s="11" t="s">
        <v>263</v>
      </c>
      <c r="S54" s="11" t="s">
        <v>199</v>
      </c>
      <c r="T54" s="11" t="s">
        <v>238</v>
      </c>
      <c r="W54" s="34" t="s">
        <v>264</v>
      </c>
    </row>
    <row r="55" spans="1:28" ht="15.5">
      <c r="A55" s="4">
        <v>3.6</v>
      </c>
      <c r="B55" s="4" t="s">
        <v>193</v>
      </c>
      <c r="C55" s="5" t="s">
        <v>125</v>
      </c>
      <c r="D55" s="40" t="s">
        <v>127</v>
      </c>
      <c r="E55" s="11" t="s">
        <v>209</v>
      </c>
      <c r="F55" s="12">
        <v>0</v>
      </c>
      <c r="G55" s="12" t="s">
        <v>195</v>
      </c>
      <c r="H55" s="11" t="s">
        <v>196</v>
      </c>
      <c r="I55" s="4">
        <v>1</v>
      </c>
      <c r="J55" s="12">
        <v>1.48824</v>
      </c>
      <c r="K55" s="12">
        <f t="shared" si="0"/>
        <v>1.272</v>
      </c>
      <c r="L55" s="12">
        <v>1.17</v>
      </c>
      <c r="M55" s="20">
        <v>0.3</v>
      </c>
      <c r="N55" s="7">
        <v>179</v>
      </c>
      <c r="O55" s="4">
        <v>179</v>
      </c>
      <c r="P55" s="4" t="s">
        <v>197</v>
      </c>
      <c r="Q55" s="4">
        <v>2012</v>
      </c>
      <c r="R55" s="4" t="s">
        <v>208</v>
      </c>
      <c r="S55" s="11" t="s">
        <v>199</v>
      </c>
      <c r="T55" s="11" t="s">
        <v>238</v>
      </c>
      <c r="W55" s="34" t="s">
        <v>265</v>
      </c>
    </row>
    <row r="56" spans="1:28" ht="15.5">
      <c r="A56" s="49">
        <v>3.6</v>
      </c>
      <c r="B56" s="49" t="s">
        <v>210</v>
      </c>
      <c r="C56" s="49" t="s">
        <v>125</v>
      </c>
      <c r="D56" s="50" t="s">
        <v>129</v>
      </c>
      <c r="E56" s="51" t="s">
        <v>209</v>
      </c>
      <c r="F56" s="22">
        <v>0</v>
      </c>
      <c r="G56" s="22" t="s">
        <v>195</v>
      </c>
      <c r="H56" s="51" t="s">
        <v>196</v>
      </c>
      <c r="I56" s="49">
        <v>0.26400000000000001</v>
      </c>
      <c r="J56" s="12">
        <v>1.48824</v>
      </c>
      <c r="K56" s="12">
        <f t="shared" si="0"/>
        <v>1.272</v>
      </c>
      <c r="L56" s="12">
        <v>1.17</v>
      </c>
      <c r="M56" s="20">
        <v>0.3</v>
      </c>
      <c r="N56" s="7">
        <v>179</v>
      </c>
      <c r="O56" s="4">
        <v>179</v>
      </c>
      <c r="P56" s="4" t="s">
        <v>197</v>
      </c>
      <c r="Q56" s="4">
        <v>2012</v>
      </c>
      <c r="R56" s="4" t="s">
        <v>208</v>
      </c>
      <c r="S56" s="11" t="s">
        <v>199</v>
      </c>
      <c r="T56" s="11" t="s">
        <v>238</v>
      </c>
      <c r="U56" s="49"/>
      <c r="V56" s="49"/>
      <c r="W56" s="34" t="s">
        <v>265</v>
      </c>
      <c r="X56" s="49"/>
      <c r="Y56" s="49"/>
      <c r="Z56" s="49"/>
      <c r="AA56" s="49"/>
      <c r="AB56" s="49"/>
    </row>
    <row r="57" spans="1:28" ht="15.5">
      <c r="A57" s="4">
        <v>3.7</v>
      </c>
      <c r="B57" s="4" t="s">
        <v>193</v>
      </c>
      <c r="C57" s="5" t="s">
        <v>131</v>
      </c>
      <c r="D57" s="40" t="s">
        <v>132</v>
      </c>
      <c r="E57" s="11" t="s">
        <v>194</v>
      </c>
      <c r="F57" s="12">
        <v>0</v>
      </c>
      <c r="G57" s="12" t="s">
        <v>195</v>
      </c>
      <c r="H57" s="11" t="s">
        <v>196</v>
      </c>
      <c r="I57" s="4">
        <v>0.77300000000000002</v>
      </c>
      <c r="J57" s="12">
        <v>1.48824</v>
      </c>
      <c r="K57" s="12">
        <f t="shared" si="0"/>
        <v>1.272</v>
      </c>
      <c r="L57" s="12">
        <v>1.17</v>
      </c>
      <c r="M57" s="20">
        <v>0.3</v>
      </c>
      <c r="N57" s="4">
        <v>384</v>
      </c>
      <c r="O57" s="4">
        <v>384</v>
      </c>
      <c r="P57" s="4" t="s">
        <v>197</v>
      </c>
      <c r="Q57" s="4">
        <v>2021</v>
      </c>
      <c r="R57" s="4" t="s">
        <v>266</v>
      </c>
      <c r="S57" s="11" t="s">
        <v>199</v>
      </c>
      <c r="T57" s="11" t="s">
        <v>238</v>
      </c>
      <c r="U57" s="24" t="s">
        <v>267</v>
      </c>
      <c r="V57" s="4">
        <v>1</v>
      </c>
      <c r="W57" s="39" t="s">
        <v>268</v>
      </c>
    </row>
    <row r="58" spans="1:28" ht="15.5">
      <c r="A58" s="4">
        <v>3.7</v>
      </c>
      <c r="B58" s="4" t="s">
        <v>193</v>
      </c>
      <c r="C58" s="5" t="s">
        <v>131</v>
      </c>
      <c r="D58" s="40" t="s">
        <v>132</v>
      </c>
      <c r="E58" s="11" t="s">
        <v>194</v>
      </c>
      <c r="F58" s="12">
        <v>0</v>
      </c>
      <c r="G58" s="12" t="s">
        <v>195</v>
      </c>
      <c r="H58" s="11" t="s">
        <v>196</v>
      </c>
      <c r="I58" s="4">
        <f>1-I57</f>
        <v>0.22699999999999998</v>
      </c>
      <c r="J58" s="12">
        <v>1.48824</v>
      </c>
      <c r="K58" s="12">
        <f t="shared" si="0"/>
        <v>1.272</v>
      </c>
      <c r="L58" s="12">
        <v>1.17</v>
      </c>
      <c r="M58" s="20">
        <v>0.3</v>
      </c>
      <c r="N58" s="7">
        <v>392</v>
      </c>
      <c r="O58" s="4">
        <v>392</v>
      </c>
      <c r="P58" s="4" t="s">
        <v>197</v>
      </c>
      <c r="Q58" s="4">
        <v>2021</v>
      </c>
      <c r="R58" s="4" t="s">
        <v>266</v>
      </c>
      <c r="S58" s="11" t="s">
        <v>199</v>
      </c>
      <c r="T58" s="11" t="s">
        <v>238</v>
      </c>
      <c r="U58" s="24" t="s">
        <v>269</v>
      </c>
      <c r="V58" s="4">
        <v>1</v>
      </c>
      <c r="W58" s="39" t="s">
        <v>268</v>
      </c>
    </row>
    <row r="59" spans="1:28" ht="15.5">
      <c r="A59" s="4">
        <v>3.8</v>
      </c>
      <c r="B59" s="4" t="s">
        <v>193</v>
      </c>
      <c r="C59" s="5" t="s">
        <v>136</v>
      </c>
      <c r="D59" s="40" t="s">
        <v>137</v>
      </c>
      <c r="E59" s="11" t="s">
        <v>194</v>
      </c>
      <c r="F59" s="12">
        <v>0</v>
      </c>
      <c r="G59" s="12" t="s">
        <v>195</v>
      </c>
      <c r="H59" s="11" t="s">
        <v>196</v>
      </c>
      <c r="I59" s="4">
        <v>1</v>
      </c>
      <c r="J59" s="12">
        <v>1.48824</v>
      </c>
      <c r="K59" s="12">
        <f t="shared" si="0"/>
        <v>1.272</v>
      </c>
      <c r="L59" s="12">
        <v>1.17</v>
      </c>
      <c r="M59" s="20">
        <v>0.3</v>
      </c>
      <c r="N59" s="7">
        <v>179</v>
      </c>
      <c r="O59" s="4">
        <v>179</v>
      </c>
      <c r="P59" s="4" t="s">
        <v>197</v>
      </c>
      <c r="Q59" s="4">
        <v>2012</v>
      </c>
      <c r="R59" s="4" t="s">
        <v>208</v>
      </c>
      <c r="S59" s="11" t="s">
        <v>199</v>
      </c>
      <c r="T59" s="11" t="s">
        <v>238</v>
      </c>
      <c r="W59" s="34" t="s">
        <v>265</v>
      </c>
    </row>
    <row r="60" spans="1:28" ht="15.5">
      <c r="A60" s="4">
        <v>3.9</v>
      </c>
      <c r="B60" s="4" t="s">
        <v>193</v>
      </c>
      <c r="C60" s="5" t="s">
        <v>141</v>
      </c>
      <c r="D60" s="40" t="s">
        <v>143</v>
      </c>
      <c r="E60" s="11" t="s">
        <v>209</v>
      </c>
      <c r="F60" s="12">
        <v>0</v>
      </c>
      <c r="G60" s="12" t="s">
        <v>195</v>
      </c>
      <c r="H60" s="11" t="s">
        <v>196</v>
      </c>
      <c r="I60" s="4">
        <v>4.4999999999999998E-2</v>
      </c>
      <c r="J60" s="12">
        <v>1.48824</v>
      </c>
      <c r="K60" s="12">
        <f t="shared" si="0"/>
        <v>1.272</v>
      </c>
      <c r="L60" s="12">
        <v>1.17</v>
      </c>
      <c r="M60" s="20">
        <v>0.3</v>
      </c>
      <c r="N60" s="7">
        <v>179</v>
      </c>
      <c r="O60" s="4">
        <v>179</v>
      </c>
      <c r="P60" s="4" t="s">
        <v>197</v>
      </c>
      <c r="Q60" s="7">
        <v>2012</v>
      </c>
      <c r="R60" s="19" t="s">
        <v>208</v>
      </c>
      <c r="S60" s="11" t="s">
        <v>199</v>
      </c>
      <c r="T60" s="11" t="s">
        <v>238</v>
      </c>
      <c r="W60" s="34" t="s">
        <v>265</v>
      </c>
    </row>
    <row r="61" spans="1:28" ht="15.5">
      <c r="A61" s="12">
        <v>4.0999999999999996</v>
      </c>
      <c r="B61" s="11" t="s">
        <v>193</v>
      </c>
      <c r="C61" s="11" t="s">
        <v>270</v>
      </c>
      <c r="D61" s="11" t="s">
        <v>78</v>
      </c>
      <c r="E61" s="11" t="s">
        <v>209</v>
      </c>
      <c r="F61" s="12">
        <v>30</v>
      </c>
      <c r="G61" s="12">
        <v>80</v>
      </c>
      <c r="H61" s="11" t="s">
        <v>196</v>
      </c>
      <c r="I61" s="12">
        <v>0.20499999999999999</v>
      </c>
      <c r="J61" s="12">
        <v>1.17</v>
      </c>
      <c r="K61" s="12">
        <f t="shared" si="0"/>
        <v>1</v>
      </c>
      <c r="L61" s="12">
        <v>1.17</v>
      </c>
      <c r="M61" s="12">
        <v>0.3</v>
      </c>
      <c r="N61" s="12">
        <v>15756.39</v>
      </c>
      <c r="O61" s="12">
        <v>13467</v>
      </c>
      <c r="P61" s="11" t="s">
        <v>271</v>
      </c>
      <c r="Q61" s="12">
        <v>2014</v>
      </c>
      <c r="R61" s="11" t="s">
        <v>272</v>
      </c>
      <c r="S61" s="11" t="s">
        <v>199</v>
      </c>
      <c r="T61" s="11" t="s">
        <v>273</v>
      </c>
      <c r="W61" s="39" t="s">
        <v>274</v>
      </c>
    </row>
    <row r="62" spans="1:28" ht="15.5">
      <c r="A62" s="12">
        <v>4.2</v>
      </c>
      <c r="B62" s="11" t="s">
        <v>193</v>
      </c>
      <c r="C62" s="11" t="s">
        <v>275</v>
      </c>
      <c r="D62" s="11" t="s">
        <v>34</v>
      </c>
      <c r="E62" s="11" t="s">
        <v>194</v>
      </c>
      <c r="F62" s="12">
        <v>15</v>
      </c>
      <c r="G62" s="12" t="s">
        <v>195</v>
      </c>
      <c r="H62" s="11" t="s">
        <v>196</v>
      </c>
      <c r="I62" s="12">
        <v>9.4999999999999998E-3</v>
      </c>
      <c r="J62" s="12">
        <v>1.17</v>
      </c>
      <c r="K62" s="12">
        <f t="shared" si="0"/>
        <v>1</v>
      </c>
      <c r="L62" s="12">
        <v>1.17</v>
      </c>
      <c r="M62" s="12">
        <v>0.3</v>
      </c>
      <c r="N62" s="12">
        <v>318.93029999999999</v>
      </c>
      <c r="O62" s="12">
        <v>272.58999999999997</v>
      </c>
      <c r="P62" s="11" t="s">
        <v>276</v>
      </c>
      <c r="Q62" s="12">
        <v>2003</v>
      </c>
      <c r="R62" s="11" t="s">
        <v>277</v>
      </c>
      <c r="S62" s="11" t="s">
        <v>199</v>
      </c>
      <c r="T62" s="11" t="s">
        <v>273</v>
      </c>
      <c r="W62" s="39" t="s">
        <v>278</v>
      </c>
    </row>
    <row r="63" spans="1:28" ht="15.5">
      <c r="A63" s="12">
        <v>4.2</v>
      </c>
      <c r="B63" s="11" t="s">
        <v>210</v>
      </c>
      <c r="C63" s="11" t="s">
        <v>275</v>
      </c>
      <c r="D63" s="11" t="s">
        <v>64</v>
      </c>
      <c r="E63" s="11" t="s">
        <v>194</v>
      </c>
      <c r="F63" s="12">
        <v>0</v>
      </c>
      <c r="G63" s="12" t="s">
        <v>195</v>
      </c>
      <c r="H63" s="11" t="s">
        <v>196</v>
      </c>
      <c r="I63" s="12">
        <v>4.0499999999999998E-3</v>
      </c>
      <c r="J63" s="12">
        <v>1.17</v>
      </c>
      <c r="K63" s="12">
        <f t="shared" si="0"/>
        <v>1</v>
      </c>
      <c r="L63" s="12">
        <v>1.17</v>
      </c>
      <c r="M63" s="12">
        <v>0.3</v>
      </c>
      <c r="N63" s="12">
        <v>318.93029999999999</v>
      </c>
      <c r="O63" s="12">
        <v>272.58999999999997</v>
      </c>
      <c r="P63" s="11" t="s">
        <v>276</v>
      </c>
      <c r="Q63" s="12">
        <v>2003</v>
      </c>
      <c r="R63" s="11" t="s">
        <v>277</v>
      </c>
      <c r="S63" s="11" t="s">
        <v>199</v>
      </c>
      <c r="T63" s="11" t="s">
        <v>273</v>
      </c>
      <c r="W63" s="39" t="s">
        <v>278</v>
      </c>
    </row>
    <row r="64" spans="1:28" ht="15.5">
      <c r="A64" s="12">
        <v>4.3</v>
      </c>
      <c r="B64" s="11" t="s">
        <v>193</v>
      </c>
      <c r="C64" s="11" t="s">
        <v>279</v>
      </c>
      <c r="D64" s="11" t="s">
        <v>152</v>
      </c>
      <c r="E64" s="11" t="s">
        <v>209</v>
      </c>
      <c r="F64" s="12">
        <v>30</v>
      </c>
      <c r="G64" s="12">
        <v>80</v>
      </c>
      <c r="H64" s="11" t="s">
        <v>259</v>
      </c>
      <c r="I64" s="12">
        <v>0.23599999999999999</v>
      </c>
      <c r="J64" s="12">
        <v>1.48824</v>
      </c>
      <c r="K64" s="12">
        <f t="shared" si="0"/>
        <v>1.272</v>
      </c>
      <c r="L64" s="12">
        <v>1.17</v>
      </c>
      <c r="M64" s="12">
        <v>0.3</v>
      </c>
      <c r="N64" s="12">
        <v>276.51780000000002</v>
      </c>
      <c r="O64" s="12">
        <v>195</v>
      </c>
      <c r="P64" s="11" t="s">
        <v>197</v>
      </c>
      <c r="Q64" s="12">
        <v>2010</v>
      </c>
      <c r="R64" s="11" t="s">
        <v>263</v>
      </c>
      <c r="S64" s="11" t="s">
        <v>199</v>
      </c>
      <c r="T64" s="11" t="s">
        <v>273</v>
      </c>
      <c r="W64" s="39" t="s">
        <v>280</v>
      </c>
    </row>
    <row r="65" spans="1:23" ht="15.5">
      <c r="A65" s="12">
        <v>4.4000000000000004</v>
      </c>
      <c r="B65" s="11" t="s">
        <v>193</v>
      </c>
      <c r="C65" s="11" t="s">
        <v>281</v>
      </c>
      <c r="D65" s="11" t="s">
        <v>129</v>
      </c>
      <c r="E65" s="11" t="s">
        <v>209</v>
      </c>
      <c r="F65" s="12">
        <v>30</v>
      </c>
      <c r="G65" s="12">
        <v>80</v>
      </c>
      <c r="H65" s="11" t="s">
        <v>196</v>
      </c>
      <c r="I65" s="12">
        <v>0.254</v>
      </c>
      <c r="J65" s="12">
        <v>1.48824</v>
      </c>
      <c r="K65" s="12">
        <f t="shared" si="0"/>
        <v>1.272</v>
      </c>
      <c r="L65" s="12">
        <v>1.17</v>
      </c>
      <c r="M65" s="12">
        <v>0.3</v>
      </c>
      <c r="N65" s="12">
        <v>204315.4</v>
      </c>
      <c r="O65" s="12">
        <v>144083</v>
      </c>
      <c r="P65" s="11" t="s">
        <v>282</v>
      </c>
      <c r="Q65" s="12">
        <v>2013</v>
      </c>
      <c r="R65" s="11" t="s">
        <v>283</v>
      </c>
      <c r="S65" s="11" t="s">
        <v>199</v>
      </c>
      <c r="T65" s="11" t="s">
        <v>273</v>
      </c>
      <c r="W65" s="46" t="s">
        <v>284</v>
      </c>
    </row>
    <row r="66" spans="1:23" ht="14.5">
      <c r="A66" s="12">
        <v>5.0999999999999996</v>
      </c>
      <c r="B66" s="11" t="s">
        <v>193</v>
      </c>
      <c r="C66" s="11" t="s">
        <v>159</v>
      </c>
      <c r="D66" s="11" t="s">
        <v>227</v>
      </c>
      <c r="E66" s="11" t="s">
        <v>228</v>
      </c>
      <c r="F66" s="12">
        <v>0</v>
      </c>
      <c r="G66" s="12" t="s">
        <v>195</v>
      </c>
      <c r="H66" s="11" t="s">
        <v>196</v>
      </c>
      <c r="I66" s="12">
        <v>1</v>
      </c>
      <c r="J66" s="12">
        <v>1</v>
      </c>
      <c r="K66" s="12">
        <v>1</v>
      </c>
      <c r="L66" s="12">
        <v>1</v>
      </c>
      <c r="M66" s="12">
        <v>0.05</v>
      </c>
      <c r="N66" s="12">
        <v>1.5E-3</v>
      </c>
      <c r="O66" s="12">
        <v>1.5E-3</v>
      </c>
      <c r="P66" s="11" t="s">
        <v>197</v>
      </c>
      <c r="Q66" s="12">
        <v>2020</v>
      </c>
      <c r="R66" s="11" t="s">
        <v>285</v>
      </c>
      <c r="S66" s="11" t="s">
        <v>199</v>
      </c>
      <c r="T66" s="11" t="s">
        <v>286</v>
      </c>
      <c r="W66" s="52" t="s">
        <v>287</v>
      </c>
    </row>
    <row r="67" spans="1:23" ht="14.5">
      <c r="A67" s="12">
        <v>5.2</v>
      </c>
      <c r="B67" s="11" t="s">
        <v>193</v>
      </c>
      <c r="C67" s="11" t="s">
        <v>160</v>
      </c>
      <c r="D67" s="11" t="s">
        <v>227</v>
      </c>
      <c r="E67" s="11" t="s">
        <v>228</v>
      </c>
      <c r="F67" s="12">
        <v>0</v>
      </c>
      <c r="G67" s="12" t="s">
        <v>195</v>
      </c>
      <c r="H67" s="11" t="s">
        <v>196</v>
      </c>
      <c r="I67" s="12">
        <v>1</v>
      </c>
      <c r="J67" s="12">
        <v>1</v>
      </c>
      <c r="K67" s="12">
        <v>1</v>
      </c>
      <c r="L67" s="12">
        <v>1</v>
      </c>
      <c r="M67" s="12">
        <v>0.05</v>
      </c>
      <c r="N67" s="12">
        <v>6.0999999999999999E-2</v>
      </c>
      <c r="O67" s="12">
        <v>6.0999999999999999E-2</v>
      </c>
      <c r="P67" s="11" t="s">
        <v>197</v>
      </c>
      <c r="Q67" s="12">
        <v>2020</v>
      </c>
      <c r="R67" s="11" t="s">
        <v>285</v>
      </c>
      <c r="S67" s="11" t="s">
        <v>199</v>
      </c>
      <c r="T67" s="11" t="s">
        <v>286</v>
      </c>
      <c r="W67" s="52" t="s">
        <v>287</v>
      </c>
    </row>
    <row r="68" spans="1:23" ht="14.5">
      <c r="A68" s="12">
        <v>5.3</v>
      </c>
      <c r="B68" s="11" t="s">
        <v>193</v>
      </c>
      <c r="C68" s="11" t="s">
        <v>162</v>
      </c>
      <c r="D68" s="11" t="s">
        <v>227</v>
      </c>
      <c r="E68" s="11" t="s">
        <v>228</v>
      </c>
      <c r="F68" s="12">
        <v>0</v>
      </c>
      <c r="G68" s="12" t="s">
        <v>195</v>
      </c>
      <c r="H68" s="11" t="s">
        <v>196</v>
      </c>
      <c r="I68" s="12">
        <v>1</v>
      </c>
      <c r="J68" s="12">
        <v>1</v>
      </c>
      <c r="K68" s="12">
        <v>1</v>
      </c>
      <c r="L68" s="12">
        <v>1</v>
      </c>
      <c r="M68" s="12">
        <v>0.05</v>
      </c>
      <c r="N68" s="12">
        <v>7.2999999999999995E-2</v>
      </c>
      <c r="O68" s="12">
        <v>7.2999999999999995E-2</v>
      </c>
      <c r="P68" s="11" t="s">
        <v>197</v>
      </c>
      <c r="Q68" s="12">
        <v>2020</v>
      </c>
      <c r="R68" s="11" t="s">
        <v>285</v>
      </c>
      <c r="S68" s="11" t="s">
        <v>199</v>
      </c>
      <c r="T68" s="11" t="s">
        <v>286</v>
      </c>
      <c r="W68" s="52" t="s">
        <v>287</v>
      </c>
    </row>
    <row r="69" spans="1:23" ht="14.5">
      <c r="A69" s="12">
        <v>5.4</v>
      </c>
      <c r="B69" s="11" t="s">
        <v>193</v>
      </c>
      <c r="C69" s="11" t="s">
        <v>163</v>
      </c>
      <c r="D69" s="11" t="s">
        <v>227</v>
      </c>
      <c r="E69" s="11" t="s">
        <v>228</v>
      </c>
      <c r="F69" s="12">
        <v>0</v>
      </c>
      <c r="G69" s="12" t="s">
        <v>195</v>
      </c>
      <c r="H69" s="11" t="s">
        <v>196</v>
      </c>
      <c r="I69" s="12">
        <v>1</v>
      </c>
      <c r="J69" s="12">
        <v>1</v>
      </c>
      <c r="K69" s="12">
        <v>1</v>
      </c>
      <c r="L69" s="12">
        <v>1</v>
      </c>
      <c r="M69" s="12">
        <v>0.05</v>
      </c>
      <c r="N69" s="12">
        <v>5.6000000000000001E-2</v>
      </c>
      <c r="O69" s="12">
        <v>5.6000000000000001E-2</v>
      </c>
      <c r="P69" s="11" t="s">
        <v>197</v>
      </c>
      <c r="Q69" s="12">
        <v>2020</v>
      </c>
      <c r="R69" s="11" t="s">
        <v>285</v>
      </c>
      <c r="S69" s="11" t="s">
        <v>199</v>
      </c>
      <c r="T69" s="11" t="s">
        <v>286</v>
      </c>
      <c r="W69" s="52" t="s">
        <v>287</v>
      </c>
    </row>
    <row r="70" spans="1:23" ht="15.5">
      <c r="A70" s="12">
        <v>5.5</v>
      </c>
      <c r="B70" s="11" t="s">
        <v>193</v>
      </c>
      <c r="C70" s="11" t="s">
        <v>165</v>
      </c>
      <c r="D70" s="11" t="s">
        <v>227</v>
      </c>
      <c r="E70" s="11" t="s">
        <v>228</v>
      </c>
      <c r="F70" s="12">
        <v>0</v>
      </c>
      <c r="G70" s="12" t="s">
        <v>195</v>
      </c>
      <c r="H70" s="11" t="s">
        <v>196</v>
      </c>
      <c r="I70" s="12">
        <v>1</v>
      </c>
      <c r="J70" s="12">
        <v>1</v>
      </c>
      <c r="K70" s="12">
        <v>1</v>
      </c>
      <c r="L70" s="12">
        <v>1</v>
      </c>
      <c r="M70" s="12">
        <v>0.05</v>
      </c>
      <c r="N70" s="53">
        <v>6.52031E-2</v>
      </c>
      <c r="O70" s="53">
        <v>6.52031E-2</v>
      </c>
      <c r="P70" s="54" t="s">
        <v>276</v>
      </c>
      <c r="Q70" s="53">
        <v>2014</v>
      </c>
      <c r="R70" s="55" t="s">
        <v>277</v>
      </c>
      <c r="S70" s="11" t="s">
        <v>199</v>
      </c>
      <c r="T70" s="11" t="s">
        <v>286</v>
      </c>
      <c r="U70" s="4"/>
      <c r="W70" s="56" t="s">
        <v>288</v>
      </c>
    </row>
    <row r="71" spans="1:23" ht="15.5">
      <c r="A71" s="12">
        <v>5.5</v>
      </c>
      <c r="B71" s="11" t="s">
        <v>210</v>
      </c>
      <c r="C71" s="11" t="s">
        <v>165</v>
      </c>
      <c r="D71" s="11" t="s">
        <v>227</v>
      </c>
      <c r="E71" s="11" t="s">
        <v>228</v>
      </c>
      <c r="F71" s="12">
        <v>0</v>
      </c>
      <c r="G71" s="12" t="s">
        <v>195</v>
      </c>
      <c r="H71" s="11" t="s">
        <v>196</v>
      </c>
      <c r="I71" s="12">
        <v>1</v>
      </c>
      <c r="J71" s="12">
        <v>1</v>
      </c>
      <c r="K71" s="12">
        <v>1</v>
      </c>
      <c r="L71" s="12">
        <v>1</v>
      </c>
      <c r="M71" s="12">
        <v>0.05</v>
      </c>
      <c r="N71" s="53">
        <v>0.84231599999999995</v>
      </c>
      <c r="O71" s="53">
        <v>0.84231599999999995</v>
      </c>
      <c r="P71" s="54" t="s">
        <v>276</v>
      </c>
      <c r="Q71" s="53">
        <v>2014</v>
      </c>
      <c r="R71" s="53" t="s">
        <v>277</v>
      </c>
      <c r="S71" s="11" t="s">
        <v>199</v>
      </c>
      <c r="T71" s="11" t="s">
        <v>286</v>
      </c>
      <c r="W71" s="46" t="s">
        <v>288</v>
      </c>
    </row>
    <row r="72" spans="1:23" ht="15.5">
      <c r="A72" s="4">
        <v>5.6</v>
      </c>
      <c r="B72" s="11" t="s">
        <v>193</v>
      </c>
      <c r="C72" s="11" t="s">
        <v>167</v>
      </c>
      <c r="D72" s="11" t="s">
        <v>227</v>
      </c>
      <c r="E72" s="11" t="s">
        <v>228</v>
      </c>
      <c r="F72" s="12">
        <v>0</v>
      </c>
      <c r="G72" s="12" t="s">
        <v>195</v>
      </c>
      <c r="H72" s="11" t="s">
        <v>196</v>
      </c>
      <c r="I72" s="12">
        <v>1</v>
      </c>
      <c r="J72" s="12">
        <v>1</v>
      </c>
      <c r="K72" s="12">
        <v>1</v>
      </c>
      <c r="L72" s="12">
        <v>1</v>
      </c>
      <c r="M72" s="12">
        <v>0.05</v>
      </c>
      <c r="N72" s="53">
        <v>6.77115987460815E-2</v>
      </c>
      <c r="O72" s="53">
        <v>6.77115987460815E-2</v>
      </c>
      <c r="P72" s="54" t="s">
        <v>276</v>
      </c>
      <c r="Q72" s="53">
        <v>2015</v>
      </c>
      <c r="R72" s="53" t="s">
        <v>277</v>
      </c>
      <c r="S72" s="11" t="s">
        <v>199</v>
      </c>
      <c r="T72" s="11" t="s">
        <v>286</v>
      </c>
      <c r="U72" s="4"/>
      <c r="W72" s="39" t="s">
        <v>289</v>
      </c>
    </row>
    <row r="73" spans="1:23" ht="15.5">
      <c r="A73" s="4">
        <v>5.6</v>
      </c>
      <c r="B73" s="4" t="s">
        <v>210</v>
      </c>
      <c r="C73" s="11" t="s">
        <v>167</v>
      </c>
      <c r="D73" s="11" t="s">
        <v>227</v>
      </c>
      <c r="E73" s="11" t="s">
        <v>228</v>
      </c>
      <c r="F73" s="12">
        <v>0</v>
      </c>
      <c r="G73" s="12" t="s">
        <v>195</v>
      </c>
      <c r="H73" s="11" t="s">
        <v>196</v>
      </c>
      <c r="I73" s="12">
        <v>1</v>
      </c>
      <c r="J73" s="12">
        <v>1</v>
      </c>
      <c r="K73" s="12">
        <v>1</v>
      </c>
      <c r="L73" s="12">
        <v>1</v>
      </c>
      <c r="M73" s="12">
        <v>0.05</v>
      </c>
      <c r="N73" s="53">
        <v>0.38871473354232</v>
      </c>
      <c r="O73" s="53">
        <v>0.38871473354232</v>
      </c>
      <c r="P73" s="54" t="s">
        <v>276</v>
      </c>
      <c r="Q73" s="53">
        <v>2015</v>
      </c>
      <c r="R73" s="53" t="s">
        <v>277</v>
      </c>
      <c r="S73" s="11" t="s">
        <v>199</v>
      </c>
      <c r="T73" s="11" t="s">
        <v>286</v>
      </c>
      <c r="W73" s="39" t="s">
        <v>289</v>
      </c>
    </row>
    <row r="74" spans="1:23" ht="14.5">
      <c r="A74" s="4">
        <v>5.7</v>
      </c>
      <c r="B74" s="4" t="s">
        <v>193</v>
      </c>
      <c r="C74" s="4" t="s">
        <v>169</v>
      </c>
      <c r="D74" s="11" t="s">
        <v>227</v>
      </c>
      <c r="E74" s="11" t="s">
        <v>228</v>
      </c>
      <c r="F74" s="12">
        <v>0</v>
      </c>
      <c r="G74" s="12" t="s">
        <v>195</v>
      </c>
      <c r="H74" s="11" t="s">
        <v>196</v>
      </c>
      <c r="I74" s="12">
        <v>1</v>
      </c>
      <c r="J74" s="12">
        <v>1</v>
      </c>
      <c r="K74" s="12">
        <v>1</v>
      </c>
      <c r="L74" s="12">
        <v>1</v>
      </c>
      <c r="M74" s="12">
        <v>0.05</v>
      </c>
      <c r="N74" s="12">
        <f>AVERAGE(N66:N67)</f>
        <v>3.125E-2</v>
      </c>
      <c r="O74" s="12">
        <f>AVERAGE(O66:O67)</f>
        <v>3.125E-2</v>
      </c>
      <c r="P74" s="11" t="s">
        <v>197</v>
      </c>
      <c r="Q74" s="12">
        <v>2020</v>
      </c>
      <c r="R74" s="11" t="s">
        <v>285</v>
      </c>
      <c r="S74" s="11" t="s">
        <v>199</v>
      </c>
      <c r="T74" s="11" t="s">
        <v>286</v>
      </c>
      <c r="W74" s="52" t="s">
        <v>287</v>
      </c>
    </row>
    <row r="75" spans="1:23" ht="14.5">
      <c r="A75" s="4">
        <v>5.8</v>
      </c>
      <c r="B75" s="4" t="s">
        <v>193</v>
      </c>
      <c r="C75" s="5" t="s">
        <v>171</v>
      </c>
      <c r="D75" s="11" t="s">
        <v>227</v>
      </c>
      <c r="E75" s="11" t="s">
        <v>228</v>
      </c>
      <c r="F75" s="12">
        <v>0</v>
      </c>
      <c r="G75" s="12" t="s">
        <v>195</v>
      </c>
      <c r="H75" s="11" t="s">
        <v>196</v>
      </c>
      <c r="I75" s="12">
        <v>1</v>
      </c>
      <c r="J75" s="12">
        <v>1</v>
      </c>
      <c r="K75" s="12">
        <v>1</v>
      </c>
      <c r="L75" s="12">
        <v>1</v>
      </c>
      <c r="M75" s="12">
        <v>0.05</v>
      </c>
      <c r="N75" s="12">
        <v>4.0000000000000001E-3</v>
      </c>
      <c r="O75" s="12">
        <v>4.0000000000000001E-3</v>
      </c>
      <c r="P75" s="11" t="s">
        <v>197</v>
      </c>
      <c r="Q75" s="12">
        <v>2017</v>
      </c>
      <c r="R75" s="11" t="s">
        <v>218</v>
      </c>
      <c r="S75" s="11" t="s">
        <v>199</v>
      </c>
      <c r="T75" s="11" t="s">
        <v>286</v>
      </c>
      <c r="W75" s="52" t="s">
        <v>287</v>
      </c>
    </row>
    <row r="76" spans="1:23" ht="14.5">
      <c r="A76" s="4">
        <v>5.9</v>
      </c>
      <c r="B76" s="4" t="s">
        <v>193</v>
      </c>
      <c r="C76" s="5" t="s">
        <v>173</v>
      </c>
      <c r="D76" s="11" t="s">
        <v>227</v>
      </c>
      <c r="E76" s="11" t="s">
        <v>228</v>
      </c>
      <c r="F76" s="12">
        <v>0</v>
      </c>
      <c r="G76" s="12" t="s">
        <v>195</v>
      </c>
      <c r="H76" s="11" t="s">
        <v>196</v>
      </c>
      <c r="I76" s="12">
        <v>1</v>
      </c>
      <c r="J76" s="12">
        <v>1</v>
      </c>
      <c r="K76" s="12">
        <v>1</v>
      </c>
      <c r="L76" s="12">
        <v>1</v>
      </c>
      <c r="M76" s="12">
        <v>0.05</v>
      </c>
      <c r="N76" s="53">
        <v>6.52031E-2</v>
      </c>
      <c r="O76" s="53">
        <v>6.52031E-2</v>
      </c>
      <c r="P76" s="54" t="s">
        <v>276</v>
      </c>
      <c r="Q76" s="53">
        <v>2014</v>
      </c>
      <c r="R76" s="55" t="s">
        <v>277</v>
      </c>
      <c r="S76" s="11" t="s">
        <v>199</v>
      </c>
      <c r="T76" s="11" t="s">
        <v>286</v>
      </c>
      <c r="W76" s="52" t="s">
        <v>287</v>
      </c>
    </row>
    <row r="77" spans="1:23" ht="14.5">
      <c r="A77" s="4">
        <v>4.5</v>
      </c>
      <c r="B77" s="4" t="s">
        <v>193</v>
      </c>
      <c r="C77" t="s">
        <v>536</v>
      </c>
      <c r="D77" s="11" t="s">
        <v>227</v>
      </c>
      <c r="E77" s="11" t="s">
        <v>228</v>
      </c>
      <c r="F77" s="12">
        <v>0</v>
      </c>
      <c r="G77" s="12" t="s">
        <v>195</v>
      </c>
      <c r="H77" s="11" t="s">
        <v>196</v>
      </c>
      <c r="I77" s="12">
        <v>1</v>
      </c>
      <c r="J77" s="12">
        <v>1</v>
      </c>
      <c r="K77" s="12">
        <v>1</v>
      </c>
      <c r="L77" s="12">
        <v>1</v>
      </c>
      <c r="M77" s="12">
        <v>0.05</v>
      </c>
      <c r="N77" s="12">
        <f>AVERAGE(N69:N70)</f>
        <v>6.0601550000000004E-2</v>
      </c>
      <c r="O77" s="12">
        <f>AVERAGE(O69:O70)</f>
        <v>6.0601550000000004E-2</v>
      </c>
      <c r="P77" s="11" t="s">
        <v>197</v>
      </c>
      <c r="Q77" s="12">
        <v>2020</v>
      </c>
      <c r="R77" s="11" t="s">
        <v>285</v>
      </c>
      <c r="S77" s="11" t="s">
        <v>199</v>
      </c>
      <c r="T77" s="11" t="s">
        <v>286</v>
      </c>
    </row>
    <row r="78" spans="1:23" ht="12.5">
      <c r="G78" s="7"/>
      <c r="N78" s="7"/>
    </row>
    <row r="79" spans="1:23" ht="12.5">
      <c r="G79" s="7"/>
      <c r="N79" s="7"/>
    </row>
    <row r="80" spans="1:23" ht="12.5">
      <c r="G80" s="7"/>
      <c r="N80" s="7"/>
    </row>
    <row r="81" spans="7:14" ht="12.5">
      <c r="G81" s="7"/>
      <c r="N81" s="7"/>
    </row>
    <row r="82" spans="7:14" ht="12.5">
      <c r="G82" s="7"/>
      <c r="N82" s="7"/>
    </row>
    <row r="83" spans="7:14" ht="12.5">
      <c r="G83" s="7"/>
      <c r="N83" s="7"/>
    </row>
    <row r="84" spans="7:14" ht="12.5">
      <c r="G84" s="7"/>
      <c r="N84" s="7"/>
    </row>
    <row r="85" spans="7:14" ht="12.5">
      <c r="G85" s="7"/>
      <c r="N85" s="7"/>
    </row>
    <row r="86" spans="7:14" ht="12.5">
      <c r="G86" s="7"/>
      <c r="N86" s="7"/>
    </row>
    <row r="87" spans="7:14" ht="12.5">
      <c r="G87" s="7"/>
      <c r="N87" s="7"/>
    </row>
    <row r="88" spans="7:14" ht="12.5">
      <c r="G88" s="7"/>
      <c r="N88" s="7"/>
    </row>
    <row r="89" spans="7:14" ht="12.5">
      <c r="G89" s="7"/>
      <c r="N89" s="7"/>
    </row>
    <row r="90" spans="7:14" ht="12.5">
      <c r="G90" s="7"/>
      <c r="N90" s="7"/>
    </row>
    <row r="91" spans="7:14" ht="12.5">
      <c r="G91" s="7"/>
      <c r="N91" s="7"/>
    </row>
    <row r="92" spans="7:14" ht="12.5">
      <c r="G92" s="7"/>
      <c r="N92" s="7"/>
    </row>
    <row r="93" spans="7:14" ht="12.5">
      <c r="G93" s="7"/>
      <c r="N93" s="7"/>
    </row>
    <row r="94" spans="7:14" ht="12.5">
      <c r="G94" s="7"/>
      <c r="N94" s="7"/>
    </row>
    <row r="95" spans="7:14" ht="12.5">
      <c r="G95" s="7"/>
      <c r="N95" s="7"/>
    </row>
    <row r="96" spans="7:14" ht="12.5">
      <c r="G96" s="7"/>
      <c r="N96" s="7"/>
    </row>
    <row r="97" spans="7:14" ht="12.5">
      <c r="G97" s="7"/>
      <c r="N97" s="7"/>
    </row>
    <row r="98" spans="7:14" ht="12.5">
      <c r="G98" s="7"/>
      <c r="N98" s="7"/>
    </row>
    <row r="99" spans="7:14" ht="12.5">
      <c r="G99" s="7"/>
      <c r="N99" s="7"/>
    </row>
    <row r="100" spans="7:14" ht="12.5">
      <c r="G100" s="7"/>
      <c r="N100" s="7"/>
    </row>
    <row r="101" spans="7:14" ht="12.5">
      <c r="G101" s="7"/>
      <c r="N101" s="7"/>
    </row>
    <row r="102" spans="7:14" ht="12.5">
      <c r="G102" s="7"/>
      <c r="N102" s="7"/>
    </row>
    <row r="103" spans="7:14" ht="12.5">
      <c r="G103" s="7"/>
      <c r="N103" s="7"/>
    </row>
    <row r="104" spans="7:14" ht="12.5">
      <c r="G104" s="7"/>
      <c r="N104" s="7"/>
    </row>
    <row r="105" spans="7:14" ht="12.5">
      <c r="G105" s="7"/>
      <c r="N105" s="7"/>
    </row>
    <row r="106" spans="7:14" ht="12.5">
      <c r="G106" s="7"/>
      <c r="N106" s="7"/>
    </row>
    <row r="107" spans="7:14" ht="12.5">
      <c r="G107" s="7"/>
      <c r="N107" s="7"/>
    </row>
    <row r="108" spans="7:14" ht="12.5">
      <c r="G108" s="7"/>
      <c r="N108" s="7"/>
    </row>
    <row r="109" spans="7:14" ht="12.5">
      <c r="G109" s="7"/>
      <c r="N109" s="7"/>
    </row>
    <row r="110" spans="7:14" ht="12.5">
      <c r="G110" s="7"/>
      <c r="N110" s="7"/>
    </row>
    <row r="111" spans="7:14" ht="12.5">
      <c r="G111" s="7"/>
      <c r="N111" s="7"/>
    </row>
    <row r="112" spans="7:14" ht="12.5">
      <c r="G112" s="7"/>
      <c r="N112" s="7"/>
    </row>
    <row r="113" spans="7:14" ht="12.5">
      <c r="G113" s="7"/>
      <c r="N113" s="7"/>
    </row>
    <row r="114" spans="7:14" ht="12.5">
      <c r="G114" s="7"/>
      <c r="N114" s="7"/>
    </row>
    <row r="115" spans="7:14" ht="12.5">
      <c r="G115" s="7"/>
      <c r="N115" s="7"/>
    </row>
    <row r="116" spans="7:14" ht="12.5">
      <c r="G116" s="7"/>
      <c r="N116" s="7"/>
    </row>
    <row r="117" spans="7:14" ht="12.5">
      <c r="G117" s="7"/>
      <c r="N117" s="7"/>
    </row>
    <row r="118" spans="7:14" ht="12.5">
      <c r="G118" s="7"/>
      <c r="N118" s="7"/>
    </row>
    <row r="119" spans="7:14" ht="12.5">
      <c r="G119" s="7"/>
      <c r="N119" s="7"/>
    </row>
    <row r="120" spans="7:14" ht="12.5">
      <c r="G120" s="7"/>
      <c r="N120" s="7"/>
    </row>
    <row r="121" spans="7:14" ht="12.5">
      <c r="G121" s="7"/>
      <c r="N121" s="7"/>
    </row>
    <row r="122" spans="7:14" ht="12.5">
      <c r="G122" s="7"/>
      <c r="N122" s="7"/>
    </row>
    <row r="123" spans="7:14" ht="12.5">
      <c r="G123" s="7"/>
      <c r="N123" s="7"/>
    </row>
    <row r="124" spans="7:14" ht="12.5">
      <c r="G124" s="7"/>
      <c r="N124" s="7"/>
    </row>
    <row r="125" spans="7:14" ht="12.5">
      <c r="G125" s="7"/>
      <c r="N125" s="7"/>
    </row>
    <row r="126" spans="7:14" ht="12.5">
      <c r="G126" s="7"/>
      <c r="N126" s="7"/>
    </row>
    <row r="127" spans="7:14" ht="12.5">
      <c r="G127" s="7"/>
      <c r="N127" s="7"/>
    </row>
    <row r="128" spans="7:14" ht="12.5">
      <c r="G128" s="7"/>
      <c r="N128" s="7"/>
    </row>
    <row r="129" spans="7:14" ht="12.5">
      <c r="G129" s="7"/>
      <c r="N129" s="7"/>
    </row>
    <row r="130" spans="7:14" ht="12.5">
      <c r="G130" s="7"/>
      <c r="N130" s="7"/>
    </row>
    <row r="131" spans="7:14" ht="12.5">
      <c r="G131" s="7"/>
      <c r="N131" s="7"/>
    </row>
    <row r="132" spans="7:14" ht="12.5">
      <c r="G132" s="7"/>
      <c r="N132" s="7"/>
    </row>
    <row r="133" spans="7:14" ht="12.5">
      <c r="G133" s="7"/>
      <c r="N133" s="7"/>
    </row>
    <row r="134" spans="7:14" ht="12.5">
      <c r="G134" s="7"/>
      <c r="N134" s="7"/>
    </row>
    <row r="135" spans="7:14" ht="12.5">
      <c r="G135" s="7"/>
      <c r="N135" s="7"/>
    </row>
    <row r="136" spans="7:14" ht="12.5">
      <c r="G136" s="7"/>
      <c r="N136" s="7"/>
    </row>
    <row r="137" spans="7:14" ht="12.5">
      <c r="G137" s="7"/>
      <c r="N137" s="7"/>
    </row>
    <row r="138" spans="7:14" ht="12.5">
      <c r="G138" s="7"/>
      <c r="N138" s="7"/>
    </row>
    <row r="139" spans="7:14" ht="12.5">
      <c r="G139" s="7"/>
      <c r="N139" s="7"/>
    </row>
    <row r="140" spans="7:14" ht="12.5">
      <c r="G140" s="7"/>
      <c r="N140" s="7"/>
    </row>
    <row r="141" spans="7:14" ht="12.5">
      <c r="G141" s="7"/>
      <c r="N141" s="7"/>
    </row>
    <row r="142" spans="7:14" ht="12.5">
      <c r="G142" s="7"/>
      <c r="N142" s="7"/>
    </row>
    <row r="143" spans="7:14" ht="12.5">
      <c r="G143" s="7"/>
      <c r="N143" s="7"/>
    </row>
    <row r="144" spans="7:14" ht="12.5">
      <c r="G144" s="7"/>
      <c r="N144" s="7"/>
    </row>
    <row r="145" spans="7:14" ht="12.5">
      <c r="G145" s="7"/>
      <c r="N145" s="7"/>
    </row>
    <row r="146" spans="7:14" ht="12.5">
      <c r="G146" s="7"/>
      <c r="N146" s="7"/>
    </row>
    <row r="147" spans="7:14" ht="12.5">
      <c r="G147" s="7"/>
      <c r="N147" s="7"/>
    </row>
    <row r="148" spans="7:14" ht="12.5">
      <c r="G148" s="7"/>
      <c r="N148" s="7"/>
    </row>
    <row r="149" spans="7:14" ht="12.5">
      <c r="G149" s="7"/>
      <c r="N149" s="7"/>
    </row>
    <row r="150" spans="7:14" ht="12.5">
      <c r="G150" s="7"/>
      <c r="N150" s="7"/>
    </row>
    <row r="151" spans="7:14" ht="12.5">
      <c r="G151" s="7"/>
      <c r="N151" s="7"/>
    </row>
    <row r="152" spans="7:14" ht="12.5">
      <c r="G152" s="7"/>
      <c r="N152" s="7"/>
    </row>
    <row r="153" spans="7:14" ht="12.5">
      <c r="G153" s="7"/>
      <c r="N153" s="7"/>
    </row>
    <row r="154" spans="7:14" ht="12.5">
      <c r="G154" s="7"/>
      <c r="N154" s="7"/>
    </row>
    <row r="155" spans="7:14" ht="12.5">
      <c r="G155" s="7"/>
      <c r="N155" s="7"/>
    </row>
    <row r="156" spans="7:14" ht="12.5">
      <c r="G156" s="7"/>
      <c r="N156" s="7"/>
    </row>
    <row r="157" spans="7:14" ht="12.5">
      <c r="G157" s="7"/>
      <c r="N157" s="7"/>
    </row>
    <row r="158" spans="7:14" ht="12.5">
      <c r="G158" s="7"/>
      <c r="N158" s="7"/>
    </row>
    <row r="159" spans="7:14" ht="12.5">
      <c r="G159" s="7"/>
      <c r="N159" s="7"/>
    </row>
    <row r="160" spans="7:14" ht="12.5">
      <c r="G160" s="7"/>
      <c r="N160" s="7"/>
    </row>
    <row r="161" spans="7:14" ht="12.5">
      <c r="G161" s="7"/>
      <c r="N161" s="7"/>
    </row>
    <row r="162" spans="7:14" ht="12.5">
      <c r="G162" s="7"/>
      <c r="N162" s="7"/>
    </row>
    <row r="163" spans="7:14" ht="12.5">
      <c r="G163" s="7"/>
      <c r="N163" s="7"/>
    </row>
    <row r="164" spans="7:14" ht="12.5">
      <c r="G164" s="7"/>
      <c r="N164" s="7"/>
    </row>
    <row r="165" spans="7:14" ht="12.5">
      <c r="G165" s="7"/>
      <c r="N165" s="7"/>
    </row>
    <row r="166" spans="7:14" ht="12.5">
      <c r="G166" s="7"/>
      <c r="N166" s="7"/>
    </row>
    <row r="167" spans="7:14" ht="12.5">
      <c r="G167" s="7"/>
      <c r="N167" s="7"/>
    </row>
    <row r="168" spans="7:14" ht="12.5">
      <c r="G168" s="7"/>
      <c r="N168" s="7"/>
    </row>
    <row r="169" spans="7:14" ht="12.5">
      <c r="G169" s="7"/>
      <c r="N169" s="7"/>
    </row>
    <row r="170" spans="7:14" ht="12.5">
      <c r="G170" s="7"/>
      <c r="N170" s="7"/>
    </row>
    <row r="171" spans="7:14" ht="12.5">
      <c r="G171" s="7"/>
      <c r="N171" s="7"/>
    </row>
    <row r="172" spans="7:14" ht="12.5">
      <c r="G172" s="7"/>
      <c r="N172" s="7"/>
    </row>
    <row r="173" spans="7:14" ht="12.5">
      <c r="G173" s="7"/>
      <c r="N173" s="7"/>
    </row>
    <row r="174" spans="7:14" ht="12.5">
      <c r="G174" s="7"/>
      <c r="N174" s="7"/>
    </row>
    <row r="175" spans="7:14" ht="12.5">
      <c r="G175" s="7"/>
      <c r="N175" s="7"/>
    </row>
    <row r="176" spans="7:14" ht="12.5">
      <c r="G176" s="7"/>
      <c r="N176" s="7"/>
    </row>
    <row r="177" spans="7:14" ht="12.5">
      <c r="G177" s="7"/>
      <c r="N177" s="7"/>
    </row>
    <row r="178" spans="7:14" ht="12.5">
      <c r="G178" s="7"/>
      <c r="N178" s="7"/>
    </row>
    <row r="179" spans="7:14" ht="12.5">
      <c r="G179" s="7"/>
      <c r="N179" s="7"/>
    </row>
    <row r="180" spans="7:14" ht="12.5">
      <c r="G180" s="7"/>
      <c r="N180" s="7"/>
    </row>
    <row r="181" spans="7:14" ht="12.5">
      <c r="G181" s="7"/>
      <c r="N181" s="7"/>
    </row>
    <row r="182" spans="7:14" ht="12.5">
      <c r="G182" s="7"/>
      <c r="N182" s="7"/>
    </row>
    <row r="183" spans="7:14" ht="12.5">
      <c r="G183" s="7"/>
      <c r="N183" s="7"/>
    </row>
    <row r="184" spans="7:14" ht="12.5">
      <c r="G184" s="7"/>
      <c r="N184" s="7"/>
    </row>
    <row r="185" spans="7:14" ht="12.5">
      <c r="G185" s="7"/>
      <c r="N185" s="7"/>
    </row>
    <row r="186" spans="7:14" ht="12.5">
      <c r="G186" s="7"/>
      <c r="N186" s="7"/>
    </row>
    <row r="187" spans="7:14" ht="12.5">
      <c r="G187" s="7"/>
      <c r="N187" s="7"/>
    </row>
    <row r="188" spans="7:14" ht="12.5">
      <c r="G188" s="7"/>
      <c r="N188" s="7"/>
    </row>
    <row r="189" spans="7:14" ht="12.5">
      <c r="G189" s="7"/>
      <c r="N189" s="7"/>
    </row>
    <row r="190" spans="7:14" ht="12.5">
      <c r="G190" s="7"/>
      <c r="N190" s="7"/>
    </row>
    <row r="191" spans="7:14" ht="12.5">
      <c r="G191" s="7"/>
      <c r="N191" s="7"/>
    </row>
    <row r="192" spans="7:14" ht="12.5">
      <c r="G192" s="7"/>
      <c r="N192" s="7"/>
    </row>
    <row r="193" spans="7:14" ht="12.5">
      <c r="G193" s="7"/>
      <c r="N193" s="7"/>
    </row>
    <row r="194" spans="7:14" ht="12.5">
      <c r="G194" s="7"/>
      <c r="N194" s="7"/>
    </row>
    <row r="195" spans="7:14" ht="12.5">
      <c r="G195" s="7"/>
      <c r="N195" s="7"/>
    </row>
    <row r="196" spans="7:14" ht="12.5">
      <c r="G196" s="7"/>
      <c r="N196" s="7"/>
    </row>
    <row r="197" spans="7:14" ht="12.5">
      <c r="G197" s="7"/>
      <c r="N197" s="7"/>
    </row>
    <row r="198" spans="7:14" ht="12.5">
      <c r="G198" s="7"/>
      <c r="N198" s="7"/>
    </row>
    <row r="199" spans="7:14" ht="12.5">
      <c r="G199" s="7"/>
      <c r="N199" s="7"/>
    </row>
    <row r="200" spans="7:14" ht="12.5">
      <c r="G200" s="7"/>
      <c r="N200" s="7"/>
    </row>
    <row r="201" spans="7:14" ht="12.5">
      <c r="G201" s="7"/>
      <c r="N201" s="7"/>
    </row>
    <row r="202" spans="7:14" ht="12.5">
      <c r="G202" s="7"/>
      <c r="N202" s="7"/>
    </row>
    <row r="203" spans="7:14" ht="12.5">
      <c r="G203" s="7"/>
      <c r="N203" s="7"/>
    </row>
    <row r="204" spans="7:14" ht="12.5">
      <c r="G204" s="7"/>
      <c r="N204" s="7"/>
    </row>
    <row r="205" spans="7:14" ht="12.5">
      <c r="G205" s="7"/>
      <c r="N205" s="7"/>
    </row>
    <row r="206" spans="7:14" ht="12.5">
      <c r="G206" s="7"/>
      <c r="N206" s="7"/>
    </row>
    <row r="207" spans="7:14" ht="12.5">
      <c r="G207" s="7"/>
      <c r="N207" s="7"/>
    </row>
    <row r="208" spans="7:14" ht="12.5">
      <c r="G208" s="7"/>
      <c r="N208" s="7"/>
    </row>
    <row r="209" spans="7:14" ht="12.5">
      <c r="G209" s="7"/>
      <c r="N209" s="7"/>
    </row>
    <row r="210" spans="7:14" ht="12.5">
      <c r="G210" s="7"/>
      <c r="N210" s="7"/>
    </row>
    <row r="211" spans="7:14" ht="12.5">
      <c r="G211" s="7"/>
      <c r="N211" s="7"/>
    </row>
    <row r="212" spans="7:14" ht="12.5">
      <c r="G212" s="7"/>
      <c r="N212" s="7"/>
    </row>
    <row r="213" spans="7:14" ht="12.5">
      <c r="G213" s="7"/>
      <c r="N213" s="7"/>
    </row>
    <row r="214" spans="7:14" ht="12.5">
      <c r="G214" s="7"/>
      <c r="N214" s="7"/>
    </row>
    <row r="215" spans="7:14" ht="12.5">
      <c r="G215" s="7"/>
      <c r="N215" s="7"/>
    </row>
    <row r="216" spans="7:14" ht="12.5">
      <c r="G216" s="7"/>
      <c r="N216" s="7"/>
    </row>
    <row r="217" spans="7:14" ht="12.5">
      <c r="G217" s="7"/>
      <c r="N217" s="7"/>
    </row>
    <row r="218" spans="7:14" ht="12.5">
      <c r="G218" s="7"/>
      <c r="N218" s="7"/>
    </row>
    <row r="219" spans="7:14" ht="12.5">
      <c r="G219" s="7"/>
      <c r="N219" s="7"/>
    </row>
    <row r="220" spans="7:14" ht="12.5">
      <c r="G220" s="7"/>
      <c r="N220" s="7"/>
    </row>
    <row r="221" spans="7:14" ht="12.5">
      <c r="G221" s="7"/>
      <c r="N221" s="7"/>
    </row>
    <row r="222" spans="7:14" ht="12.5">
      <c r="G222" s="7"/>
      <c r="N222" s="7"/>
    </row>
    <row r="223" spans="7:14" ht="12.5">
      <c r="G223" s="7"/>
      <c r="N223" s="7"/>
    </row>
    <row r="224" spans="7:14" ht="12.5">
      <c r="G224" s="7"/>
      <c r="N224" s="7"/>
    </row>
    <row r="225" spans="7:14" ht="12.5">
      <c r="G225" s="7"/>
      <c r="N225" s="7"/>
    </row>
    <row r="226" spans="7:14" ht="12.5">
      <c r="G226" s="7"/>
      <c r="N226" s="7"/>
    </row>
    <row r="227" spans="7:14" ht="12.5">
      <c r="G227" s="7"/>
      <c r="N227" s="7"/>
    </row>
    <row r="228" spans="7:14" ht="12.5">
      <c r="G228" s="7"/>
      <c r="N228" s="7"/>
    </row>
    <row r="229" spans="7:14" ht="12.5">
      <c r="G229" s="7"/>
      <c r="N229" s="7"/>
    </row>
    <row r="230" spans="7:14" ht="12.5">
      <c r="G230" s="7"/>
      <c r="N230" s="7"/>
    </row>
    <row r="231" spans="7:14" ht="12.5">
      <c r="G231" s="7"/>
      <c r="N231" s="7"/>
    </row>
    <row r="232" spans="7:14" ht="12.5">
      <c r="G232" s="7"/>
      <c r="N232" s="7"/>
    </row>
    <row r="233" spans="7:14" ht="12.5">
      <c r="G233" s="7"/>
      <c r="N233" s="7"/>
    </row>
    <row r="234" spans="7:14" ht="12.5">
      <c r="G234" s="7"/>
      <c r="N234" s="7"/>
    </row>
    <row r="235" spans="7:14" ht="12.5">
      <c r="G235" s="7"/>
      <c r="N235" s="7"/>
    </row>
    <row r="236" spans="7:14" ht="12.5">
      <c r="G236" s="7"/>
      <c r="N236" s="7"/>
    </row>
    <row r="237" spans="7:14" ht="12.5">
      <c r="G237" s="7"/>
      <c r="N237" s="7"/>
    </row>
    <row r="238" spans="7:14" ht="12.5">
      <c r="G238" s="7"/>
      <c r="N238" s="7"/>
    </row>
    <row r="239" spans="7:14" ht="12.5">
      <c r="G239" s="7"/>
      <c r="N239" s="7"/>
    </row>
    <row r="240" spans="7:14" ht="12.5">
      <c r="G240" s="7"/>
      <c r="N240" s="7"/>
    </row>
    <row r="241" spans="7:14" ht="12.5">
      <c r="G241" s="7"/>
      <c r="N241" s="7"/>
    </row>
    <row r="242" spans="7:14" ht="12.5">
      <c r="G242" s="7"/>
      <c r="N242" s="7"/>
    </row>
    <row r="243" spans="7:14" ht="12.5">
      <c r="G243" s="7"/>
      <c r="N243" s="7"/>
    </row>
    <row r="244" spans="7:14" ht="12.5">
      <c r="G244" s="7"/>
      <c r="N244" s="7"/>
    </row>
    <row r="245" spans="7:14" ht="12.5">
      <c r="G245" s="7"/>
      <c r="N245" s="7"/>
    </row>
    <row r="246" spans="7:14" ht="12.5">
      <c r="G246" s="7"/>
      <c r="N246" s="7"/>
    </row>
    <row r="247" spans="7:14" ht="12.5">
      <c r="G247" s="7"/>
      <c r="N247" s="7"/>
    </row>
    <row r="248" spans="7:14" ht="12.5">
      <c r="G248" s="7"/>
      <c r="N248" s="7"/>
    </row>
    <row r="249" spans="7:14" ht="12.5">
      <c r="G249" s="7"/>
      <c r="N249" s="7"/>
    </row>
    <row r="250" spans="7:14" ht="12.5">
      <c r="G250" s="7"/>
      <c r="N250" s="7"/>
    </row>
    <row r="251" spans="7:14" ht="12.5">
      <c r="G251" s="7"/>
      <c r="N251" s="7"/>
    </row>
    <row r="252" spans="7:14" ht="12.5">
      <c r="G252" s="7"/>
      <c r="N252" s="7"/>
    </row>
    <row r="253" spans="7:14" ht="12.5">
      <c r="G253" s="7"/>
      <c r="N253" s="7"/>
    </row>
    <row r="254" spans="7:14" ht="12.5">
      <c r="G254" s="7"/>
      <c r="N254" s="7"/>
    </row>
    <row r="255" spans="7:14" ht="12.5">
      <c r="G255" s="7"/>
      <c r="N255" s="7"/>
    </row>
    <row r="256" spans="7:14" ht="12.5">
      <c r="G256" s="7"/>
      <c r="N256" s="7"/>
    </row>
    <row r="257" spans="7:14" ht="12.5">
      <c r="G257" s="7"/>
      <c r="N257" s="7"/>
    </row>
    <row r="258" spans="7:14" ht="12.5">
      <c r="G258" s="7"/>
      <c r="N258" s="7"/>
    </row>
    <row r="259" spans="7:14" ht="12.5">
      <c r="G259" s="7"/>
      <c r="N259" s="7"/>
    </row>
    <row r="260" spans="7:14" ht="12.5">
      <c r="G260" s="7"/>
      <c r="N260" s="7"/>
    </row>
    <row r="261" spans="7:14" ht="12.5">
      <c r="G261" s="7"/>
      <c r="N261" s="7"/>
    </row>
    <row r="262" spans="7:14" ht="12.5">
      <c r="G262" s="7"/>
      <c r="N262" s="7"/>
    </row>
    <row r="263" spans="7:14" ht="12.5">
      <c r="G263" s="7"/>
      <c r="N263" s="7"/>
    </row>
    <row r="264" spans="7:14" ht="12.5">
      <c r="G264" s="7"/>
      <c r="N264" s="7"/>
    </row>
    <row r="265" spans="7:14" ht="12.5">
      <c r="G265" s="7"/>
      <c r="N265" s="7"/>
    </row>
    <row r="266" spans="7:14" ht="12.5">
      <c r="G266" s="7"/>
      <c r="N266" s="7"/>
    </row>
    <row r="267" spans="7:14" ht="12.5">
      <c r="G267" s="7"/>
      <c r="N267" s="7"/>
    </row>
    <row r="268" spans="7:14" ht="12.5">
      <c r="G268" s="7"/>
      <c r="N268" s="7"/>
    </row>
    <row r="269" spans="7:14" ht="12.5">
      <c r="G269" s="7"/>
      <c r="N269" s="7"/>
    </row>
    <row r="270" spans="7:14" ht="12.5">
      <c r="G270" s="7"/>
      <c r="N270" s="7"/>
    </row>
    <row r="271" spans="7:14" ht="12.5">
      <c r="G271" s="7"/>
      <c r="N271" s="7"/>
    </row>
    <row r="272" spans="7:14" ht="12.5">
      <c r="G272" s="7"/>
      <c r="N272" s="7"/>
    </row>
    <row r="273" spans="7:14" ht="12.5">
      <c r="G273" s="7"/>
      <c r="N273" s="7"/>
    </row>
    <row r="274" spans="7:14" ht="12.5">
      <c r="G274" s="7"/>
      <c r="N274" s="7"/>
    </row>
    <row r="275" spans="7:14" ht="12.5">
      <c r="G275" s="7"/>
      <c r="N275" s="7"/>
    </row>
    <row r="276" spans="7:14" ht="12.5">
      <c r="G276" s="7"/>
      <c r="N276" s="7"/>
    </row>
    <row r="277" spans="7:14" ht="12.5">
      <c r="G277" s="7"/>
      <c r="N277" s="7"/>
    </row>
    <row r="278" spans="7:14" ht="12.5">
      <c r="G278" s="7"/>
      <c r="N278" s="7"/>
    </row>
    <row r="279" spans="7:14" ht="12.5">
      <c r="G279" s="7"/>
      <c r="N279" s="7"/>
    </row>
    <row r="280" spans="7:14" ht="12.5">
      <c r="G280" s="7"/>
      <c r="N280" s="7"/>
    </row>
    <row r="281" spans="7:14" ht="12.5">
      <c r="G281" s="7"/>
      <c r="N281" s="7"/>
    </row>
    <row r="282" spans="7:14" ht="12.5">
      <c r="G282" s="7"/>
      <c r="N282" s="7"/>
    </row>
    <row r="283" spans="7:14" ht="12.5">
      <c r="G283" s="7"/>
      <c r="N283" s="7"/>
    </row>
    <row r="284" spans="7:14" ht="12.5">
      <c r="G284" s="7"/>
      <c r="N284" s="7"/>
    </row>
    <row r="285" spans="7:14" ht="12.5">
      <c r="G285" s="7"/>
      <c r="N285" s="7"/>
    </row>
    <row r="286" spans="7:14" ht="12.5">
      <c r="G286" s="7"/>
      <c r="N286" s="7"/>
    </row>
    <row r="287" spans="7:14" ht="12.5">
      <c r="G287" s="7"/>
      <c r="N287" s="7"/>
    </row>
    <row r="288" spans="7:14" ht="12.5">
      <c r="G288" s="7"/>
      <c r="N288" s="7"/>
    </row>
    <row r="289" spans="7:14" ht="12.5">
      <c r="G289" s="7"/>
      <c r="N289" s="7"/>
    </row>
    <row r="290" spans="7:14" ht="12.5">
      <c r="G290" s="7"/>
      <c r="N290" s="7"/>
    </row>
    <row r="291" spans="7:14" ht="12.5">
      <c r="G291" s="7"/>
      <c r="N291" s="7"/>
    </row>
    <row r="292" spans="7:14" ht="12.5">
      <c r="G292" s="7"/>
      <c r="N292" s="7"/>
    </row>
    <row r="293" spans="7:14" ht="12.5">
      <c r="G293" s="7"/>
      <c r="N293" s="7"/>
    </row>
    <row r="294" spans="7:14" ht="12.5">
      <c r="G294" s="7"/>
      <c r="N294" s="7"/>
    </row>
    <row r="295" spans="7:14" ht="12.5">
      <c r="G295" s="7"/>
      <c r="N295" s="7"/>
    </row>
    <row r="296" spans="7:14" ht="12.5">
      <c r="G296" s="7"/>
      <c r="N296" s="7"/>
    </row>
    <row r="297" spans="7:14" ht="12.5">
      <c r="G297" s="7"/>
      <c r="N297" s="7"/>
    </row>
    <row r="298" spans="7:14" ht="12.5">
      <c r="G298" s="7"/>
      <c r="N298" s="7"/>
    </row>
    <row r="299" spans="7:14" ht="12.5">
      <c r="G299" s="7"/>
      <c r="N299" s="7"/>
    </row>
    <row r="300" spans="7:14" ht="12.5">
      <c r="G300" s="7"/>
      <c r="N300" s="7"/>
    </row>
    <row r="301" spans="7:14" ht="12.5">
      <c r="G301" s="7"/>
      <c r="N301" s="7"/>
    </row>
    <row r="302" spans="7:14" ht="12.5">
      <c r="G302" s="7"/>
      <c r="N302" s="7"/>
    </row>
    <row r="303" spans="7:14" ht="12.5">
      <c r="G303" s="7"/>
      <c r="N303" s="7"/>
    </row>
    <row r="304" spans="7:14" ht="12.5">
      <c r="G304" s="7"/>
      <c r="N304" s="7"/>
    </row>
    <row r="305" spans="7:14" ht="12.5">
      <c r="G305" s="7"/>
      <c r="N305" s="7"/>
    </row>
    <row r="306" spans="7:14" ht="12.5">
      <c r="G306" s="7"/>
      <c r="N306" s="7"/>
    </row>
    <row r="307" spans="7:14" ht="12.5">
      <c r="G307" s="7"/>
      <c r="N307" s="7"/>
    </row>
    <row r="308" spans="7:14" ht="12.5">
      <c r="G308" s="7"/>
      <c r="N308" s="7"/>
    </row>
    <row r="309" spans="7:14" ht="12.5">
      <c r="G309" s="7"/>
      <c r="N309" s="7"/>
    </row>
    <row r="310" spans="7:14" ht="12.5">
      <c r="G310" s="7"/>
      <c r="N310" s="7"/>
    </row>
    <row r="311" spans="7:14" ht="12.5">
      <c r="G311" s="7"/>
      <c r="N311" s="7"/>
    </row>
    <row r="312" spans="7:14" ht="12.5">
      <c r="G312" s="7"/>
      <c r="N312" s="7"/>
    </row>
    <row r="313" spans="7:14" ht="12.5">
      <c r="G313" s="7"/>
      <c r="N313" s="7"/>
    </row>
    <row r="314" spans="7:14" ht="12.5">
      <c r="G314" s="7"/>
      <c r="N314" s="7"/>
    </row>
    <row r="315" spans="7:14" ht="12.5">
      <c r="G315" s="7"/>
      <c r="N315" s="7"/>
    </row>
    <row r="316" spans="7:14" ht="12.5">
      <c r="G316" s="7"/>
      <c r="N316" s="7"/>
    </row>
    <row r="317" spans="7:14" ht="12.5">
      <c r="G317" s="7"/>
      <c r="N317" s="7"/>
    </row>
    <row r="318" spans="7:14" ht="12.5">
      <c r="G318" s="7"/>
      <c r="N318" s="7"/>
    </row>
    <row r="319" spans="7:14" ht="12.5">
      <c r="G319" s="7"/>
      <c r="N319" s="7"/>
    </row>
    <row r="320" spans="7:14" ht="12.5">
      <c r="G320" s="7"/>
      <c r="N320" s="7"/>
    </row>
    <row r="321" spans="7:14" ht="12.5">
      <c r="G321" s="7"/>
      <c r="N321" s="7"/>
    </row>
    <row r="322" spans="7:14" ht="12.5">
      <c r="G322" s="7"/>
      <c r="N322" s="7"/>
    </row>
    <row r="323" spans="7:14" ht="12.5">
      <c r="G323" s="7"/>
      <c r="N323" s="7"/>
    </row>
    <row r="324" spans="7:14" ht="12.5">
      <c r="G324" s="7"/>
      <c r="N324" s="7"/>
    </row>
    <row r="325" spans="7:14" ht="12.5">
      <c r="G325" s="7"/>
      <c r="N325" s="7"/>
    </row>
    <row r="326" spans="7:14" ht="12.5">
      <c r="G326" s="7"/>
      <c r="N326" s="7"/>
    </row>
    <row r="327" spans="7:14" ht="12.5">
      <c r="G327" s="7"/>
      <c r="N327" s="7"/>
    </row>
    <row r="328" spans="7:14" ht="12.5">
      <c r="G328" s="7"/>
      <c r="N328" s="7"/>
    </row>
    <row r="329" spans="7:14" ht="12.5">
      <c r="G329" s="7"/>
      <c r="N329" s="7"/>
    </row>
    <row r="330" spans="7:14" ht="12.5">
      <c r="G330" s="7"/>
      <c r="N330" s="7"/>
    </row>
    <row r="331" spans="7:14" ht="12.5">
      <c r="G331" s="7"/>
      <c r="N331" s="7"/>
    </row>
    <row r="332" spans="7:14" ht="12.5">
      <c r="G332" s="7"/>
      <c r="N332" s="7"/>
    </row>
    <row r="333" spans="7:14" ht="12.5">
      <c r="G333" s="7"/>
      <c r="N333" s="7"/>
    </row>
    <row r="334" spans="7:14" ht="12.5">
      <c r="G334" s="7"/>
      <c r="N334" s="7"/>
    </row>
    <row r="335" spans="7:14" ht="12.5">
      <c r="G335" s="7"/>
      <c r="N335" s="7"/>
    </row>
    <row r="336" spans="7:14" ht="12.5">
      <c r="G336" s="7"/>
      <c r="N336" s="7"/>
    </row>
    <row r="337" spans="7:14" ht="12.5">
      <c r="G337" s="7"/>
      <c r="N337" s="7"/>
    </row>
    <row r="338" spans="7:14" ht="12.5">
      <c r="G338" s="7"/>
      <c r="N338" s="7"/>
    </row>
    <row r="339" spans="7:14" ht="12.5">
      <c r="G339" s="7"/>
      <c r="N339" s="7"/>
    </row>
    <row r="340" spans="7:14" ht="12.5">
      <c r="G340" s="7"/>
      <c r="N340" s="7"/>
    </row>
    <row r="341" spans="7:14" ht="12.5">
      <c r="G341" s="7"/>
      <c r="N341" s="7"/>
    </row>
    <row r="342" spans="7:14" ht="12.5">
      <c r="G342" s="7"/>
      <c r="N342" s="7"/>
    </row>
    <row r="343" spans="7:14" ht="12.5">
      <c r="G343" s="7"/>
      <c r="N343" s="7"/>
    </row>
    <row r="344" spans="7:14" ht="12.5">
      <c r="G344" s="7"/>
      <c r="N344" s="7"/>
    </row>
    <row r="345" spans="7:14" ht="12.5">
      <c r="G345" s="7"/>
      <c r="N345" s="7"/>
    </row>
    <row r="346" spans="7:14" ht="12.5">
      <c r="G346" s="7"/>
      <c r="N346" s="7"/>
    </row>
    <row r="347" spans="7:14" ht="12.5">
      <c r="G347" s="7"/>
      <c r="N347" s="7"/>
    </row>
    <row r="348" spans="7:14" ht="12.5">
      <c r="G348" s="7"/>
      <c r="N348" s="7"/>
    </row>
    <row r="349" spans="7:14" ht="12.5">
      <c r="G349" s="7"/>
      <c r="N349" s="7"/>
    </row>
    <row r="350" spans="7:14" ht="12.5">
      <c r="G350" s="7"/>
      <c r="N350" s="7"/>
    </row>
    <row r="351" spans="7:14" ht="12.5">
      <c r="G351" s="7"/>
      <c r="N351" s="7"/>
    </row>
    <row r="352" spans="7:14" ht="12.5">
      <c r="G352" s="7"/>
      <c r="N352" s="7"/>
    </row>
    <row r="353" spans="7:14" ht="12.5">
      <c r="G353" s="7"/>
      <c r="N353" s="7"/>
    </row>
    <row r="354" spans="7:14" ht="12.5">
      <c r="G354" s="7"/>
      <c r="N354" s="7"/>
    </row>
    <row r="355" spans="7:14" ht="12.5">
      <c r="G355" s="7"/>
      <c r="N355" s="7"/>
    </row>
    <row r="356" spans="7:14" ht="12.5">
      <c r="G356" s="7"/>
      <c r="N356" s="7"/>
    </row>
    <row r="357" spans="7:14" ht="12.5">
      <c r="G357" s="7"/>
      <c r="N357" s="7"/>
    </row>
    <row r="358" spans="7:14" ht="12.5">
      <c r="G358" s="7"/>
      <c r="N358" s="7"/>
    </row>
    <row r="359" spans="7:14" ht="12.5">
      <c r="G359" s="7"/>
      <c r="N359" s="7"/>
    </row>
    <row r="360" spans="7:14" ht="12.5">
      <c r="G360" s="7"/>
      <c r="N360" s="7"/>
    </row>
    <row r="361" spans="7:14" ht="12.5">
      <c r="G361" s="7"/>
      <c r="N361" s="7"/>
    </row>
    <row r="362" spans="7:14" ht="12.5">
      <c r="G362" s="7"/>
      <c r="N362" s="7"/>
    </row>
    <row r="363" spans="7:14" ht="12.5">
      <c r="G363" s="7"/>
      <c r="N363" s="7"/>
    </row>
    <row r="364" spans="7:14" ht="12.5">
      <c r="G364" s="7"/>
      <c r="N364" s="7"/>
    </row>
    <row r="365" spans="7:14" ht="12.5">
      <c r="G365" s="7"/>
      <c r="N365" s="7"/>
    </row>
    <row r="366" spans="7:14" ht="12.5">
      <c r="G366" s="7"/>
      <c r="N366" s="7"/>
    </row>
    <row r="367" spans="7:14" ht="12.5">
      <c r="G367" s="7"/>
      <c r="N367" s="7"/>
    </row>
    <row r="368" spans="7:14" ht="12.5">
      <c r="G368" s="7"/>
      <c r="N368" s="7"/>
    </row>
    <row r="369" spans="7:14" ht="12.5">
      <c r="G369" s="7"/>
      <c r="N369" s="7"/>
    </row>
    <row r="370" spans="7:14" ht="12.5">
      <c r="G370" s="7"/>
      <c r="N370" s="7"/>
    </row>
    <row r="371" spans="7:14" ht="12.5">
      <c r="G371" s="7"/>
      <c r="N371" s="7"/>
    </row>
    <row r="372" spans="7:14" ht="12.5">
      <c r="G372" s="7"/>
      <c r="N372" s="7"/>
    </row>
    <row r="373" spans="7:14" ht="12.5">
      <c r="G373" s="7"/>
      <c r="N373" s="7"/>
    </row>
    <row r="374" spans="7:14" ht="12.5">
      <c r="G374" s="7"/>
      <c r="N374" s="7"/>
    </row>
    <row r="375" spans="7:14" ht="12.5">
      <c r="G375" s="7"/>
      <c r="N375" s="7"/>
    </row>
    <row r="376" spans="7:14" ht="12.5">
      <c r="G376" s="7"/>
      <c r="N376" s="7"/>
    </row>
    <row r="377" spans="7:14" ht="12.5">
      <c r="G377" s="7"/>
      <c r="N377" s="7"/>
    </row>
    <row r="378" spans="7:14" ht="12.5">
      <c r="G378" s="7"/>
      <c r="N378" s="7"/>
    </row>
    <row r="379" spans="7:14" ht="12.5">
      <c r="G379" s="7"/>
      <c r="N379" s="7"/>
    </row>
    <row r="380" spans="7:14" ht="12.5">
      <c r="G380" s="7"/>
      <c r="N380" s="7"/>
    </row>
    <row r="381" spans="7:14" ht="12.5">
      <c r="G381" s="7"/>
      <c r="N381" s="7"/>
    </row>
    <row r="382" spans="7:14" ht="12.5">
      <c r="G382" s="7"/>
      <c r="N382" s="7"/>
    </row>
    <row r="383" spans="7:14" ht="12.5">
      <c r="G383" s="7"/>
      <c r="N383" s="7"/>
    </row>
    <row r="384" spans="7:14" ht="12.5">
      <c r="G384" s="7"/>
      <c r="N384" s="7"/>
    </row>
    <row r="385" spans="7:14" ht="12.5">
      <c r="G385" s="7"/>
      <c r="N385" s="7"/>
    </row>
    <row r="386" spans="7:14" ht="12.5">
      <c r="G386" s="7"/>
      <c r="N386" s="7"/>
    </row>
    <row r="387" spans="7:14" ht="12.5">
      <c r="G387" s="7"/>
      <c r="N387" s="7"/>
    </row>
    <row r="388" spans="7:14" ht="12.5">
      <c r="G388" s="7"/>
      <c r="N388" s="7"/>
    </row>
    <row r="389" spans="7:14" ht="12.5">
      <c r="G389" s="7"/>
      <c r="N389" s="7"/>
    </row>
    <row r="390" spans="7:14" ht="12.5">
      <c r="G390" s="7"/>
      <c r="N390" s="7"/>
    </row>
    <row r="391" spans="7:14" ht="12.5">
      <c r="G391" s="7"/>
      <c r="N391" s="7"/>
    </row>
    <row r="392" spans="7:14" ht="12.5">
      <c r="G392" s="7"/>
      <c r="N392" s="7"/>
    </row>
    <row r="393" spans="7:14" ht="12.5">
      <c r="G393" s="7"/>
      <c r="N393" s="7"/>
    </row>
    <row r="394" spans="7:14" ht="12.5">
      <c r="G394" s="7"/>
      <c r="N394" s="7"/>
    </row>
    <row r="395" spans="7:14" ht="12.5">
      <c r="G395" s="7"/>
      <c r="N395" s="7"/>
    </row>
    <row r="396" spans="7:14" ht="12.5">
      <c r="G396" s="7"/>
      <c r="N396" s="7"/>
    </row>
    <row r="397" spans="7:14" ht="12.5">
      <c r="G397" s="7"/>
      <c r="N397" s="7"/>
    </row>
    <row r="398" spans="7:14" ht="12.5">
      <c r="G398" s="7"/>
      <c r="N398" s="7"/>
    </row>
    <row r="399" spans="7:14" ht="12.5">
      <c r="G399" s="7"/>
      <c r="N399" s="7"/>
    </row>
    <row r="400" spans="7:14" ht="12.5">
      <c r="G400" s="7"/>
      <c r="N400" s="7"/>
    </row>
    <row r="401" spans="7:14" ht="12.5">
      <c r="G401" s="7"/>
      <c r="N401" s="7"/>
    </row>
    <row r="402" spans="7:14" ht="12.5">
      <c r="G402" s="7"/>
      <c r="N402" s="7"/>
    </row>
    <row r="403" spans="7:14" ht="12.5">
      <c r="G403" s="7"/>
      <c r="N403" s="7"/>
    </row>
    <row r="404" spans="7:14" ht="12.5">
      <c r="G404" s="7"/>
      <c r="N404" s="7"/>
    </row>
    <row r="405" spans="7:14" ht="12.5">
      <c r="G405" s="7"/>
      <c r="N405" s="7"/>
    </row>
    <row r="406" spans="7:14" ht="12.5">
      <c r="G406" s="7"/>
      <c r="N406" s="7"/>
    </row>
    <row r="407" spans="7:14" ht="12.5">
      <c r="G407" s="7"/>
      <c r="N407" s="7"/>
    </row>
    <row r="408" spans="7:14" ht="12.5">
      <c r="G408" s="7"/>
      <c r="N408" s="7"/>
    </row>
    <row r="409" spans="7:14" ht="12.5">
      <c r="G409" s="7"/>
      <c r="N409" s="7"/>
    </row>
    <row r="410" spans="7:14" ht="12.5">
      <c r="G410" s="7"/>
      <c r="N410" s="7"/>
    </row>
    <row r="411" spans="7:14" ht="12.5">
      <c r="G411" s="7"/>
      <c r="N411" s="7"/>
    </row>
    <row r="412" spans="7:14" ht="12.5">
      <c r="G412" s="7"/>
      <c r="N412" s="7"/>
    </row>
    <row r="413" spans="7:14" ht="12.5">
      <c r="G413" s="7"/>
      <c r="N413" s="7"/>
    </row>
    <row r="414" spans="7:14" ht="12.5">
      <c r="G414" s="7"/>
      <c r="N414" s="7"/>
    </row>
    <row r="415" spans="7:14" ht="12.5">
      <c r="G415" s="7"/>
      <c r="N415" s="7"/>
    </row>
    <row r="416" spans="7:14" ht="12.5">
      <c r="G416" s="7"/>
      <c r="N416" s="7"/>
    </row>
    <row r="417" spans="7:14" ht="12.5">
      <c r="G417" s="7"/>
      <c r="N417" s="7"/>
    </row>
    <row r="418" spans="7:14" ht="12.5">
      <c r="G418" s="7"/>
      <c r="N418" s="7"/>
    </row>
    <row r="419" spans="7:14" ht="12.5">
      <c r="G419" s="7"/>
      <c r="N419" s="7"/>
    </row>
    <row r="420" spans="7:14" ht="12.5">
      <c r="G420" s="7"/>
      <c r="N420" s="7"/>
    </row>
    <row r="421" spans="7:14" ht="12.5">
      <c r="G421" s="7"/>
      <c r="N421" s="7"/>
    </row>
    <row r="422" spans="7:14" ht="12.5">
      <c r="G422" s="7"/>
      <c r="N422" s="7"/>
    </row>
    <row r="423" spans="7:14" ht="12.5">
      <c r="G423" s="7"/>
      <c r="N423" s="7"/>
    </row>
    <row r="424" spans="7:14" ht="12.5">
      <c r="G424" s="7"/>
      <c r="N424" s="7"/>
    </row>
    <row r="425" spans="7:14" ht="12.5">
      <c r="G425" s="7"/>
      <c r="N425" s="7"/>
    </row>
    <row r="426" spans="7:14" ht="12.5">
      <c r="G426" s="7"/>
      <c r="N426" s="7"/>
    </row>
    <row r="427" spans="7:14" ht="12.5">
      <c r="G427" s="7"/>
      <c r="N427" s="7"/>
    </row>
    <row r="428" spans="7:14" ht="12.5">
      <c r="G428" s="7"/>
      <c r="N428" s="7"/>
    </row>
    <row r="429" spans="7:14" ht="12.5">
      <c r="G429" s="7"/>
      <c r="N429" s="7"/>
    </row>
    <row r="430" spans="7:14" ht="12.5">
      <c r="G430" s="7"/>
      <c r="N430" s="7"/>
    </row>
    <row r="431" spans="7:14" ht="12.5">
      <c r="G431" s="7"/>
      <c r="N431" s="7"/>
    </row>
    <row r="432" spans="7:14" ht="12.5">
      <c r="G432" s="7"/>
      <c r="N432" s="7"/>
    </row>
    <row r="433" spans="7:14" ht="12.5">
      <c r="G433" s="7"/>
      <c r="N433" s="7"/>
    </row>
    <row r="434" spans="7:14" ht="12.5">
      <c r="G434" s="7"/>
      <c r="N434" s="7"/>
    </row>
    <row r="435" spans="7:14" ht="12.5">
      <c r="G435" s="7"/>
      <c r="N435" s="7"/>
    </row>
    <row r="436" spans="7:14" ht="12.5">
      <c r="G436" s="7"/>
      <c r="N436" s="7"/>
    </row>
    <row r="437" spans="7:14" ht="12.5">
      <c r="G437" s="7"/>
      <c r="N437" s="7"/>
    </row>
    <row r="438" spans="7:14" ht="12.5">
      <c r="G438" s="7"/>
      <c r="N438" s="7"/>
    </row>
    <row r="439" spans="7:14" ht="12.5">
      <c r="G439" s="7"/>
      <c r="N439" s="7"/>
    </row>
    <row r="440" spans="7:14" ht="12.5">
      <c r="G440" s="7"/>
      <c r="N440" s="7"/>
    </row>
    <row r="441" spans="7:14" ht="12.5">
      <c r="G441" s="7"/>
      <c r="N441" s="7"/>
    </row>
    <row r="442" spans="7:14" ht="12.5">
      <c r="G442" s="7"/>
      <c r="N442" s="7"/>
    </row>
    <row r="443" spans="7:14" ht="12.5">
      <c r="G443" s="7"/>
      <c r="N443" s="7"/>
    </row>
    <row r="444" spans="7:14" ht="12.5">
      <c r="G444" s="7"/>
      <c r="N444" s="7"/>
    </row>
    <row r="445" spans="7:14" ht="12.5">
      <c r="G445" s="7"/>
      <c r="N445" s="7"/>
    </row>
    <row r="446" spans="7:14" ht="12.5">
      <c r="G446" s="7"/>
      <c r="N446" s="7"/>
    </row>
    <row r="447" spans="7:14" ht="12.5">
      <c r="G447" s="7"/>
      <c r="N447" s="7"/>
    </row>
    <row r="448" spans="7:14" ht="12.5">
      <c r="G448" s="7"/>
      <c r="N448" s="7"/>
    </row>
    <row r="449" spans="7:14" ht="12.5">
      <c r="G449" s="7"/>
      <c r="N449" s="7"/>
    </row>
    <row r="450" spans="7:14" ht="12.5">
      <c r="G450" s="7"/>
      <c r="N450" s="7"/>
    </row>
    <row r="451" spans="7:14" ht="12.5">
      <c r="G451" s="7"/>
      <c r="N451" s="7"/>
    </row>
    <row r="452" spans="7:14" ht="12.5">
      <c r="G452" s="7"/>
      <c r="N452" s="7"/>
    </row>
    <row r="453" spans="7:14" ht="12.5">
      <c r="G453" s="7"/>
      <c r="N453" s="7"/>
    </row>
    <row r="454" spans="7:14" ht="12.5">
      <c r="G454" s="7"/>
      <c r="N454" s="7"/>
    </row>
    <row r="455" spans="7:14" ht="12.5">
      <c r="G455" s="7"/>
      <c r="N455" s="7"/>
    </row>
    <row r="456" spans="7:14" ht="12.5">
      <c r="G456" s="7"/>
      <c r="N456" s="7"/>
    </row>
    <row r="457" spans="7:14" ht="12.5">
      <c r="G457" s="7"/>
      <c r="N457" s="7"/>
    </row>
    <row r="458" spans="7:14" ht="12.5">
      <c r="G458" s="7"/>
      <c r="N458" s="7"/>
    </row>
    <row r="459" spans="7:14" ht="12.5">
      <c r="G459" s="7"/>
      <c r="N459" s="7"/>
    </row>
    <row r="460" spans="7:14" ht="12.5">
      <c r="G460" s="7"/>
      <c r="N460" s="7"/>
    </row>
    <row r="461" spans="7:14" ht="12.5">
      <c r="G461" s="7"/>
      <c r="N461" s="7"/>
    </row>
    <row r="462" spans="7:14" ht="12.5">
      <c r="G462" s="7"/>
      <c r="N462" s="7"/>
    </row>
    <row r="463" spans="7:14" ht="12.5">
      <c r="G463" s="7"/>
      <c r="N463" s="7"/>
    </row>
    <row r="464" spans="7:14" ht="12.5">
      <c r="G464" s="7"/>
      <c r="N464" s="7"/>
    </row>
    <row r="465" spans="7:14" ht="12.5">
      <c r="G465" s="7"/>
      <c r="N465" s="7"/>
    </row>
    <row r="466" spans="7:14" ht="12.5">
      <c r="G466" s="7"/>
      <c r="N466" s="7"/>
    </row>
    <row r="467" spans="7:14" ht="12.5">
      <c r="G467" s="7"/>
      <c r="N467" s="7"/>
    </row>
    <row r="468" spans="7:14" ht="12.5">
      <c r="G468" s="7"/>
      <c r="N468" s="7"/>
    </row>
    <row r="469" spans="7:14" ht="12.5">
      <c r="G469" s="7"/>
      <c r="N469" s="7"/>
    </row>
    <row r="470" spans="7:14" ht="12.5">
      <c r="G470" s="7"/>
      <c r="N470" s="7"/>
    </row>
    <row r="471" spans="7:14" ht="12.5">
      <c r="G471" s="7"/>
      <c r="N471" s="7"/>
    </row>
    <row r="472" spans="7:14" ht="12.5">
      <c r="G472" s="7"/>
      <c r="N472" s="7"/>
    </row>
    <row r="473" spans="7:14" ht="12.5">
      <c r="G473" s="7"/>
      <c r="N473" s="7"/>
    </row>
    <row r="474" spans="7:14" ht="12.5">
      <c r="G474" s="7"/>
      <c r="N474" s="7"/>
    </row>
    <row r="475" spans="7:14" ht="12.5">
      <c r="G475" s="7"/>
      <c r="N475" s="7"/>
    </row>
    <row r="476" spans="7:14" ht="12.5">
      <c r="G476" s="7"/>
      <c r="N476" s="7"/>
    </row>
    <row r="477" spans="7:14" ht="12.5">
      <c r="G477" s="7"/>
      <c r="N477" s="7"/>
    </row>
    <row r="478" spans="7:14" ht="12.5">
      <c r="G478" s="7"/>
      <c r="N478" s="7"/>
    </row>
    <row r="479" spans="7:14" ht="12.5">
      <c r="G479" s="7"/>
      <c r="N479" s="7"/>
    </row>
    <row r="480" spans="7:14" ht="12.5">
      <c r="G480" s="7"/>
      <c r="N480" s="7"/>
    </row>
    <row r="481" spans="7:14" ht="12.5">
      <c r="G481" s="7"/>
      <c r="N481" s="7"/>
    </row>
    <row r="482" spans="7:14" ht="12.5">
      <c r="G482" s="7"/>
      <c r="N482" s="7"/>
    </row>
    <row r="483" spans="7:14" ht="12.5">
      <c r="G483" s="7"/>
      <c r="N483" s="7"/>
    </row>
    <row r="484" spans="7:14" ht="12.5">
      <c r="G484" s="7"/>
      <c r="N484" s="7"/>
    </row>
    <row r="485" spans="7:14" ht="12.5">
      <c r="G485" s="7"/>
      <c r="N485" s="7"/>
    </row>
    <row r="486" spans="7:14" ht="12.5">
      <c r="G486" s="7"/>
      <c r="N486" s="7"/>
    </row>
    <row r="487" spans="7:14" ht="12.5">
      <c r="G487" s="7"/>
      <c r="N487" s="7"/>
    </row>
    <row r="488" spans="7:14" ht="12.5">
      <c r="G488" s="7"/>
      <c r="N488" s="7"/>
    </row>
    <row r="489" spans="7:14" ht="12.5">
      <c r="G489" s="7"/>
      <c r="N489" s="7"/>
    </row>
    <row r="490" spans="7:14" ht="12.5">
      <c r="G490" s="7"/>
      <c r="N490" s="7"/>
    </row>
    <row r="491" spans="7:14" ht="12.5">
      <c r="G491" s="7"/>
      <c r="N491" s="7"/>
    </row>
    <row r="492" spans="7:14" ht="12.5">
      <c r="G492" s="7"/>
      <c r="N492" s="7"/>
    </row>
    <row r="493" spans="7:14" ht="12.5">
      <c r="G493" s="7"/>
      <c r="N493" s="7"/>
    </row>
    <row r="494" spans="7:14" ht="12.5">
      <c r="G494" s="7"/>
      <c r="N494" s="7"/>
    </row>
    <row r="495" spans="7:14" ht="12.5">
      <c r="G495" s="7"/>
      <c r="N495" s="7"/>
    </row>
    <row r="496" spans="7:14" ht="12.5">
      <c r="G496" s="7"/>
      <c r="N496" s="7"/>
    </row>
    <row r="497" spans="7:14" ht="12.5">
      <c r="G497" s="7"/>
      <c r="N497" s="7"/>
    </row>
    <row r="498" spans="7:14" ht="12.5">
      <c r="G498" s="7"/>
      <c r="N498" s="7"/>
    </row>
    <row r="499" spans="7:14" ht="12.5">
      <c r="G499" s="7"/>
      <c r="N499" s="7"/>
    </row>
    <row r="500" spans="7:14" ht="12.5">
      <c r="G500" s="7"/>
      <c r="N500" s="7"/>
    </row>
    <row r="501" spans="7:14" ht="12.5">
      <c r="G501" s="7"/>
      <c r="N501" s="7"/>
    </row>
    <row r="502" spans="7:14" ht="12.5">
      <c r="G502" s="7"/>
      <c r="N502" s="7"/>
    </row>
    <row r="503" spans="7:14" ht="12.5">
      <c r="G503" s="7"/>
      <c r="N503" s="7"/>
    </row>
    <row r="504" spans="7:14" ht="12.5">
      <c r="G504" s="7"/>
      <c r="N504" s="7"/>
    </row>
    <row r="505" spans="7:14" ht="12.5">
      <c r="G505" s="7"/>
      <c r="N505" s="7"/>
    </row>
    <row r="506" spans="7:14" ht="12.5">
      <c r="G506" s="7"/>
      <c r="N506" s="7"/>
    </row>
    <row r="507" spans="7:14" ht="12.5">
      <c r="G507" s="7"/>
      <c r="N507" s="7"/>
    </row>
    <row r="508" spans="7:14" ht="12.5">
      <c r="G508" s="7"/>
      <c r="N508" s="7"/>
    </row>
    <row r="509" spans="7:14" ht="12.5">
      <c r="G509" s="7"/>
      <c r="N509" s="7"/>
    </row>
    <row r="510" spans="7:14" ht="12.5">
      <c r="G510" s="7"/>
      <c r="N510" s="7"/>
    </row>
    <row r="511" spans="7:14" ht="12.5">
      <c r="G511" s="7"/>
      <c r="N511" s="7"/>
    </row>
    <row r="512" spans="7:14" ht="12.5">
      <c r="G512" s="7"/>
      <c r="N512" s="7"/>
    </row>
    <row r="513" spans="7:14" ht="12.5">
      <c r="G513" s="7"/>
      <c r="N513" s="7"/>
    </row>
    <row r="514" spans="7:14" ht="12.5">
      <c r="G514" s="7"/>
      <c r="N514" s="7"/>
    </row>
    <row r="515" spans="7:14" ht="12.5">
      <c r="G515" s="7"/>
      <c r="N515" s="7"/>
    </row>
    <row r="516" spans="7:14" ht="12.5">
      <c r="G516" s="7"/>
      <c r="N516" s="7"/>
    </row>
    <row r="517" spans="7:14" ht="12.5">
      <c r="G517" s="7"/>
      <c r="N517" s="7"/>
    </row>
    <row r="518" spans="7:14" ht="12.5">
      <c r="G518" s="7"/>
      <c r="N518" s="7"/>
    </row>
    <row r="519" spans="7:14" ht="12.5">
      <c r="G519" s="7"/>
      <c r="N519" s="7"/>
    </row>
    <row r="520" spans="7:14" ht="12.5">
      <c r="G520" s="7"/>
      <c r="N520" s="7"/>
    </row>
    <row r="521" spans="7:14" ht="12.5">
      <c r="G521" s="7"/>
      <c r="N521" s="7"/>
    </row>
    <row r="522" spans="7:14" ht="12.5">
      <c r="G522" s="7"/>
      <c r="N522" s="7"/>
    </row>
    <row r="523" spans="7:14" ht="12.5">
      <c r="G523" s="7"/>
      <c r="N523" s="7"/>
    </row>
    <row r="524" spans="7:14" ht="12.5">
      <c r="G524" s="7"/>
      <c r="N524" s="7"/>
    </row>
    <row r="525" spans="7:14" ht="12.5">
      <c r="G525" s="7"/>
      <c r="N525" s="7"/>
    </row>
    <row r="526" spans="7:14" ht="12.5">
      <c r="G526" s="7"/>
      <c r="N526" s="7"/>
    </row>
    <row r="527" spans="7:14" ht="12.5">
      <c r="G527" s="7"/>
      <c r="N527" s="7"/>
    </row>
    <row r="528" spans="7:14" ht="12.5">
      <c r="G528" s="7"/>
      <c r="N528" s="7"/>
    </row>
    <row r="529" spans="7:14" ht="12.5">
      <c r="G529" s="7"/>
      <c r="N529" s="7"/>
    </row>
    <row r="530" spans="7:14" ht="12.5">
      <c r="G530" s="7"/>
      <c r="N530" s="7"/>
    </row>
    <row r="531" spans="7:14" ht="12.5">
      <c r="G531" s="7"/>
      <c r="N531" s="7"/>
    </row>
    <row r="532" spans="7:14" ht="12.5">
      <c r="G532" s="7"/>
      <c r="N532" s="7"/>
    </row>
    <row r="533" spans="7:14" ht="12.5">
      <c r="G533" s="7"/>
      <c r="N533" s="7"/>
    </row>
    <row r="534" spans="7:14" ht="12.5">
      <c r="G534" s="7"/>
      <c r="N534" s="7"/>
    </row>
    <row r="535" spans="7:14" ht="12.5">
      <c r="G535" s="7"/>
      <c r="N535" s="7"/>
    </row>
    <row r="536" spans="7:14" ht="12.5">
      <c r="G536" s="7"/>
      <c r="N536" s="7"/>
    </row>
    <row r="537" spans="7:14" ht="12.5">
      <c r="G537" s="7"/>
      <c r="N537" s="7"/>
    </row>
    <row r="538" spans="7:14" ht="12.5">
      <c r="G538" s="7"/>
      <c r="N538" s="7"/>
    </row>
    <row r="539" spans="7:14" ht="12.5">
      <c r="G539" s="7"/>
      <c r="N539" s="7"/>
    </row>
    <row r="540" spans="7:14" ht="12.5">
      <c r="G540" s="7"/>
      <c r="N540" s="7"/>
    </row>
    <row r="541" spans="7:14" ht="12.5">
      <c r="G541" s="7"/>
      <c r="N541" s="7"/>
    </row>
    <row r="542" spans="7:14" ht="12.5">
      <c r="G542" s="7"/>
      <c r="N542" s="7"/>
    </row>
    <row r="543" spans="7:14" ht="12.5">
      <c r="G543" s="7"/>
      <c r="N543" s="7"/>
    </row>
    <row r="544" spans="7:14" ht="12.5">
      <c r="G544" s="7"/>
      <c r="N544" s="7"/>
    </row>
    <row r="545" spans="7:14" ht="12.5">
      <c r="G545" s="7"/>
      <c r="N545" s="7"/>
    </row>
    <row r="546" spans="7:14" ht="12.5">
      <c r="G546" s="7"/>
      <c r="N546" s="7"/>
    </row>
    <row r="547" spans="7:14" ht="12.5">
      <c r="G547" s="7"/>
      <c r="N547" s="7"/>
    </row>
    <row r="548" spans="7:14" ht="12.5">
      <c r="G548" s="7"/>
      <c r="N548" s="7"/>
    </row>
    <row r="549" spans="7:14" ht="12.5">
      <c r="G549" s="7"/>
      <c r="N549" s="7"/>
    </row>
    <row r="550" spans="7:14" ht="12.5">
      <c r="G550" s="7"/>
      <c r="N550" s="7"/>
    </row>
    <row r="551" spans="7:14" ht="12.5">
      <c r="G551" s="7"/>
      <c r="N551" s="7"/>
    </row>
    <row r="552" spans="7:14" ht="12.5">
      <c r="G552" s="7"/>
      <c r="N552" s="7"/>
    </row>
    <row r="553" spans="7:14" ht="12.5">
      <c r="G553" s="7"/>
      <c r="N553" s="7"/>
    </row>
    <row r="554" spans="7:14" ht="12.5">
      <c r="G554" s="7"/>
      <c r="N554" s="7"/>
    </row>
    <row r="555" spans="7:14" ht="12.5">
      <c r="G555" s="7"/>
      <c r="N555" s="7"/>
    </row>
    <row r="556" spans="7:14" ht="12.5">
      <c r="G556" s="7"/>
      <c r="N556" s="7"/>
    </row>
    <row r="557" spans="7:14" ht="12.5">
      <c r="G557" s="7"/>
      <c r="N557" s="7"/>
    </row>
    <row r="558" spans="7:14" ht="12.5">
      <c r="G558" s="7"/>
      <c r="N558" s="7"/>
    </row>
    <row r="559" spans="7:14" ht="12.5">
      <c r="G559" s="7"/>
      <c r="N559" s="7"/>
    </row>
    <row r="560" spans="7:14" ht="12.5">
      <c r="G560" s="7"/>
      <c r="N560" s="7"/>
    </row>
    <row r="561" spans="7:14" ht="12.5">
      <c r="G561" s="7"/>
      <c r="N561" s="7"/>
    </row>
    <row r="562" spans="7:14" ht="12.5">
      <c r="G562" s="7"/>
      <c r="N562" s="7"/>
    </row>
    <row r="563" spans="7:14" ht="12.5">
      <c r="G563" s="7"/>
      <c r="N563" s="7"/>
    </row>
    <row r="564" spans="7:14" ht="12.5">
      <c r="G564" s="7"/>
      <c r="N564" s="7"/>
    </row>
    <row r="565" spans="7:14" ht="12.5">
      <c r="G565" s="7"/>
      <c r="N565" s="7"/>
    </row>
    <row r="566" spans="7:14" ht="12.5">
      <c r="G566" s="7"/>
      <c r="N566" s="7"/>
    </row>
    <row r="567" spans="7:14" ht="12.5">
      <c r="G567" s="7"/>
      <c r="N567" s="7"/>
    </row>
    <row r="568" spans="7:14" ht="12.5">
      <c r="G568" s="7"/>
      <c r="N568" s="7"/>
    </row>
    <row r="569" spans="7:14" ht="12.5">
      <c r="G569" s="7"/>
      <c r="N569" s="7"/>
    </row>
    <row r="570" spans="7:14" ht="12.5">
      <c r="G570" s="7"/>
      <c r="N570" s="7"/>
    </row>
    <row r="571" spans="7:14" ht="12.5">
      <c r="G571" s="7"/>
      <c r="N571" s="7"/>
    </row>
    <row r="572" spans="7:14" ht="12.5">
      <c r="G572" s="7"/>
      <c r="N572" s="7"/>
    </row>
    <row r="573" spans="7:14" ht="12.5">
      <c r="G573" s="7"/>
      <c r="N573" s="7"/>
    </row>
    <row r="574" spans="7:14" ht="12.5">
      <c r="G574" s="7"/>
      <c r="N574" s="7"/>
    </row>
    <row r="575" spans="7:14" ht="12.5">
      <c r="G575" s="7"/>
      <c r="N575" s="7"/>
    </row>
    <row r="576" spans="7:14" ht="12.5">
      <c r="G576" s="7"/>
      <c r="N576" s="7"/>
    </row>
    <row r="577" spans="7:14" ht="12.5">
      <c r="G577" s="7"/>
      <c r="N577" s="7"/>
    </row>
    <row r="578" spans="7:14" ht="12.5">
      <c r="G578" s="7"/>
      <c r="N578" s="7"/>
    </row>
    <row r="579" spans="7:14" ht="12.5">
      <c r="G579" s="7"/>
      <c r="N579" s="7"/>
    </row>
    <row r="580" spans="7:14" ht="12.5">
      <c r="G580" s="7"/>
      <c r="N580" s="7"/>
    </row>
    <row r="581" spans="7:14" ht="12.5">
      <c r="G581" s="7"/>
      <c r="N581" s="7"/>
    </row>
    <row r="582" spans="7:14" ht="12.5">
      <c r="G582" s="7"/>
      <c r="N582" s="7"/>
    </row>
    <row r="583" spans="7:14" ht="12.5">
      <c r="G583" s="7"/>
      <c r="N583" s="7"/>
    </row>
    <row r="584" spans="7:14" ht="12.5">
      <c r="G584" s="7"/>
      <c r="N584" s="7"/>
    </row>
    <row r="585" spans="7:14" ht="12.5">
      <c r="G585" s="7"/>
      <c r="N585" s="7"/>
    </row>
    <row r="586" spans="7:14" ht="12.5">
      <c r="G586" s="7"/>
      <c r="N586" s="7"/>
    </row>
    <row r="587" spans="7:14" ht="12.5">
      <c r="G587" s="7"/>
      <c r="N587" s="7"/>
    </row>
    <row r="588" spans="7:14" ht="12.5">
      <c r="G588" s="7"/>
      <c r="N588" s="7"/>
    </row>
    <row r="589" spans="7:14" ht="12.5">
      <c r="G589" s="7"/>
      <c r="N589" s="7"/>
    </row>
    <row r="590" spans="7:14" ht="12.5">
      <c r="G590" s="7"/>
      <c r="N590" s="7"/>
    </row>
    <row r="591" spans="7:14" ht="12.5">
      <c r="G591" s="7"/>
      <c r="N591" s="7"/>
    </row>
    <row r="592" spans="7:14" ht="12.5">
      <c r="G592" s="7"/>
      <c r="N592" s="7"/>
    </row>
    <row r="593" spans="7:14" ht="12.5">
      <c r="G593" s="7"/>
      <c r="N593" s="7"/>
    </row>
    <row r="594" spans="7:14" ht="12.5">
      <c r="G594" s="7"/>
      <c r="N594" s="7"/>
    </row>
    <row r="595" spans="7:14" ht="12.5">
      <c r="G595" s="7"/>
      <c r="N595" s="7"/>
    </row>
    <row r="596" spans="7:14" ht="12.5">
      <c r="G596" s="7"/>
      <c r="N596" s="7"/>
    </row>
    <row r="597" spans="7:14" ht="12.5">
      <c r="G597" s="7"/>
      <c r="N597" s="7"/>
    </row>
    <row r="598" spans="7:14" ht="12.5">
      <c r="G598" s="7"/>
      <c r="N598" s="7"/>
    </row>
    <row r="599" spans="7:14" ht="12.5">
      <c r="G599" s="7"/>
      <c r="N599" s="7"/>
    </row>
    <row r="600" spans="7:14" ht="12.5">
      <c r="G600" s="7"/>
      <c r="N600" s="7"/>
    </row>
    <row r="601" spans="7:14" ht="12.5">
      <c r="G601" s="7"/>
      <c r="N601" s="7"/>
    </row>
    <row r="602" spans="7:14" ht="12.5">
      <c r="G602" s="7"/>
      <c r="N602" s="7"/>
    </row>
    <row r="603" spans="7:14" ht="12.5">
      <c r="G603" s="7"/>
      <c r="N603" s="7"/>
    </row>
    <row r="604" spans="7:14" ht="12.5">
      <c r="G604" s="7"/>
      <c r="N604" s="7"/>
    </row>
    <row r="605" spans="7:14" ht="12.5">
      <c r="G605" s="7"/>
      <c r="N605" s="7"/>
    </row>
    <row r="606" spans="7:14" ht="12.5">
      <c r="G606" s="7"/>
      <c r="N606" s="7"/>
    </row>
    <row r="607" spans="7:14" ht="12.5">
      <c r="G607" s="7"/>
      <c r="N607" s="7"/>
    </row>
    <row r="608" spans="7:14" ht="12.5">
      <c r="G608" s="7"/>
      <c r="N608" s="7"/>
    </row>
    <row r="609" spans="7:14" ht="12.5">
      <c r="G609" s="7"/>
      <c r="N609" s="7"/>
    </row>
    <row r="610" spans="7:14" ht="12.5">
      <c r="G610" s="7"/>
      <c r="N610" s="7"/>
    </row>
    <row r="611" spans="7:14" ht="12.5">
      <c r="G611" s="7"/>
      <c r="N611" s="7"/>
    </row>
    <row r="612" spans="7:14" ht="12.5">
      <c r="G612" s="7"/>
      <c r="N612" s="7"/>
    </row>
    <row r="613" spans="7:14" ht="12.5">
      <c r="G613" s="7"/>
      <c r="N613" s="7"/>
    </row>
    <row r="614" spans="7:14" ht="12.5">
      <c r="G614" s="7"/>
      <c r="N614" s="7"/>
    </row>
    <row r="615" spans="7:14" ht="12.5">
      <c r="G615" s="7"/>
      <c r="N615" s="7"/>
    </row>
    <row r="616" spans="7:14" ht="12.5">
      <c r="G616" s="7"/>
      <c r="N616" s="7"/>
    </row>
    <row r="617" spans="7:14" ht="12.5">
      <c r="G617" s="7"/>
      <c r="N617" s="7"/>
    </row>
    <row r="618" spans="7:14" ht="12.5">
      <c r="G618" s="7"/>
      <c r="N618" s="7"/>
    </row>
    <row r="619" spans="7:14" ht="12.5">
      <c r="G619" s="7"/>
      <c r="N619" s="7"/>
    </row>
    <row r="620" spans="7:14" ht="12.5">
      <c r="G620" s="7"/>
      <c r="N620" s="7"/>
    </row>
    <row r="621" spans="7:14" ht="12.5">
      <c r="G621" s="7"/>
      <c r="N621" s="7"/>
    </row>
    <row r="622" spans="7:14" ht="12.5">
      <c r="G622" s="7"/>
      <c r="N622" s="7"/>
    </row>
    <row r="623" spans="7:14" ht="12.5">
      <c r="G623" s="7"/>
      <c r="N623" s="7"/>
    </row>
    <row r="624" spans="7:14" ht="12.5">
      <c r="G624" s="7"/>
      <c r="N624" s="7"/>
    </row>
    <row r="625" spans="7:14" ht="12.5">
      <c r="G625" s="7"/>
      <c r="N625" s="7"/>
    </row>
    <row r="626" spans="7:14" ht="12.5">
      <c r="G626" s="7"/>
      <c r="N626" s="7"/>
    </row>
    <row r="627" spans="7:14" ht="12.5">
      <c r="G627" s="7"/>
      <c r="N627" s="7"/>
    </row>
    <row r="628" spans="7:14" ht="12.5">
      <c r="G628" s="7"/>
      <c r="N628" s="7"/>
    </row>
    <row r="629" spans="7:14" ht="12.5">
      <c r="G629" s="7"/>
      <c r="N629" s="7"/>
    </row>
    <row r="630" spans="7:14" ht="12.5">
      <c r="G630" s="7"/>
      <c r="N630" s="7"/>
    </row>
    <row r="631" spans="7:14" ht="12.5">
      <c r="G631" s="7"/>
      <c r="N631" s="7"/>
    </row>
    <row r="632" spans="7:14" ht="12.5">
      <c r="G632" s="7"/>
      <c r="N632" s="7"/>
    </row>
    <row r="633" spans="7:14" ht="12.5">
      <c r="G633" s="7"/>
      <c r="N633" s="7"/>
    </row>
    <row r="634" spans="7:14" ht="12.5">
      <c r="G634" s="7"/>
      <c r="N634" s="7"/>
    </row>
    <row r="635" spans="7:14" ht="12.5">
      <c r="G635" s="7"/>
      <c r="N635" s="7"/>
    </row>
    <row r="636" spans="7:14" ht="12.5">
      <c r="G636" s="7"/>
      <c r="N636" s="7"/>
    </row>
    <row r="637" spans="7:14" ht="12.5">
      <c r="G637" s="7"/>
      <c r="N637" s="7"/>
    </row>
    <row r="638" spans="7:14" ht="12.5">
      <c r="G638" s="7"/>
      <c r="N638" s="7"/>
    </row>
    <row r="639" spans="7:14" ht="12.5">
      <c r="G639" s="7"/>
      <c r="N639" s="7"/>
    </row>
    <row r="640" spans="7:14" ht="12.5">
      <c r="G640" s="7"/>
      <c r="N640" s="7"/>
    </row>
    <row r="641" spans="7:14" ht="12.5">
      <c r="G641" s="7"/>
      <c r="N641" s="7"/>
    </row>
    <row r="642" spans="7:14" ht="12.5">
      <c r="G642" s="7"/>
      <c r="N642" s="7"/>
    </row>
    <row r="643" spans="7:14" ht="12.5">
      <c r="G643" s="7"/>
      <c r="N643" s="7"/>
    </row>
    <row r="644" spans="7:14" ht="12.5">
      <c r="G644" s="7"/>
      <c r="N644" s="7"/>
    </row>
    <row r="645" spans="7:14" ht="12.5">
      <c r="G645" s="7"/>
      <c r="N645" s="7"/>
    </row>
    <row r="646" spans="7:14" ht="12.5">
      <c r="G646" s="7"/>
      <c r="N646" s="7"/>
    </row>
    <row r="647" spans="7:14" ht="12.5">
      <c r="G647" s="7"/>
      <c r="N647" s="7"/>
    </row>
    <row r="648" spans="7:14" ht="12.5">
      <c r="G648" s="7"/>
      <c r="N648" s="7"/>
    </row>
    <row r="649" spans="7:14" ht="12.5">
      <c r="G649" s="7"/>
      <c r="N649" s="7"/>
    </row>
    <row r="650" spans="7:14" ht="12.5">
      <c r="G650" s="7"/>
      <c r="N650" s="7"/>
    </row>
    <row r="651" spans="7:14" ht="12.5">
      <c r="G651" s="7"/>
      <c r="N651" s="7"/>
    </row>
    <row r="652" spans="7:14" ht="12.5">
      <c r="G652" s="7"/>
      <c r="N652" s="7"/>
    </row>
    <row r="653" spans="7:14" ht="12.5">
      <c r="G653" s="7"/>
      <c r="N653" s="7"/>
    </row>
    <row r="654" spans="7:14" ht="12.5">
      <c r="G654" s="7"/>
      <c r="N654" s="7"/>
    </row>
    <row r="655" spans="7:14" ht="12.5">
      <c r="G655" s="7"/>
      <c r="N655" s="7"/>
    </row>
    <row r="656" spans="7:14" ht="12.5">
      <c r="G656" s="7"/>
      <c r="N656" s="7"/>
    </row>
    <row r="657" spans="7:14" ht="12.5">
      <c r="G657" s="7"/>
      <c r="N657" s="7"/>
    </row>
    <row r="658" spans="7:14" ht="12.5">
      <c r="G658" s="7"/>
      <c r="N658" s="7"/>
    </row>
    <row r="659" spans="7:14" ht="12.5">
      <c r="G659" s="7"/>
      <c r="N659" s="7"/>
    </row>
    <row r="660" spans="7:14" ht="12.5">
      <c r="G660" s="7"/>
      <c r="N660" s="7"/>
    </row>
    <row r="661" spans="7:14" ht="12.5">
      <c r="G661" s="7"/>
      <c r="N661" s="7"/>
    </row>
    <row r="662" spans="7:14" ht="12.5">
      <c r="G662" s="7"/>
      <c r="N662" s="7"/>
    </row>
    <row r="663" spans="7:14" ht="12.5">
      <c r="G663" s="7"/>
      <c r="N663" s="7"/>
    </row>
    <row r="664" spans="7:14" ht="12.5">
      <c r="G664" s="7"/>
      <c r="N664" s="7"/>
    </row>
    <row r="665" spans="7:14" ht="12.5">
      <c r="G665" s="7"/>
      <c r="N665" s="7"/>
    </row>
    <row r="666" spans="7:14" ht="12.5">
      <c r="G666" s="7"/>
      <c r="N666" s="7"/>
    </row>
    <row r="667" spans="7:14" ht="12.5">
      <c r="G667" s="7"/>
      <c r="N667" s="7"/>
    </row>
    <row r="668" spans="7:14" ht="12.5">
      <c r="G668" s="7"/>
      <c r="N668" s="7"/>
    </row>
    <row r="669" spans="7:14" ht="12.5">
      <c r="G669" s="7"/>
      <c r="N669" s="7"/>
    </row>
    <row r="670" spans="7:14" ht="12.5">
      <c r="G670" s="7"/>
      <c r="N670" s="7"/>
    </row>
    <row r="671" spans="7:14" ht="12.5">
      <c r="G671" s="7"/>
      <c r="N671" s="7"/>
    </row>
    <row r="672" spans="7:14" ht="12.5">
      <c r="G672" s="7"/>
      <c r="N672" s="7"/>
    </row>
    <row r="673" spans="7:14" ht="12.5">
      <c r="G673" s="7"/>
      <c r="N673" s="7"/>
    </row>
    <row r="674" spans="7:14" ht="12.5">
      <c r="G674" s="7"/>
      <c r="N674" s="7"/>
    </row>
    <row r="675" spans="7:14" ht="12.5">
      <c r="G675" s="7"/>
      <c r="N675" s="7"/>
    </row>
    <row r="676" spans="7:14" ht="12.5">
      <c r="G676" s="7"/>
      <c r="N676" s="7"/>
    </row>
    <row r="677" spans="7:14" ht="12.5">
      <c r="G677" s="7"/>
      <c r="N677" s="7"/>
    </row>
    <row r="678" spans="7:14" ht="12.5">
      <c r="G678" s="7"/>
      <c r="N678" s="7"/>
    </row>
    <row r="679" spans="7:14" ht="12.5">
      <c r="G679" s="7"/>
      <c r="N679" s="7"/>
    </row>
    <row r="680" spans="7:14" ht="12.5">
      <c r="G680" s="7"/>
      <c r="N680" s="7"/>
    </row>
    <row r="681" spans="7:14" ht="12.5">
      <c r="G681" s="7"/>
      <c r="N681" s="7"/>
    </row>
    <row r="682" spans="7:14" ht="12.5">
      <c r="G682" s="7"/>
      <c r="N682" s="7"/>
    </row>
    <row r="683" spans="7:14" ht="12.5">
      <c r="G683" s="7"/>
      <c r="N683" s="7"/>
    </row>
    <row r="684" spans="7:14" ht="12.5">
      <c r="G684" s="7"/>
      <c r="N684" s="7"/>
    </row>
    <row r="685" spans="7:14" ht="12.5">
      <c r="G685" s="7"/>
      <c r="N685" s="7"/>
    </row>
    <row r="686" spans="7:14" ht="12.5">
      <c r="G686" s="7"/>
      <c r="N686" s="7"/>
    </row>
    <row r="687" spans="7:14" ht="12.5">
      <c r="G687" s="7"/>
      <c r="N687" s="7"/>
    </row>
    <row r="688" spans="7:14" ht="12.5">
      <c r="G688" s="7"/>
      <c r="N688" s="7"/>
    </row>
    <row r="689" spans="7:14" ht="12.5">
      <c r="G689" s="7"/>
      <c r="N689" s="7"/>
    </row>
    <row r="690" spans="7:14" ht="12.5">
      <c r="G690" s="7"/>
      <c r="N690" s="7"/>
    </row>
    <row r="691" spans="7:14" ht="12.5">
      <c r="G691" s="7"/>
      <c r="N691" s="7"/>
    </row>
    <row r="692" spans="7:14" ht="12.5">
      <c r="G692" s="7"/>
      <c r="N692" s="7"/>
    </row>
    <row r="693" spans="7:14" ht="12.5">
      <c r="G693" s="7"/>
      <c r="N693" s="7"/>
    </row>
    <row r="694" spans="7:14" ht="12.5">
      <c r="G694" s="7"/>
      <c r="N694" s="7"/>
    </row>
    <row r="695" spans="7:14" ht="12.5">
      <c r="G695" s="7"/>
      <c r="N695" s="7"/>
    </row>
    <row r="696" spans="7:14" ht="12.5">
      <c r="G696" s="7"/>
      <c r="N696" s="7"/>
    </row>
    <row r="697" spans="7:14" ht="12.5">
      <c r="G697" s="7"/>
      <c r="N697" s="7"/>
    </row>
    <row r="698" spans="7:14" ht="12.5">
      <c r="G698" s="7"/>
      <c r="N698" s="7"/>
    </row>
    <row r="699" spans="7:14" ht="12.5">
      <c r="G699" s="7"/>
      <c r="N699" s="7"/>
    </row>
    <row r="700" spans="7:14" ht="12.5">
      <c r="G700" s="7"/>
      <c r="N700" s="7"/>
    </row>
    <row r="701" spans="7:14" ht="12.5">
      <c r="G701" s="7"/>
      <c r="N701" s="7"/>
    </row>
    <row r="702" spans="7:14" ht="12.5">
      <c r="G702" s="7"/>
      <c r="N702" s="7"/>
    </row>
    <row r="703" spans="7:14" ht="12.5">
      <c r="G703" s="7"/>
      <c r="N703" s="7"/>
    </row>
    <row r="704" spans="7:14" ht="12.5">
      <c r="G704" s="7"/>
      <c r="N704" s="7"/>
    </row>
    <row r="705" spans="7:14" ht="12.5">
      <c r="G705" s="7"/>
      <c r="N705" s="7"/>
    </row>
    <row r="706" spans="7:14" ht="12.5">
      <c r="G706" s="7"/>
      <c r="N706" s="7"/>
    </row>
    <row r="707" spans="7:14" ht="12.5">
      <c r="G707" s="7"/>
      <c r="N707" s="7"/>
    </row>
    <row r="708" spans="7:14" ht="12.5">
      <c r="G708" s="7"/>
      <c r="N708" s="7"/>
    </row>
    <row r="709" spans="7:14" ht="12.5">
      <c r="G709" s="7"/>
      <c r="N709" s="7"/>
    </row>
    <row r="710" spans="7:14" ht="12.5">
      <c r="G710" s="7"/>
      <c r="N710" s="7"/>
    </row>
    <row r="711" spans="7:14" ht="12.5">
      <c r="G711" s="7"/>
      <c r="N711" s="7"/>
    </row>
    <row r="712" spans="7:14" ht="12.5">
      <c r="G712" s="7"/>
      <c r="N712" s="7"/>
    </row>
    <row r="713" spans="7:14" ht="12.5">
      <c r="G713" s="7"/>
      <c r="N713" s="7"/>
    </row>
    <row r="714" spans="7:14" ht="12.5">
      <c r="G714" s="7"/>
      <c r="N714" s="7"/>
    </row>
    <row r="715" spans="7:14" ht="12.5">
      <c r="G715" s="7"/>
      <c r="N715" s="7"/>
    </row>
    <row r="716" spans="7:14" ht="12.5">
      <c r="G716" s="7"/>
      <c r="N716" s="7"/>
    </row>
    <row r="717" spans="7:14" ht="12.5">
      <c r="G717" s="7"/>
      <c r="N717" s="7"/>
    </row>
    <row r="718" spans="7:14" ht="12.5">
      <c r="G718" s="7"/>
      <c r="N718" s="7"/>
    </row>
    <row r="719" spans="7:14" ht="12.5">
      <c r="G719" s="7"/>
      <c r="N719" s="7"/>
    </row>
    <row r="720" spans="7:14" ht="12.5">
      <c r="G720" s="7"/>
      <c r="N720" s="7"/>
    </row>
    <row r="721" spans="7:14" ht="12.5">
      <c r="G721" s="7"/>
      <c r="N721" s="7"/>
    </row>
    <row r="722" spans="7:14" ht="12.5">
      <c r="G722" s="7"/>
      <c r="N722" s="7"/>
    </row>
    <row r="723" spans="7:14" ht="12.5">
      <c r="G723" s="7"/>
      <c r="N723" s="7"/>
    </row>
    <row r="724" spans="7:14" ht="12.5">
      <c r="G724" s="7"/>
      <c r="N724" s="7"/>
    </row>
    <row r="725" spans="7:14" ht="12.5">
      <c r="G725" s="7"/>
      <c r="N725" s="7"/>
    </row>
    <row r="726" spans="7:14" ht="12.5">
      <c r="G726" s="7"/>
      <c r="N726" s="7"/>
    </row>
    <row r="727" spans="7:14" ht="12.5">
      <c r="G727" s="7"/>
      <c r="N727" s="7"/>
    </row>
    <row r="728" spans="7:14" ht="12.5">
      <c r="G728" s="7"/>
      <c r="N728" s="7"/>
    </row>
    <row r="729" spans="7:14" ht="12.5">
      <c r="G729" s="7"/>
      <c r="N729" s="7"/>
    </row>
    <row r="730" spans="7:14" ht="12.5">
      <c r="G730" s="7"/>
      <c r="N730" s="7"/>
    </row>
    <row r="731" spans="7:14" ht="12.5">
      <c r="G731" s="7"/>
      <c r="N731" s="7"/>
    </row>
    <row r="732" spans="7:14" ht="12.5">
      <c r="G732" s="7"/>
      <c r="N732" s="7"/>
    </row>
    <row r="733" spans="7:14" ht="12.5">
      <c r="G733" s="7"/>
      <c r="N733" s="7"/>
    </row>
    <row r="734" spans="7:14" ht="12.5">
      <c r="G734" s="7"/>
      <c r="N734" s="7"/>
    </row>
    <row r="735" spans="7:14" ht="12.5">
      <c r="G735" s="7"/>
      <c r="N735" s="7"/>
    </row>
    <row r="736" spans="7:14" ht="12.5">
      <c r="G736" s="7"/>
      <c r="N736" s="7"/>
    </row>
    <row r="737" spans="7:14" ht="12.5">
      <c r="G737" s="7"/>
      <c r="N737" s="7"/>
    </row>
    <row r="738" spans="7:14" ht="12.5">
      <c r="G738" s="7"/>
      <c r="N738" s="7"/>
    </row>
    <row r="739" spans="7:14" ht="12.5">
      <c r="G739" s="7"/>
      <c r="N739" s="7"/>
    </row>
    <row r="740" spans="7:14" ht="12.5">
      <c r="G740" s="7"/>
      <c r="N740" s="7"/>
    </row>
    <row r="741" spans="7:14" ht="12.5">
      <c r="G741" s="7"/>
      <c r="N741" s="7"/>
    </row>
    <row r="742" spans="7:14" ht="12.5">
      <c r="G742" s="7"/>
      <c r="N742" s="7"/>
    </row>
    <row r="743" spans="7:14" ht="12.5">
      <c r="G743" s="7"/>
      <c r="N743" s="7"/>
    </row>
    <row r="744" spans="7:14" ht="12.5">
      <c r="G744" s="7"/>
      <c r="N744" s="7"/>
    </row>
    <row r="745" spans="7:14" ht="12.5">
      <c r="G745" s="7"/>
      <c r="N745" s="7"/>
    </row>
    <row r="746" spans="7:14" ht="12.5">
      <c r="G746" s="7"/>
      <c r="N746" s="7"/>
    </row>
    <row r="747" spans="7:14" ht="12.5">
      <c r="G747" s="7"/>
      <c r="N747" s="7"/>
    </row>
    <row r="748" spans="7:14" ht="12.5">
      <c r="G748" s="7"/>
      <c r="N748" s="7"/>
    </row>
    <row r="749" spans="7:14" ht="12.5">
      <c r="G749" s="7"/>
      <c r="N749" s="7"/>
    </row>
    <row r="750" spans="7:14" ht="12.5">
      <c r="G750" s="7"/>
      <c r="N750" s="7"/>
    </row>
    <row r="751" spans="7:14" ht="12.5">
      <c r="G751" s="7"/>
      <c r="N751" s="7"/>
    </row>
    <row r="752" spans="7:14" ht="12.5">
      <c r="G752" s="7"/>
      <c r="N752" s="7"/>
    </row>
    <row r="753" spans="7:14" ht="12.5">
      <c r="G753" s="7"/>
      <c r="N753" s="7"/>
    </row>
    <row r="754" spans="7:14" ht="12.5">
      <c r="G754" s="7"/>
      <c r="N754" s="7"/>
    </row>
    <row r="755" spans="7:14" ht="12.5">
      <c r="G755" s="7"/>
      <c r="N755" s="7"/>
    </row>
    <row r="756" spans="7:14" ht="12.5">
      <c r="G756" s="7"/>
      <c r="N756" s="7"/>
    </row>
    <row r="757" spans="7:14" ht="12.5">
      <c r="G757" s="7"/>
      <c r="N757" s="7"/>
    </row>
    <row r="758" spans="7:14" ht="12.5">
      <c r="G758" s="7"/>
      <c r="N758" s="7"/>
    </row>
    <row r="759" spans="7:14" ht="12.5">
      <c r="G759" s="7"/>
      <c r="N759" s="7"/>
    </row>
    <row r="760" spans="7:14" ht="12.5">
      <c r="G760" s="7"/>
      <c r="N760" s="7"/>
    </row>
    <row r="761" spans="7:14" ht="12.5">
      <c r="G761" s="7"/>
      <c r="N761" s="7"/>
    </row>
    <row r="762" spans="7:14" ht="12.5">
      <c r="G762" s="7"/>
      <c r="N762" s="7"/>
    </row>
    <row r="763" spans="7:14" ht="12.5">
      <c r="G763" s="7"/>
      <c r="N763" s="7"/>
    </row>
    <row r="764" spans="7:14" ht="12.5">
      <c r="G764" s="7"/>
      <c r="N764" s="7"/>
    </row>
    <row r="765" spans="7:14" ht="12.5">
      <c r="G765" s="7"/>
      <c r="N765" s="7"/>
    </row>
    <row r="766" spans="7:14" ht="12.5">
      <c r="G766" s="7"/>
      <c r="N766" s="7"/>
    </row>
    <row r="767" spans="7:14" ht="12.5">
      <c r="G767" s="7"/>
      <c r="N767" s="7"/>
    </row>
    <row r="768" spans="7:14" ht="12.5">
      <c r="G768" s="7"/>
      <c r="N768" s="7"/>
    </row>
    <row r="769" spans="7:14" ht="12.5">
      <c r="G769" s="7"/>
      <c r="N769" s="7"/>
    </row>
    <row r="770" spans="7:14" ht="12.5">
      <c r="G770" s="7"/>
      <c r="N770" s="7"/>
    </row>
    <row r="771" spans="7:14" ht="12.5">
      <c r="G771" s="7"/>
      <c r="N771" s="7"/>
    </row>
    <row r="772" spans="7:14" ht="12.5">
      <c r="G772" s="7"/>
      <c r="N772" s="7"/>
    </row>
    <row r="773" spans="7:14" ht="12.5">
      <c r="G773" s="7"/>
      <c r="N773" s="7"/>
    </row>
    <row r="774" spans="7:14" ht="12.5">
      <c r="G774" s="7"/>
      <c r="N774" s="7"/>
    </row>
    <row r="775" spans="7:14" ht="12.5">
      <c r="G775" s="7"/>
      <c r="N775" s="7"/>
    </row>
    <row r="776" spans="7:14" ht="12.5">
      <c r="G776" s="7"/>
      <c r="N776" s="7"/>
    </row>
    <row r="777" spans="7:14" ht="12.5">
      <c r="G777" s="7"/>
      <c r="N777" s="7"/>
    </row>
    <row r="778" spans="7:14" ht="12.5">
      <c r="G778" s="7"/>
      <c r="N778" s="7"/>
    </row>
    <row r="779" spans="7:14" ht="12.5">
      <c r="G779" s="7"/>
      <c r="N779" s="7"/>
    </row>
    <row r="780" spans="7:14" ht="12.5">
      <c r="G780" s="7"/>
      <c r="N780" s="7"/>
    </row>
    <row r="781" spans="7:14" ht="12.5">
      <c r="G781" s="7"/>
      <c r="N781" s="7"/>
    </row>
    <row r="782" spans="7:14" ht="12.5">
      <c r="G782" s="7"/>
      <c r="N782" s="7"/>
    </row>
    <row r="783" spans="7:14" ht="12.5">
      <c r="G783" s="7"/>
      <c r="N783" s="7"/>
    </row>
    <row r="784" spans="7:14" ht="12.5">
      <c r="G784" s="7"/>
      <c r="N784" s="7"/>
    </row>
    <row r="785" spans="7:14" ht="12.5">
      <c r="G785" s="7"/>
      <c r="N785" s="7"/>
    </row>
    <row r="786" spans="7:14" ht="12.5">
      <c r="G786" s="7"/>
      <c r="N786" s="7"/>
    </row>
    <row r="787" spans="7:14" ht="12.5">
      <c r="G787" s="7"/>
      <c r="N787" s="7"/>
    </row>
    <row r="788" spans="7:14" ht="12.5">
      <c r="G788" s="7"/>
      <c r="N788" s="7"/>
    </row>
    <row r="789" spans="7:14" ht="12.5">
      <c r="G789" s="7"/>
      <c r="N789" s="7"/>
    </row>
    <row r="790" spans="7:14" ht="12.5">
      <c r="G790" s="7"/>
      <c r="N790" s="7"/>
    </row>
    <row r="791" spans="7:14" ht="12.5">
      <c r="G791" s="7"/>
      <c r="N791" s="7"/>
    </row>
    <row r="792" spans="7:14" ht="12.5">
      <c r="G792" s="7"/>
      <c r="N792" s="7"/>
    </row>
    <row r="793" spans="7:14" ht="12.5">
      <c r="G793" s="7"/>
      <c r="N793" s="7"/>
    </row>
    <row r="794" spans="7:14" ht="12.5">
      <c r="G794" s="7"/>
      <c r="N794" s="7"/>
    </row>
    <row r="795" spans="7:14" ht="12.5">
      <c r="G795" s="7"/>
      <c r="N795" s="7"/>
    </row>
    <row r="796" spans="7:14" ht="12.5">
      <c r="G796" s="7"/>
      <c r="N796" s="7"/>
    </row>
    <row r="797" spans="7:14" ht="12.5">
      <c r="G797" s="7"/>
      <c r="N797" s="7"/>
    </row>
    <row r="798" spans="7:14" ht="12.5">
      <c r="G798" s="7"/>
      <c r="N798" s="7"/>
    </row>
    <row r="799" spans="7:14" ht="12.5">
      <c r="G799" s="7"/>
      <c r="N799" s="7"/>
    </row>
    <row r="800" spans="7:14" ht="12.5">
      <c r="G800" s="7"/>
      <c r="N800" s="7"/>
    </row>
    <row r="801" spans="7:14" ht="12.5">
      <c r="G801" s="7"/>
      <c r="N801" s="7"/>
    </row>
    <row r="802" spans="7:14" ht="12.5">
      <c r="G802" s="7"/>
      <c r="N802" s="7"/>
    </row>
    <row r="803" spans="7:14" ht="12.5">
      <c r="G803" s="7"/>
      <c r="N803" s="7"/>
    </row>
    <row r="804" spans="7:14" ht="12.5">
      <c r="G804" s="7"/>
      <c r="N804" s="7"/>
    </row>
    <row r="805" spans="7:14" ht="12.5">
      <c r="G805" s="7"/>
      <c r="N805" s="7"/>
    </row>
    <row r="806" spans="7:14" ht="12.5">
      <c r="G806" s="7"/>
      <c r="N806" s="7"/>
    </row>
    <row r="807" spans="7:14" ht="12.5">
      <c r="G807" s="7"/>
      <c r="N807" s="7"/>
    </row>
    <row r="808" spans="7:14" ht="12.5">
      <c r="G808" s="7"/>
      <c r="N808" s="7"/>
    </row>
    <row r="809" spans="7:14" ht="12.5">
      <c r="G809" s="7"/>
      <c r="N809" s="7"/>
    </row>
    <row r="810" spans="7:14" ht="12.5">
      <c r="G810" s="7"/>
      <c r="N810" s="7"/>
    </row>
    <row r="811" spans="7:14" ht="12.5">
      <c r="G811" s="7"/>
      <c r="N811" s="7"/>
    </row>
    <row r="812" spans="7:14" ht="12.5">
      <c r="G812" s="7"/>
      <c r="N812" s="7"/>
    </row>
    <row r="813" spans="7:14" ht="12.5">
      <c r="G813" s="7"/>
      <c r="N813" s="7"/>
    </row>
    <row r="814" spans="7:14" ht="12.5">
      <c r="G814" s="7"/>
      <c r="N814" s="7"/>
    </row>
    <row r="815" spans="7:14" ht="12.5">
      <c r="G815" s="7"/>
      <c r="N815" s="7"/>
    </row>
    <row r="816" spans="7:14" ht="12.5">
      <c r="G816" s="7"/>
      <c r="N816" s="7"/>
    </row>
    <row r="817" spans="7:14" ht="12.5">
      <c r="G817" s="7"/>
      <c r="N817" s="7"/>
    </row>
    <row r="818" spans="7:14" ht="12.5">
      <c r="G818" s="7"/>
      <c r="N818" s="7"/>
    </row>
    <row r="819" spans="7:14" ht="12.5">
      <c r="G819" s="7"/>
      <c r="N819" s="7"/>
    </row>
    <row r="820" spans="7:14" ht="12.5">
      <c r="G820" s="7"/>
      <c r="N820" s="7"/>
    </row>
    <row r="821" spans="7:14" ht="12.5">
      <c r="G821" s="7"/>
      <c r="N821" s="7"/>
    </row>
    <row r="822" spans="7:14" ht="12.5">
      <c r="G822" s="7"/>
      <c r="N822" s="7"/>
    </row>
    <row r="823" spans="7:14" ht="12.5">
      <c r="G823" s="7"/>
      <c r="N823" s="7"/>
    </row>
    <row r="824" spans="7:14" ht="12.5">
      <c r="G824" s="7"/>
      <c r="N824" s="7"/>
    </row>
    <row r="825" spans="7:14" ht="12.5">
      <c r="G825" s="7"/>
      <c r="N825" s="7"/>
    </row>
    <row r="826" spans="7:14" ht="12.5">
      <c r="G826" s="7"/>
      <c r="N826" s="7"/>
    </row>
    <row r="827" spans="7:14" ht="12.5">
      <c r="G827" s="7"/>
      <c r="N827" s="7"/>
    </row>
    <row r="828" spans="7:14" ht="12.5">
      <c r="G828" s="7"/>
      <c r="N828" s="7"/>
    </row>
    <row r="829" spans="7:14" ht="12.5">
      <c r="G829" s="7"/>
      <c r="N829" s="7"/>
    </row>
    <row r="830" spans="7:14" ht="12.5">
      <c r="G830" s="7"/>
      <c r="N830" s="7"/>
    </row>
    <row r="831" spans="7:14" ht="12.5">
      <c r="G831" s="7"/>
      <c r="N831" s="7"/>
    </row>
    <row r="832" spans="7:14" ht="12.5">
      <c r="G832" s="7"/>
      <c r="N832" s="7"/>
    </row>
    <row r="833" spans="7:14" ht="12.5">
      <c r="G833" s="7"/>
      <c r="N833" s="7"/>
    </row>
    <row r="834" spans="7:14" ht="12.5">
      <c r="G834" s="7"/>
      <c r="N834" s="7"/>
    </row>
    <row r="835" spans="7:14" ht="12.5">
      <c r="G835" s="7"/>
      <c r="N835" s="7"/>
    </row>
    <row r="836" spans="7:14" ht="12.5">
      <c r="G836" s="7"/>
      <c r="N836" s="7"/>
    </row>
    <row r="837" spans="7:14" ht="12.5">
      <c r="G837" s="7"/>
      <c r="N837" s="7"/>
    </row>
    <row r="838" spans="7:14" ht="12.5">
      <c r="G838" s="7"/>
      <c r="N838" s="7"/>
    </row>
    <row r="839" spans="7:14" ht="12.5">
      <c r="G839" s="7"/>
      <c r="N839" s="7"/>
    </row>
    <row r="840" spans="7:14" ht="12.5">
      <c r="G840" s="7"/>
      <c r="N840" s="7"/>
    </row>
    <row r="841" spans="7:14" ht="12.5">
      <c r="G841" s="7"/>
      <c r="N841" s="7"/>
    </row>
    <row r="842" spans="7:14" ht="12.5">
      <c r="G842" s="7"/>
      <c r="N842" s="7"/>
    </row>
    <row r="843" spans="7:14" ht="12.5">
      <c r="G843" s="7"/>
      <c r="N843" s="7"/>
    </row>
    <row r="844" spans="7:14" ht="12.5">
      <c r="G844" s="7"/>
      <c r="N844" s="7"/>
    </row>
    <row r="845" spans="7:14" ht="12.5">
      <c r="G845" s="7"/>
      <c r="N845" s="7"/>
    </row>
    <row r="846" spans="7:14" ht="12.5">
      <c r="G846" s="7"/>
      <c r="N846" s="7"/>
    </row>
    <row r="847" spans="7:14" ht="12.5">
      <c r="G847" s="7"/>
      <c r="N847" s="7"/>
    </row>
    <row r="848" spans="7:14" ht="12.5">
      <c r="G848" s="7"/>
      <c r="N848" s="7"/>
    </row>
    <row r="849" spans="7:14" ht="12.5">
      <c r="G849" s="7"/>
      <c r="N849" s="7"/>
    </row>
    <row r="850" spans="7:14" ht="12.5">
      <c r="G850" s="7"/>
      <c r="N850" s="7"/>
    </row>
    <row r="851" spans="7:14" ht="12.5">
      <c r="G851" s="7"/>
      <c r="N851" s="7"/>
    </row>
    <row r="852" spans="7:14" ht="12.5">
      <c r="G852" s="7"/>
      <c r="N852" s="7"/>
    </row>
    <row r="853" spans="7:14" ht="12.5">
      <c r="G853" s="7"/>
      <c r="N853" s="7"/>
    </row>
    <row r="854" spans="7:14" ht="12.5">
      <c r="G854" s="7"/>
      <c r="N854" s="7"/>
    </row>
    <row r="855" spans="7:14" ht="12.5">
      <c r="G855" s="7"/>
      <c r="N855" s="7"/>
    </row>
    <row r="856" spans="7:14" ht="12.5">
      <c r="G856" s="7"/>
      <c r="N856" s="7"/>
    </row>
    <row r="857" spans="7:14" ht="12.5">
      <c r="G857" s="7"/>
      <c r="N857" s="7"/>
    </row>
    <row r="858" spans="7:14" ht="12.5">
      <c r="G858" s="7"/>
      <c r="N858" s="7"/>
    </row>
    <row r="859" spans="7:14" ht="12.5">
      <c r="G859" s="7"/>
      <c r="N859" s="7"/>
    </row>
    <row r="860" spans="7:14" ht="12.5">
      <c r="G860" s="7"/>
      <c r="N860" s="7"/>
    </row>
    <row r="861" spans="7:14" ht="12.5">
      <c r="G861" s="7"/>
      <c r="N861" s="7"/>
    </row>
    <row r="862" spans="7:14" ht="12.5">
      <c r="G862" s="7"/>
      <c r="N862" s="7"/>
    </row>
    <row r="863" spans="7:14" ht="12.5">
      <c r="G863" s="7"/>
      <c r="N863" s="7"/>
    </row>
    <row r="864" spans="7:14" ht="12.5">
      <c r="G864" s="7"/>
      <c r="N864" s="7"/>
    </row>
    <row r="865" spans="7:14" ht="12.5">
      <c r="G865" s="7"/>
      <c r="N865" s="7"/>
    </row>
    <row r="866" spans="7:14" ht="12.5">
      <c r="G866" s="7"/>
      <c r="N866" s="7"/>
    </row>
    <row r="867" spans="7:14" ht="12.5">
      <c r="G867" s="7"/>
      <c r="N867" s="7"/>
    </row>
    <row r="868" spans="7:14" ht="12.5">
      <c r="G868" s="7"/>
      <c r="N868" s="7"/>
    </row>
    <row r="869" spans="7:14" ht="12.5">
      <c r="G869" s="7"/>
      <c r="N869" s="7"/>
    </row>
    <row r="870" spans="7:14" ht="12.5">
      <c r="G870" s="7"/>
      <c r="N870" s="7"/>
    </row>
    <row r="871" spans="7:14" ht="12.5">
      <c r="G871" s="7"/>
      <c r="N871" s="7"/>
    </row>
    <row r="872" spans="7:14" ht="12.5">
      <c r="G872" s="7"/>
      <c r="N872" s="7"/>
    </row>
    <row r="873" spans="7:14" ht="12.5">
      <c r="G873" s="7"/>
      <c r="N873" s="7"/>
    </row>
    <row r="874" spans="7:14" ht="12.5">
      <c r="G874" s="7"/>
      <c r="N874" s="7"/>
    </row>
    <row r="875" spans="7:14" ht="12.5">
      <c r="G875" s="7"/>
      <c r="N875" s="7"/>
    </row>
    <row r="876" spans="7:14" ht="12.5">
      <c r="G876" s="7"/>
      <c r="N876" s="7"/>
    </row>
    <row r="877" spans="7:14" ht="12.5">
      <c r="G877" s="7"/>
      <c r="N877" s="7"/>
    </row>
    <row r="878" spans="7:14" ht="12.5">
      <c r="G878" s="7"/>
      <c r="N878" s="7"/>
    </row>
    <row r="879" spans="7:14" ht="12.5">
      <c r="G879" s="7"/>
      <c r="N879" s="7"/>
    </row>
    <row r="880" spans="7:14" ht="12.5">
      <c r="G880" s="7"/>
      <c r="N880" s="7"/>
    </row>
    <row r="881" spans="7:14" ht="12.5">
      <c r="G881" s="7"/>
      <c r="N881" s="7"/>
    </row>
    <row r="882" spans="7:14" ht="12.5">
      <c r="G882" s="7"/>
      <c r="N882" s="7"/>
    </row>
    <row r="883" spans="7:14" ht="12.5">
      <c r="G883" s="7"/>
      <c r="N883" s="7"/>
    </row>
    <row r="884" spans="7:14" ht="12.5">
      <c r="G884" s="7"/>
      <c r="N884" s="7"/>
    </row>
    <row r="885" spans="7:14" ht="12.5">
      <c r="G885" s="7"/>
      <c r="N885" s="7"/>
    </row>
    <row r="886" spans="7:14" ht="12.5">
      <c r="G886" s="7"/>
      <c r="N886" s="7"/>
    </row>
    <row r="887" spans="7:14" ht="12.5">
      <c r="G887" s="7"/>
      <c r="N887" s="7"/>
    </row>
    <row r="888" spans="7:14" ht="12.5">
      <c r="G888" s="7"/>
      <c r="N888" s="7"/>
    </row>
    <row r="889" spans="7:14" ht="12.5">
      <c r="G889" s="7"/>
      <c r="N889" s="7"/>
    </row>
    <row r="890" spans="7:14" ht="12.5">
      <c r="G890" s="7"/>
      <c r="N890" s="7"/>
    </row>
    <row r="891" spans="7:14" ht="12.5">
      <c r="G891" s="7"/>
      <c r="N891" s="7"/>
    </row>
    <row r="892" spans="7:14" ht="12.5">
      <c r="G892" s="7"/>
      <c r="N892" s="7"/>
    </row>
    <row r="893" spans="7:14" ht="12.5">
      <c r="G893" s="7"/>
      <c r="N893" s="7"/>
    </row>
    <row r="894" spans="7:14" ht="12.5">
      <c r="G894" s="7"/>
      <c r="N894" s="7"/>
    </row>
    <row r="895" spans="7:14" ht="12.5">
      <c r="G895" s="7"/>
      <c r="N895" s="7"/>
    </row>
    <row r="896" spans="7:14" ht="12.5">
      <c r="G896" s="7"/>
      <c r="N896" s="7"/>
    </row>
    <row r="897" spans="7:14" ht="12.5">
      <c r="G897" s="7"/>
      <c r="N897" s="7"/>
    </row>
    <row r="898" spans="7:14" ht="12.5">
      <c r="G898" s="7"/>
      <c r="N898" s="7"/>
    </row>
    <row r="899" spans="7:14" ht="12.5">
      <c r="G899" s="7"/>
      <c r="N899" s="7"/>
    </row>
    <row r="900" spans="7:14" ht="12.5">
      <c r="G900" s="7"/>
      <c r="N900" s="7"/>
    </row>
    <row r="901" spans="7:14" ht="12.5">
      <c r="G901" s="7"/>
      <c r="N901" s="7"/>
    </row>
    <row r="902" spans="7:14" ht="12.5">
      <c r="G902" s="7"/>
      <c r="N902" s="7"/>
    </row>
    <row r="903" spans="7:14" ht="12.5">
      <c r="G903" s="7"/>
      <c r="N903" s="7"/>
    </row>
    <row r="904" spans="7:14" ht="12.5">
      <c r="G904" s="7"/>
      <c r="N904" s="7"/>
    </row>
    <row r="905" spans="7:14" ht="12.5">
      <c r="G905" s="7"/>
      <c r="N905" s="7"/>
    </row>
    <row r="906" spans="7:14" ht="12.5">
      <c r="G906" s="7"/>
      <c r="N906" s="7"/>
    </row>
    <row r="907" spans="7:14" ht="12.5">
      <c r="G907" s="7"/>
      <c r="N907" s="7"/>
    </row>
    <row r="908" spans="7:14" ht="12.5">
      <c r="G908" s="7"/>
      <c r="N908" s="7"/>
    </row>
    <row r="909" spans="7:14" ht="12.5">
      <c r="G909" s="7"/>
      <c r="N909" s="7"/>
    </row>
    <row r="910" spans="7:14" ht="12.5">
      <c r="G910" s="7"/>
      <c r="N910" s="7"/>
    </row>
    <row r="911" spans="7:14" ht="12.5">
      <c r="G911" s="7"/>
      <c r="N911" s="7"/>
    </row>
    <row r="912" spans="7:14" ht="12.5">
      <c r="G912" s="7"/>
      <c r="N912" s="7"/>
    </row>
    <row r="913" spans="7:14" ht="12.5">
      <c r="G913" s="7"/>
      <c r="N913" s="7"/>
    </row>
    <row r="914" spans="7:14" ht="12.5">
      <c r="G914" s="7"/>
      <c r="N914" s="7"/>
    </row>
    <row r="915" spans="7:14" ht="12.5">
      <c r="G915" s="7"/>
      <c r="N915" s="7"/>
    </row>
    <row r="916" spans="7:14" ht="12.5">
      <c r="G916" s="7"/>
      <c r="N916" s="7"/>
    </row>
    <row r="917" spans="7:14" ht="12.5">
      <c r="G917" s="7"/>
      <c r="N917" s="7"/>
    </row>
    <row r="918" spans="7:14" ht="12.5">
      <c r="G918" s="7"/>
      <c r="N918" s="7"/>
    </row>
    <row r="919" spans="7:14" ht="12.5">
      <c r="G919" s="7"/>
      <c r="N919" s="7"/>
    </row>
    <row r="920" spans="7:14" ht="12.5">
      <c r="G920" s="7"/>
      <c r="N920" s="7"/>
    </row>
    <row r="921" spans="7:14" ht="12.5">
      <c r="G921" s="7"/>
      <c r="N921" s="7"/>
    </row>
    <row r="922" spans="7:14" ht="12.5">
      <c r="G922" s="7"/>
      <c r="N922" s="7"/>
    </row>
    <row r="923" spans="7:14" ht="12.5">
      <c r="G923" s="7"/>
      <c r="N923" s="7"/>
    </row>
    <row r="924" spans="7:14" ht="12.5">
      <c r="G924" s="7"/>
      <c r="N924" s="7"/>
    </row>
    <row r="925" spans="7:14" ht="12.5">
      <c r="G925" s="7"/>
      <c r="N925" s="7"/>
    </row>
    <row r="926" spans="7:14" ht="12.5">
      <c r="G926" s="7"/>
      <c r="N926" s="7"/>
    </row>
    <row r="927" spans="7:14" ht="12.5">
      <c r="G927" s="7"/>
      <c r="N927" s="7"/>
    </row>
    <row r="928" spans="7:14" ht="12.5">
      <c r="G928" s="7"/>
      <c r="N928" s="7"/>
    </row>
    <row r="929" spans="7:14" ht="12.5">
      <c r="G929" s="7"/>
      <c r="N929" s="7"/>
    </row>
    <row r="930" spans="7:14" ht="12.5">
      <c r="G930" s="7"/>
      <c r="N930" s="7"/>
    </row>
    <row r="931" spans="7:14" ht="12.5">
      <c r="G931" s="7"/>
      <c r="N931" s="7"/>
    </row>
    <row r="932" spans="7:14" ht="12.5">
      <c r="G932" s="7"/>
      <c r="N932" s="7"/>
    </row>
    <row r="933" spans="7:14" ht="12.5">
      <c r="G933" s="7"/>
      <c r="N933" s="7"/>
    </row>
    <row r="934" spans="7:14" ht="12.5">
      <c r="G934" s="7"/>
      <c r="N934" s="7"/>
    </row>
    <row r="935" spans="7:14" ht="12.5">
      <c r="G935" s="7"/>
      <c r="N935" s="7"/>
    </row>
    <row r="936" spans="7:14" ht="12.5">
      <c r="G936" s="7"/>
      <c r="N936" s="7"/>
    </row>
    <row r="937" spans="7:14" ht="12.5">
      <c r="G937" s="7"/>
      <c r="N937" s="7"/>
    </row>
    <row r="938" spans="7:14" ht="12.5">
      <c r="G938" s="7"/>
      <c r="N938" s="7"/>
    </row>
    <row r="939" spans="7:14" ht="12.5">
      <c r="G939" s="7"/>
      <c r="N939" s="7"/>
    </row>
    <row r="940" spans="7:14" ht="12.5">
      <c r="G940" s="7"/>
      <c r="N940" s="7"/>
    </row>
    <row r="941" spans="7:14" ht="12.5">
      <c r="G941" s="7"/>
      <c r="N941" s="7"/>
    </row>
    <row r="942" spans="7:14" ht="12.5">
      <c r="G942" s="7"/>
      <c r="N942" s="7"/>
    </row>
    <row r="943" spans="7:14" ht="12.5">
      <c r="G943" s="7"/>
      <c r="N943" s="7"/>
    </row>
    <row r="944" spans="7:14" ht="12.5">
      <c r="G944" s="7"/>
      <c r="N944" s="7"/>
    </row>
    <row r="945" spans="7:14" ht="12.5">
      <c r="G945" s="7"/>
      <c r="N945" s="7"/>
    </row>
    <row r="946" spans="7:14" ht="12.5">
      <c r="G946" s="7"/>
      <c r="N946" s="7"/>
    </row>
    <row r="947" spans="7:14" ht="12.5">
      <c r="G947" s="7"/>
      <c r="N947" s="7"/>
    </row>
    <row r="948" spans="7:14" ht="12.5">
      <c r="G948" s="7"/>
      <c r="N948" s="7"/>
    </row>
    <row r="949" spans="7:14" ht="12.5">
      <c r="G949" s="7"/>
      <c r="N949" s="7"/>
    </row>
    <row r="950" spans="7:14" ht="12.5">
      <c r="G950" s="7"/>
      <c r="N950" s="7"/>
    </row>
    <row r="951" spans="7:14" ht="12.5">
      <c r="G951" s="7"/>
      <c r="N951" s="7"/>
    </row>
    <row r="952" spans="7:14" ht="12.5">
      <c r="G952" s="7"/>
      <c r="N952" s="7"/>
    </row>
    <row r="953" spans="7:14" ht="12.5">
      <c r="G953" s="7"/>
      <c r="N953" s="7"/>
    </row>
    <row r="954" spans="7:14" ht="12.5">
      <c r="G954" s="7"/>
      <c r="N954" s="7"/>
    </row>
    <row r="955" spans="7:14" ht="12.5">
      <c r="G955" s="7"/>
      <c r="N955" s="7"/>
    </row>
    <row r="956" spans="7:14" ht="12.5">
      <c r="G956" s="7"/>
      <c r="N956" s="7"/>
    </row>
    <row r="957" spans="7:14" ht="12.5">
      <c r="G957" s="7"/>
      <c r="N957" s="7"/>
    </row>
    <row r="958" spans="7:14" ht="12.5">
      <c r="G958" s="7"/>
      <c r="N958" s="7"/>
    </row>
    <row r="959" spans="7:14" ht="12.5">
      <c r="G959" s="7"/>
      <c r="N959" s="7"/>
    </row>
    <row r="960" spans="7:14" ht="12.5">
      <c r="G960" s="7"/>
      <c r="N960" s="7"/>
    </row>
    <row r="961" spans="7:14" ht="12.5">
      <c r="G961" s="7"/>
      <c r="N961" s="7"/>
    </row>
    <row r="962" spans="7:14" ht="12.5">
      <c r="G962" s="7"/>
      <c r="N962" s="7"/>
    </row>
    <row r="963" spans="7:14" ht="12.5">
      <c r="G963" s="7"/>
      <c r="N963" s="7"/>
    </row>
    <row r="964" spans="7:14" ht="12.5">
      <c r="G964" s="7"/>
      <c r="N964" s="7"/>
    </row>
    <row r="965" spans="7:14" ht="12.5">
      <c r="G965" s="7"/>
      <c r="N965" s="7"/>
    </row>
    <row r="966" spans="7:14" ht="12.5">
      <c r="G966" s="7"/>
      <c r="N966" s="7"/>
    </row>
    <row r="967" spans="7:14" ht="12.5">
      <c r="G967" s="7"/>
      <c r="N967" s="7"/>
    </row>
    <row r="968" spans="7:14" ht="12.5">
      <c r="G968" s="7"/>
      <c r="N968" s="7"/>
    </row>
    <row r="969" spans="7:14" ht="12.5">
      <c r="G969" s="7"/>
      <c r="N969" s="7"/>
    </row>
    <row r="970" spans="7:14" ht="12.5">
      <c r="G970" s="7"/>
      <c r="N970" s="7"/>
    </row>
    <row r="971" spans="7:14" ht="12.5">
      <c r="G971" s="7"/>
      <c r="N971" s="7"/>
    </row>
    <row r="972" spans="7:14" ht="12.5">
      <c r="G972" s="7"/>
      <c r="N972" s="7"/>
    </row>
    <row r="973" spans="7:14" ht="12.5">
      <c r="G973" s="7"/>
      <c r="N973" s="7"/>
    </row>
    <row r="974" spans="7:14" ht="12.5">
      <c r="G974" s="7"/>
      <c r="N974" s="7"/>
    </row>
    <row r="975" spans="7:14" ht="12.5">
      <c r="G975" s="7"/>
      <c r="N975" s="7"/>
    </row>
    <row r="976" spans="7:14" ht="12.5">
      <c r="G976" s="7"/>
      <c r="N976" s="7"/>
    </row>
    <row r="977" spans="7:14" ht="12.5">
      <c r="G977" s="7"/>
      <c r="N977" s="7"/>
    </row>
    <row r="978" spans="7:14" ht="12.5">
      <c r="G978" s="7"/>
      <c r="N978" s="7"/>
    </row>
    <row r="979" spans="7:14" ht="12.5">
      <c r="G979" s="7"/>
      <c r="N979" s="7"/>
    </row>
    <row r="980" spans="7:14" ht="12.5">
      <c r="G980" s="7"/>
      <c r="N980" s="7"/>
    </row>
    <row r="981" spans="7:14" ht="12.5">
      <c r="G981" s="7"/>
      <c r="N981" s="7"/>
    </row>
    <row r="982" spans="7:14" ht="12.5">
      <c r="G982" s="7"/>
      <c r="N982" s="7"/>
    </row>
    <row r="983" spans="7:14" ht="12.5">
      <c r="G983" s="7"/>
      <c r="N983" s="7"/>
    </row>
    <row r="984" spans="7:14" ht="12.5">
      <c r="G984" s="7"/>
      <c r="N984" s="7"/>
    </row>
    <row r="985" spans="7:14" ht="12.5">
      <c r="G985" s="7"/>
      <c r="N985" s="7"/>
    </row>
    <row r="986" spans="7:14" ht="12.5">
      <c r="G986" s="7"/>
      <c r="N986" s="7"/>
    </row>
    <row r="987" spans="7:14" ht="12.5">
      <c r="G987" s="7"/>
      <c r="N987" s="7"/>
    </row>
    <row r="988" spans="7:14" ht="12.5">
      <c r="G988" s="7"/>
      <c r="N988" s="7"/>
    </row>
    <row r="989" spans="7:14" ht="12.5">
      <c r="G989" s="7"/>
      <c r="N989" s="7"/>
    </row>
    <row r="990" spans="7:14" ht="12.5">
      <c r="G990" s="7"/>
      <c r="N990" s="7"/>
    </row>
    <row r="991" spans="7:14" ht="12.5">
      <c r="G991" s="7"/>
      <c r="N991" s="7"/>
    </row>
    <row r="992" spans="7:14" ht="12.5">
      <c r="G992" s="7"/>
      <c r="N992" s="7"/>
    </row>
    <row r="993" spans="7:14" ht="12.5">
      <c r="G993" s="7"/>
      <c r="N993" s="7"/>
    </row>
    <row r="994" spans="7:14" ht="12.5">
      <c r="G994" s="7"/>
      <c r="N994" s="7"/>
    </row>
    <row r="995" spans="7:14" ht="12.5">
      <c r="G995" s="7"/>
      <c r="N995" s="7"/>
    </row>
    <row r="996" spans="7:14" ht="12.5">
      <c r="G996" s="7"/>
      <c r="N996" s="7"/>
    </row>
    <row r="997" spans="7:14" ht="12.5">
      <c r="G997" s="7"/>
      <c r="N997" s="7"/>
    </row>
    <row r="998" spans="7:14" ht="12.5">
      <c r="G998" s="7"/>
      <c r="N998" s="7"/>
    </row>
    <row r="999" spans="7:14" ht="12.5">
      <c r="G999" s="7"/>
      <c r="N999" s="7"/>
    </row>
    <row r="100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inks>
    <hyperlink ref="W2" r:id="rId1" xr:uid="{00000000-0004-0000-0100-000000000000}"/>
    <hyperlink ref="W3" r:id="rId2" xr:uid="{00000000-0004-0000-0100-000001000000}"/>
    <hyperlink ref="W4" r:id="rId3" xr:uid="{00000000-0004-0000-0100-000002000000}"/>
    <hyperlink ref="W7" r:id="rId4" xr:uid="{00000000-0004-0000-0100-000003000000}"/>
    <hyperlink ref="W8" r:id="rId5" xr:uid="{00000000-0004-0000-0100-000004000000}"/>
    <hyperlink ref="AB8" r:id="rId6" xr:uid="{00000000-0004-0000-0100-000005000000}"/>
    <hyperlink ref="W11" r:id="rId7" xr:uid="{00000000-0004-0000-0100-000006000000}"/>
    <hyperlink ref="W12" r:id="rId8" xr:uid="{00000000-0004-0000-0100-000007000000}"/>
    <hyperlink ref="W18" r:id="rId9" xr:uid="{00000000-0004-0000-0100-000008000000}"/>
    <hyperlink ref="W20" r:id="rId10" xr:uid="{00000000-0004-0000-0100-000009000000}"/>
    <hyperlink ref="W23" r:id="rId11" xr:uid="{00000000-0004-0000-0100-00000A000000}"/>
    <hyperlink ref="W24" r:id="rId12" xr:uid="{00000000-0004-0000-0100-00000B000000}"/>
    <hyperlink ref="W27" r:id="rId13" xr:uid="{00000000-0004-0000-0100-00000C000000}"/>
    <hyperlink ref="W28" r:id="rId14" xr:uid="{00000000-0004-0000-0100-00000D000000}"/>
    <hyperlink ref="W29" r:id="rId15" xr:uid="{00000000-0004-0000-0100-00000E000000}"/>
    <hyperlink ref="W31" r:id="rId16" xr:uid="{00000000-0004-0000-0100-00000F000000}"/>
    <hyperlink ref="W32" r:id="rId17" xr:uid="{00000000-0004-0000-0100-000010000000}"/>
    <hyperlink ref="W33" r:id="rId18" xr:uid="{00000000-0004-0000-0100-000011000000}"/>
    <hyperlink ref="W34" r:id="rId19" xr:uid="{00000000-0004-0000-0100-000012000000}"/>
    <hyperlink ref="W35" r:id="rId20" xr:uid="{00000000-0004-0000-0100-000013000000}"/>
    <hyperlink ref="W36" r:id="rId21" xr:uid="{00000000-0004-0000-0100-000014000000}"/>
    <hyperlink ref="W37" r:id="rId22" xr:uid="{00000000-0004-0000-0100-000015000000}"/>
    <hyperlink ref="W38" r:id="rId23" xr:uid="{00000000-0004-0000-0100-000016000000}"/>
    <hyperlink ref="W39" r:id="rId24" xr:uid="{00000000-0004-0000-0100-000017000000}"/>
    <hyperlink ref="W44" r:id="rId25" xr:uid="{00000000-0004-0000-0100-000018000000}"/>
    <hyperlink ref="W46" r:id="rId26" xr:uid="{00000000-0004-0000-0100-000019000000}"/>
    <hyperlink ref="W47" r:id="rId27" xr:uid="{00000000-0004-0000-0100-00001A000000}"/>
    <hyperlink ref="W48" r:id="rId28" xr:uid="{00000000-0004-0000-0100-00001B000000}"/>
    <hyperlink ref="W49" r:id="rId29" xr:uid="{00000000-0004-0000-0100-00001C000000}"/>
    <hyperlink ref="W50" r:id="rId30" xr:uid="{00000000-0004-0000-0100-00001D000000}"/>
    <hyperlink ref="W53" r:id="rId31" xr:uid="{00000000-0004-0000-0100-00001E000000}"/>
    <hyperlink ref="W54" r:id="rId32" xr:uid="{00000000-0004-0000-0100-00001F000000}"/>
    <hyperlink ref="W55" r:id="rId33" xr:uid="{00000000-0004-0000-0100-000020000000}"/>
    <hyperlink ref="W56" r:id="rId34" xr:uid="{00000000-0004-0000-0100-000021000000}"/>
    <hyperlink ref="U57" r:id="rId35" xr:uid="{00000000-0004-0000-0100-000022000000}"/>
    <hyperlink ref="U58" r:id="rId36" xr:uid="{00000000-0004-0000-0100-000023000000}"/>
    <hyperlink ref="W59" r:id="rId37" xr:uid="{00000000-0004-0000-0100-000024000000}"/>
    <hyperlink ref="W60" r:id="rId38" xr:uid="{00000000-0004-0000-0100-000025000000}"/>
    <hyperlink ref="W65" r:id="rId39" xr:uid="{00000000-0004-0000-0100-000026000000}"/>
    <hyperlink ref="W66" r:id="rId40" xr:uid="{00000000-0004-0000-0100-000027000000}"/>
    <hyperlink ref="W67" r:id="rId41" xr:uid="{00000000-0004-0000-0100-000028000000}"/>
    <hyperlink ref="W68" r:id="rId42" xr:uid="{00000000-0004-0000-0100-000029000000}"/>
    <hyperlink ref="W69" r:id="rId43" xr:uid="{00000000-0004-0000-0100-00002A000000}"/>
    <hyperlink ref="W70" r:id="rId44" xr:uid="{00000000-0004-0000-0100-00002B000000}"/>
    <hyperlink ref="W71" r:id="rId45" xr:uid="{00000000-0004-0000-0100-00002C000000}"/>
    <hyperlink ref="W74" r:id="rId46" xr:uid="{00000000-0004-0000-0100-00002D000000}"/>
    <hyperlink ref="W75" r:id="rId47" xr:uid="{00000000-0004-0000-0100-00002E000000}"/>
    <hyperlink ref="W76" r:id="rId48" xr:uid="{00000000-0004-0000-0100-00002F000000}"/>
  </hyperlinks>
  <pageMargins left="0.7" right="0.7" top="0.75" bottom="0.75" header="0.3" footer="0.3"/>
  <legacyDrawing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7"/>
  <sheetViews>
    <sheetView workbookViewId="0"/>
  </sheetViews>
  <sheetFormatPr defaultColWidth="12.6328125" defaultRowHeight="15.75" customHeight="1"/>
  <cols>
    <col min="2" max="2" width="32.26953125" customWidth="1"/>
    <col min="3" max="3" width="14.6328125" customWidth="1"/>
    <col min="9" max="9" width="17.90625" customWidth="1"/>
    <col min="13" max="13" width="15.90625" customWidth="1"/>
    <col min="16" max="16" width="23.90625" customWidth="1"/>
  </cols>
  <sheetData>
    <row r="1" spans="1:9" ht="13">
      <c r="A1" s="1" t="s">
        <v>290</v>
      </c>
      <c r="B1" s="1" t="s">
        <v>291</v>
      </c>
      <c r="C1" s="1" t="s">
        <v>292</v>
      </c>
      <c r="D1" s="1" t="s">
        <v>293</v>
      </c>
      <c r="E1" s="1" t="s">
        <v>294</v>
      </c>
      <c r="F1" s="1" t="s">
        <v>12</v>
      </c>
      <c r="G1" s="1" t="s">
        <v>295</v>
      </c>
    </row>
    <row r="2" spans="1:9" ht="15.75" customHeight="1">
      <c r="A2" s="4" t="s">
        <v>296</v>
      </c>
      <c r="B2" s="4" t="s">
        <v>78</v>
      </c>
      <c r="C2" s="4" t="s">
        <v>297</v>
      </c>
      <c r="D2" s="4">
        <v>1</v>
      </c>
      <c r="E2" s="4">
        <v>1</v>
      </c>
      <c r="F2" s="4" t="s">
        <v>259</v>
      </c>
      <c r="G2" s="4" t="s">
        <v>227</v>
      </c>
      <c r="I2" s="57"/>
    </row>
    <row r="3" spans="1:9" ht="15.75" customHeight="1">
      <c r="A3" s="4" t="s">
        <v>296</v>
      </c>
      <c r="B3" s="4" t="s">
        <v>78</v>
      </c>
      <c r="C3" s="4" t="s">
        <v>297</v>
      </c>
      <c r="D3" s="4">
        <v>1</v>
      </c>
      <c r="E3" s="4">
        <v>1</v>
      </c>
      <c r="F3" s="4" t="s">
        <v>298</v>
      </c>
      <c r="G3" s="4" t="s">
        <v>227</v>
      </c>
    </row>
    <row r="4" spans="1:9" ht="15.75" customHeight="1">
      <c r="A4" s="4" t="s">
        <v>296</v>
      </c>
      <c r="B4" s="4" t="s">
        <v>78</v>
      </c>
      <c r="C4" s="4" t="s">
        <v>299</v>
      </c>
      <c r="D4" s="4">
        <v>2</v>
      </c>
      <c r="E4" s="4">
        <v>2.59</v>
      </c>
      <c r="F4" s="4" t="s">
        <v>259</v>
      </c>
      <c r="G4" s="4" t="s">
        <v>227</v>
      </c>
    </row>
    <row r="5" spans="1:9" ht="15.75" customHeight="1">
      <c r="A5" s="4" t="s">
        <v>296</v>
      </c>
      <c r="B5" s="4" t="s">
        <v>78</v>
      </c>
      <c r="C5" s="4" t="s">
        <v>299</v>
      </c>
      <c r="D5" s="4">
        <v>2</v>
      </c>
      <c r="E5" s="4">
        <v>1.98</v>
      </c>
      <c r="F5" s="4" t="s">
        <v>298</v>
      </c>
      <c r="G5" s="4" t="s">
        <v>227</v>
      </c>
    </row>
    <row r="6" spans="1:9" ht="15.75" customHeight="1">
      <c r="A6" s="4" t="s">
        <v>296</v>
      </c>
      <c r="B6" s="4" t="s">
        <v>78</v>
      </c>
      <c r="C6" s="4" t="s">
        <v>300</v>
      </c>
      <c r="D6" s="4">
        <v>3</v>
      </c>
      <c r="E6" s="4">
        <v>1.75</v>
      </c>
      <c r="F6" s="4" t="s">
        <v>259</v>
      </c>
      <c r="G6" s="4" t="s">
        <v>227</v>
      </c>
    </row>
    <row r="7" spans="1:9" ht="15.75" customHeight="1">
      <c r="A7" s="4" t="s">
        <v>296</v>
      </c>
      <c r="B7" s="4" t="s">
        <v>78</v>
      </c>
      <c r="C7" s="4" t="s">
        <v>300</v>
      </c>
      <c r="D7" s="4">
        <v>3</v>
      </c>
      <c r="E7" s="4">
        <v>1.37</v>
      </c>
      <c r="F7" s="4" t="s">
        <v>298</v>
      </c>
      <c r="G7" s="4" t="s">
        <v>227</v>
      </c>
    </row>
    <row r="8" spans="1:9" ht="15.75" customHeight="1">
      <c r="A8" s="4" t="s">
        <v>296</v>
      </c>
      <c r="B8" s="4" t="s">
        <v>301</v>
      </c>
      <c r="C8" s="4" t="s">
        <v>297</v>
      </c>
      <c r="D8" s="4">
        <v>1</v>
      </c>
      <c r="E8" s="4">
        <v>1</v>
      </c>
      <c r="F8" s="4" t="s">
        <v>259</v>
      </c>
      <c r="G8" s="4" t="s">
        <v>227</v>
      </c>
    </row>
    <row r="9" spans="1:9" ht="15.75" customHeight="1">
      <c r="A9" s="4" t="s">
        <v>296</v>
      </c>
      <c r="B9" s="4" t="s">
        <v>301</v>
      </c>
      <c r="C9" s="4" t="s">
        <v>297</v>
      </c>
      <c r="D9" s="4">
        <v>1</v>
      </c>
      <c r="E9" s="4">
        <v>1</v>
      </c>
      <c r="F9" s="4" t="s">
        <v>298</v>
      </c>
      <c r="G9" s="4" t="s">
        <v>227</v>
      </c>
    </row>
    <row r="10" spans="1:9" ht="15.75" customHeight="1">
      <c r="A10" s="4" t="s">
        <v>296</v>
      </c>
      <c r="B10" s="4" t="s">
        <v>301</v>
      </c>
      <c r="C10" s="4" t="s">
        <v>299</v>
      </c>
      <c r="D10" s="4">
        <v>2</v>
      </c>
      <c r="E10" s="4">
        <v>8.43</v>
      </c>
      <c r="F10" s="4" t="s">
        <v>259</v>
      </c>
      <c r="G10" s="4" t="s">
        <v>227</v>
      </c>
    </row>
    <row r="11" spans="1:9" ht="15.75" customHeight="1">
      <c r="A11" s="4" t="s">
        <v>296</v>
      </c>
      <c r="B11" s="4" t="s">
        <v>301</v>
      </c>
      <c r="C11" s="4" t="s">
        <v>299</v>
      </c>
      <c r="D11" s="4">
        <v>2</v>
      </c>
      <c r="E11" s="4">
        <v>8.43</v>
      </c>
      <c r="F11" s="4" t="s">
        <v>298</v>
      </c>
      <c r="G11" s="4" t="s">
        <v>227</v>
      </c>
    </row>
    <row r="12" spans="1:9" ht="15.75" customHeight="1">
      <c r="A12" s="4" t="s">
        <v>296</v>
      </c>
      <c r="B12" s="4" t="s">
        <v>301</v>
      </c>
      <c r="C12" s="4" t="s">
        <v>300</v>
      </c>
      <c r="D12" s="4">
        <v>3</v>
      </c>
      <c r="E12" s="4">
        <v>4.3</v>
      </c>
      <c r="F12" s="4" t="s">
        <v>259</v>
      </c>
      <c r="G12" s="4" t="s">
        <v>227</v>
      </c>
    </row>
    <row r="13" spans="1:9" ht="15.75" customHeight="1">
      <c r="A13" s="4" t="s">
        <v>296</v>
      </c>
      <c r="B13" s="4" t="s">
        <v>301</v>
      </c>
      <c r="C13" s="4" t="s">
        <v>300</v>
      </c>
      <c r="D13" s="4">
        <v>3</v>
      </c>
      <c r="E13" s="4">
        <v>4.3</v>
      </c>
      <c r="F13" s="4" t="s">
        <v>298</v>
      </c>
      <c r="G13" s="4" t="s">
        <v>227</v>
      </c>
    </row>
    <row r="14" spans="1:9" ht="15.75" customHeight="1">
      <c r="A14" s="4" t="s">
        <v>296</v>
      </c>
      <c r="B14" s="4" t="s">
        <v>84</v>
      </c>
      <c r="C14" s="4" t="s">
        <v>297</v>
      </c>
      <c r="D14" s="4">
        <v>1</v>
      </c>
      <c r="E14" s="4">
        <v>1</v>
      </c>
      <c r="F14" s="4" t="s">
        <v>259</v>
      </c>
      <c r="G14" s="4" t="s">
        <v>227</v>
      </c>
    </row>
    <row r="15" spans="1:9" ht="15.75" customHeight="1">
      <c r="A15" s="4" t="s">
        <v>296</v>
      </c>
      <c r="B15" s="4" t="s">
        <v>84</v>
      </c>
      <c r="C15" s="4" t="s">
        <v>297</v>
      </c>
      <c r="D15" s="4">
        <v>1</v>
      </c>
      <c r="E15" s="4">
        <v>1</v>
      </c>
      <c r="F15" s="4" t="s">
        <v>298</v>
      </c>
      <c r="G15" s="4" t="s">
        <v>227</v>
      </c>
    </row>
    <row r="16" spans="1:9" ht="15.75" customHeight="1">
      <c r="A16" s="4" t="s">
        <v>296</v>
      </c>
      <c r="B16" s="4" t="s">
        <v>84</v>
      </c>
      <c r="C16" s="4" t="s">
        <v>299</v>
      </c>
      <c r="D16" s="4">
        <v>2</v>
      </c>
      <c r="E16" s="4">
        <v>1.5</v>
      </c>
      <c r="F16" s="4" t="s">
        <v>259</v>
      </c>
      <c r="G16" s="4" t="s">
        <v>227</v>
      </c>
    </row>
    <row r="17" spans="1:8" ht="15.75" customHeight="1">
      <c r="A17" s="4" t="s">
        <v>296</v>
      </c>
      <c r="B17" s="4" t="s">
        <v>84</v>
      </c>
      <c r="C17" s="4" t="s">
        <v>299</v>
      </c>
      <c r="D17" s="4">
        <v>2</v>
      </c>
      <c r="E17" s="4">
        <v>1.32</v>
      </c>
      <c r="F17" s="4" t="s">
        <v>298</v>
      </c>
      <c r="G17" s="4" t="s">
        <v>227</v>
      </c>
    </row>
    <row r="18" spans="1:8" ht="15.75" customHeight="1">
      <c r="A18" s="4" t="s">
        <v>296</v>
      </c>
      <c r="B18" s="4" t="s">
        <v>84</v>
      </c>
      <c r="C18" s="4" t="s">
        <v>300</v>
      </c>
      <c r="D18" s="4">
        <v>3</v>
      </c>
      <c r="E18" s="4">
        <v>1.29</v>
      </c>
      <c r="F18" s="4" t="s">
        <v>259</v>
      </c>
      <c r="G18" s="4" t="s">
        <v>227</v>
      </c>
    </row>
    <row r="19" spans="1:8" ht="15.75" customHeight="1">
      <c r="A19" s="4" t="s">
        <v>296</v>
      </c>
      <c r="B19" s="4" t="s">
        <v>84</v>
      </c>
      <c r="C19" s="4" t="s">
        <v>300</v>
      </c>
      <c r="D19" s="4">
        <v>3</v>
      </c>
      <c r="E19" s="4">
        <v>0.98</v>
      </c>
      <c r="F19" s="4" t="s">
        <v>298</v>
      </c>
      <c r="G19" s="4" t="s">
        <v>227</v>
      </c>
    </row>
    <row r="20" spans="1:8" ht="15.75" customHeight="1">
      <c r="A20" s="4" t="s">
        <v>296</v>
      </c>
      <c r="B20" s="4" t="s">
        <v>76</v>
      </c>
      <c r="C20" s="4" t="s">
        <v>297</v>
      </c>
      <c r="D20" s="4">
        <v>1</v>
      </c>
      <c r="E20" s="4">
        <v>1</v>
      </c>
      <c r="F20" s="4" t="s">
        <v>259</v>
      </c>
      <c r="G20" s="4" t="s">
        <v>227</v>
      </c>
    </row>
    <row r="21" spans="1:8" ht="15.75" customHeight="1">
      <c r="A21" s="4" t="s">
        <v>296</v>
      </c>
      <c r="B21" s="4" t="s">
        <v>76</v>
      </c>
      <c r="C21" s="4" t="s">
        <v>297</v>
      </c>
      <c r="D21" s="4">
        <v>1</v>
      </c>
      <c r="E21" s="4">
        <v>1</v>
      </c>
      <c r="F21" s="4" t="s">
        <v>298</v>
      </c>
      <c r="G21" s="4" t="s">
        <v>227</v>
      </c>
    </row>
    <row r="22" spans="1:8" ht="15.75" customHeight="1">
      <c r="A22" s="4" t="s">
        <v>296</v>
      </c>
      <c r="B22" s="4" t="s">
        <v>76</v>
      </c>
      <c r="C22" s="4" t="s">
        <v>299</v>
      </c>
      <c r="D22" s="4">
        <v>2</v>
      </c>
      <c r="E22" s="4">
        <v>1.33</v>
      </c>
      <c r="F22" s="4" t="s">
        <v>259</v>
      </c>
      <c r="G22" s="4" t="s">
        <v>227</v>
      </c>
    </row>
    <row r="23" spans="1:8" ht="15.75" customHeight="1">
      <c r="A23" s="4" t="s">
        <v>296</v>
      </c>
      <c r="B23" s="4" t="s">
        <v>76</v>
      </c>
      <c r="C23" s="4" t="s">
        <v>299</v>
      </c>
      <c r="D23" s="4">
        <v>2</v>
      </c>
      <c r="E23" s="4">
        <v>1.42</v>
      </c>
      <c r="F23" s="4" t="s">
        <v>298</v>
      </c>
      <c r="G23" s="4" t="s">
        <v>227</v>
      </c>
    </row>
    <row r="24" spans="1:8" ht="15.75" customHeight="1">
      <c r="A24" s="4" t="s">
        <v>296</v>
      </c>
      <c r="B24" s="4" t="s">
        <v>76</v>
      </c>
      <c r="C24" s="4" t="s">
        <v>300</v>
      </c>
      <c r="D24" s="4">
        <v>3</v>
      </c>
      <c r="E24" s="4">
        <v>1.1200000000000001</v>
      </c>
      <c r="F24" s="4" t="s">
        <v>259</v>
      </c>
      <c r="G24" s="4" t="s">
        <v>227</v>
      </c>
      <c r="H24" s="4"/>
    </row>
    <row r="25" spans="1:8" ht="15.75" customHeight="1">
      <c r="A25" s="4" t="s">
        <v>296</v>
      </c>
      <c r="B25" s="4" t="s">
        <v>76</v>
      </c>
      <c r="C25" s="4" t="s">
        <v>300</v>
      </c>
      <c r="D25" s="4">
        <v>3</v>
      </c>
      <c r="E25" s="4">
        <v>1.1599999999999999</v>
      </c>
      <c r="F25" s="4" t="s">
        <v>298</v>
      </c>
      <c r="G25" s="4" t="s">
        <v>302</v>
      </c>
    </row>
    <row r="26" spans="1:8" ht="15.75" customHeight="1">
      <c r="A26" s="4" t="s">
        <v>296</v>
      </c>
      <c r="B26" s="4" t="s">
        <v>85</v>
      </c>
      <c r="C26" s="4" t="s">
        <v>297</v>
      </c>
      <c r="D26" s="4">
        <v>1</v>
      </c>
      <c r="E26" s="4">
        <v>1</v>
      </c>
      <c r="F26" s="4" t="s">
        <v>259</v>
      </c>
      <c r="G26" s="4" t="s">
        <v>227</v>
      </c>
    </row>
    <row r="27" spans="1:8" ht="15.75" customHeight="1">
      <c r="A27" s="4" t="s">
        <v>296</v>
      </c>
      <c r="B27" s="4" t="s">
        <v>85</v>
      </c>
      <c r="C27" s="4" t="s">
        <v>297</v>
      </c>
      <c r="D27" s="4">
        <v>1</v>
      </c>
      <c r="E27" s="4">
        <v>1</v>
      </c>
      <c r="F27" s="4" t="s">
        <v>298</v>
      </c>
      <c r="G27" s="4" t="s">
        <v>227</v>
      </c>
    </row>
    <row r="28" spans="1:8" ht="15.75" customHeight="1">
      <c r="A28" s="4" t="s">
        <v>296</v>
      </c>
      <c r="B28" s="4" t="s">
        <v>85</v>
      </c>
      <c r="C28" s="4" t="s">
        <v>299</v>
      </c>
      <c r="D28" s="4">
        <v>2</v>
      </c>
      <c r="E28" s="4">
        <v>1.91</v>
      </c>
      <c r="F28" s="4" t="s">
        <v>259</v>
      </c>
      <c r="G28" s="4" t="s">
        <v>227</v>
      </c>
    </row>
    <row r="29" spans="1:8" ht="15.75" customHeight="1">
      <c r="A29" s="4" t="s">
        <v>296</v>
      </c>
      <c r="B29" s="4" t="s">
        <v>85</v>
      </c>
      <c r="C29" s="4" t="s">
        <v>299</v>
      </c>
      <c r="D29" s="4">
        <v>2</v>
      </c>
      <c r="E29" s="4">
        <v>1.91</v>
      </c>
      <c r="F29" s="4" t="s">
        <v>298</v>
      </c>
      <c r="G29" s="4" t="s">
        <v>227</v>
      </c>
    </row>
    <row r="30" spans="1:8" ht="15.75" customHeight="1">
      <c r="A30" s="4" t="s">
        <v>296</v>
      </c>
      <c r="B30" s="4" t="s">
        <v>85</v>
      </c>
      <c r="C30" s="4" t="s">
        <v>300</v>
      </c>
      <c r="D30" s="4">
        <v>3</v>
      </c>
      <c r="E30" s="4">
        <v>1.1000000000000001</v>
      </c>
      <c r="F30" s="4" t="s">
        <v>259</v>
      </c>
      <c r="G30" s="4" t="s">
        <v>227</v>
      </c>
    </row>
    <row r="31" spans="1:8" ht="15.75" customHeight="1">
      <c r="A31" s="4" t="s">
        <v>296</v>
      </c>
      <c r="B31" s="4" t="s">
        <v>85</v>
      </c>
      <c r="C31" s="4" t="s">
        <v>300</v>
      </c>
      <c r="D31" s="4">
        <v>3</v>
      </c>
      <c r="E31" s="4">
        <v>1.1000000000000001</v>
      </c>
      <c r="F31" s="4" t="s">
        <v>298</v>
      </c>
      <c r="G31" s="4" t="s">
        <v>302</v>
      </c>
    </row>
    <row r="32" spans="1:8" ht="15.75" customHeight="1">
      <c r="A32" s="4" t="s">
        <v>296</v>
      </c>
      <c r="B32" s="4" t="s">
        <v>86</v>
      </c>
      <c r="C32" s="4" t="s">
        <v>297</v>
      </c>
      <c r="D32" s="4">
        <v>1</v>
      </c>
      <c r="E32" s="4">
        <v>1</v>
      </c>
      <c r="F32" s="4" t="s">
        <v>259</v>
      </c>
      <c r="G32" s="4" t="s">
        <v>227</v>
      </c>
    </row>
    <row r="33" spans="1:7" ht="15.75" customHeight="1">
      <c r="A33" s="4" t="s">
        <v>296</v>
      </c>
      <c r="B33" s="4" t="s">
        <v>86</v>
      </c>
      <c r="C33" s="4" t="s">
        <v>297</v>
      </c>
      <c r="D33" s="4">
        <v>1</v>
      </c>
      <c r="E33" s="4">
        <v>1</v>
      </c>
      <c r="F33" s="4" t="s">
        <v>298</v>
      </c>
      <c r="G33" s="4" t="s">
        <v>227</v>
      </c>
    </row>
    <row r="34" spans="1:7" ht="15.75" customHeight="1">
      <c r="A34" s="4" t="s">
        <v>296</v>
      </c>
      <c r="B34" s="4" t="s">
        <v>86</v>
      </c>
      <c r="C34" s="4" t="s">
        <v>299</v>
      </c>
      <c r="D34" s="4">
        <v>2</v>
      </c>
      <c r="E34" s="4">
        <v>1.61</v>
      </c>
      <c r="F34" s="4" t="s">
        <v>259</v>
      </c>
      <c r="G34" s="4" t="s">
        <v>227</v>
      </c>
    </row>
    <row r="35" spans="1:7" ht="15.75" customHeight="1">
      <c r="A35" s="4" t="s">
        <v>296</v>
      </c>
      <c r="B35" s="4" t="s">
        <v>86</v>
      </c>
      <c r="C35" s="4" t="s">
        <v>299</v>
      </c>
      <c r="D35" s="4">
        <v>2</v>
      </c>
      <c r="E35" s="4">
        <v>1.61</v>
      </c>
      <c r="F35" s="4" t="s">
        <v>298</v>
      </c>
      <c r="G35" s="4" t="s">
        <v>227</v>
      </c>
    </row>
    <row r="36" spans="1:7" ht="12.5">
      <c r="A36" s="4" t="s">
        <v>296</v>
      </c>
      <c r="B36" s="4" t="s">
        <v>86</v>
      </c>
      <c r="C36" s="4" t="s">
        <v>300</v>
      </c>
      <c r="D36" s="4">
        <v>3</v>
      </c>
      <c r="E36" s="4">
        <v>1.21</v>
      </c>
      <c r="F36" s="4" t="s">
        <v>259</v>
      </c>
      <c r="G36" s="4" t="s">
        <v>227</v>
      </c>
    </row>
    <row r="37" spans="1:7" ht="12.5">
      <c r="A37" s="4" t="s">
        <v>296</v>
      </c>
      <c r="B37" s="4" t="s">
        <v>86</v>
      </c>
      <c r="C37" s="4" t="s">
        <v>300</v>
      </c>
      <c r="D37" s="4">
        <v>3</v>
      </c>
      <c r="E37" s="4">
        <v>1.21</v>
      </c>
      <c r="F37" s="4" t="s">
        <v>298</v>
      </c>
      <c r="G37" s="4" t="s">
        <v>302</v>
      </c>
    </row>
    <row r="38" spans="1:7" ht="12.5">
      <c r="A38" s="4" t="s">
        <v>296</v>
      </c>
      <c r="B38" s="4" t="s">
        <v>118</v>
      </c>
      <c r="C38" s="4" t="s">
        <v>299</v>
      </c>
      <c r="D38" s="4">
        <v>2</v>
      </c>
      <c r="E38" s="4">
        <v>2.0299999999999998</v>
      </c>
      <c r="F38" s="4" t="s">
        <v>259</v>
      </c>
      <c r="G38" s="4" t="s">
        <v>302</v>
      </c>
    </row>
    <row r="39" spans="1:7" ht="12.5">
      <c r="A39" s="4" t="s">
        <v>296</v>
      </c>
      <c r="B39" s="4" t="s">
        <v>118</v>
      </c>
      <c r="C39" s="4" t="s">
        <v>300</v>
      </c>
      <c r="D39" s="4">
        <v>3</v>
      </c>
      <c r="E39" s="4">
        <v>2.0299999999999998</v>
      </c>
      <c r="F39" s="4" t="s">
        <v>259</v>
      </c>
      <c r="G39" s="4" t="s">
        <v>302</v>
      </c>
    </row>
    <row r="40" spans="1:7" ht="12.5">
      <c r="A40" s="4" t="s">
        <v>296</v>
      </c>
      <c r="B40" s="4" t="s">
        <v>118</v>
      </c>
      <c r="C40" s="4" t="s">
        <v>297</v>
      </c>
      <c r="D40" s="4">
        <v>1</v>
      </c>
      <c r="E40" s="4">
        <v>1</v>
      </c>
      <c r="F40" s="4" t="s">
        <v>259</v>
      </c>
      <c r="G40" s="4" t="s">
        <v>302</v>
      </c>
    </row>
    <row r="41" spans="1:7" ht="12.5">
      <c r="A41" s="4" t="s">
        <v>303</v>
      </c>
      <c r="B41" s="4" t="s">
        <v>78</v>
      </c>
      <c r="C41" s="4" t="s">
        <v>304</v>
      </c>
      <c r="D41" s="4">
        <v>2</v>
      </c>
      <c r="E41" s="4">
        <v>1.1399999999999999</v>
      </c>
      <c r="F41" s="4" t="s">
        <v>259</v>
      </c>
      <c r="G41" s="4" t="s">
        <v>227</v>
      </c>
    </row>
    <row r="42" spans="1:7" ht="12.5">
      <c r="A42" s="4" t="s">
        <v>303</v>
      </c>
      <c r="B42" s="4" t="s">
        <v>78</v>
      </c>
      <c r="C42" s="4" t="s">
        <v>305</v>
      </c>
      <c r="D42" s="4">
        <v>1</v>
      </c>
      <c r="E42" s="4">
        <v>1</v>
      </c>
      <c r="F42" s="4" t="s">
        <v>259</v>
      </c>
      <c r="G42" s="4" t="s">
        <v>227</v>
      </c>
    </row>
    <row r="43" spans="1:7" ht="12.5">
      <c r="A43" s="4" t="s">
        <v>303</v>
      </c>
      <c r="B43" s="4" t="s">
        <v>78</v>
      </c>
      <c r="C43" s="4" t="s">
        <v>304</v>
      </c>
      <c r="D43" s="4">
        <v>2</v>
      </c>
      <c r="E43" s="4">
        <v>1.1399999999999999</v>
      </c>
      <c r="F43" s="4" t="s">
        <v>298</v>
      </c>
      <c r="G43" s="4" t="s">
        <v>227</v>
      </c>
    </row>
    <row r="44" spans="1:7" ht="12.5">
      <c r="A44" s="4" t="s">
        <v>303</v>
      </c>
      <c r="B44" s="4" t="s">
        <v>78</v>
      </c>
      <c r="C44" s="4" t="s">
        <v>305</v>
      </c>
      <c r="D44" s="4">
        <v>1</v>
      </c>
      <c r="E44" s="4">
        <v>1</v>
      </c>
      <c r="F44" s="4" t="s">
        <v>298</v>
      </c>
      <c r="G44" s="4" t="s">
        <v>227</v>
      </c>
    </row>
    <row r="45" spans="1:7" ht="12.5">
      <c r="A45" s="4" t="s">
        <v>306</v>
      </c>
      <c r="B45" s="4" t="s">
        <v>78</v>
      </c>
      <c r="C45" s="4" t="s">
        <v>307</v>
      </c>
      <c r="D45" s="4">
        <v>0</v>
      </c>
      <c r="F45" s="4" t="s">
        <v>259</v>
      </c>
      <c r="G45" s="4" t="s">
        <v>227</v>
      </c>
    </row>
    <row r="46" spans="1:7" ht="12.5">
      <c r="A46" s="4" t="s">
        <v>306</v>
      </c>
      <c r="B46" s="4" t="s">
        <v>78</v>
      </c>
      <c r="C46" s="4" t="s">
        <v>307</v>
      </c>
      <c r="D46" s="4">
        <v>0</v>
      </c>
      <c r="F46" s="4" t="s">
        <v>298</v>
      </c>
      <c r="G46" s="4" t="s">
        <v>227</v>
      </c>
    </row>
    <row r="47" spans="1:7" ht="12.5">
      <c r="A47" s="4" t="s">
        <v>306</v>
      </c>
      <c r="B47" s="4" t="s">
        <v>84</v>
      </c>
    </row>
  </sheetData>
  <autoFilter ref="A1:G99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c r="A1" s="58" t="s">
        <v>308</v>
      </c>
      <c r="B1" s="59" t="s">
        <v>309</v>
      </c>
      <c r="C1" s="60" t="s">
        <v>310</v>
      </c>
      <c r="D1" s="60" t="s">
        <v>311</v>
      </c>
      <c r="E1" s="60" t="s">
        <v>312</v>
      </c>
      <c r="F1" s="60" t="s">
        <v>192</v>
      </c>
      <c r="G1" s="60" t="s">
        <v>313</v>
      </c>
      <c r="H1" s="61"/>
      <c r="I1" s="61"/>
      <c r="J1" s="61"/>
      <c r="K1" s="61"/>
      <c r="L1" s="61"/>
      <c r="M1" s="61"/>
      <c r="N1" s="61"/>
      <c r="O1" s="61"/>
      <c r="P1" s="61"/>
      <c r="Q1" s="61"/>
      <c r="R1" s="61"/>
      <c r="S1" s="61"/>
      <c r="T1" s="61"/>
      <c r="U1" s="61"/>
      <c r="V1" s="61"/>
      <c r="W1" s="61"/>
      <c r="X1" s="61"/>
      <c r="Y1" s="61"/>
      <c r="Z1" s="61"/>
    </row>
    <row r="2" spans="1:26" ht="13">
      <c r="A2" s="124" t="s">
        <v>314</v>
      </c>
      <c r="B2" s="125"/>
      <c r="C2" s="62"/>
      <c r="D2" s="62"/>
      <c r="E2" s="62"/>
      <c r="F2" s="62"/>
      <c r="G2" s="63"/>
      <c r="H2" s="61"/>
      <c r="I2" s="61"/>
      <c r="J2" s="61"/>
      <c r="K2" s="61"/>
      <c r="L2" s="61"/>
      <c r="M2" s="61"/>
      <c r="N2" s="61"/>
      <c r="O2" s="61"/>
      <c r="P2" s="61"/>
      <c r="Q2" s="61"/>
      <c r="R2" s="61"/>
      <c r="S2" s="61"/>
      <c r="T2" s="61"/>
      <c r="U2" s="61"/>
      <c r="V2" s="61"/>
      <c r="W2" s="61"/>
      <c r="X2" s="61"/>
      <c r="Y2" s="61"/>
      <c r="Z2" s="61"/>
    </row>
    <row r="3" spans="1:26" ht="252">
      <c r="A3" s="58" t="s">
        <v>315</v>
      </c>
      <c r="B3" s="64" t="s">
        <v>78</v>
      </c>
      <c r="C3" s="65" t="s">
        <v>316</v>
      </c>
      <c r="D3" s="66"/>
      <c r="E3" s="66"/>
      <c r="F3" s="67" t="s">
        <v>317</v>
      </c>
      <c r="G3" s="68" t="s">
        <v>318</v>
      </c>
      <c r="H3" s="61"/>
      <c r="I3" s="61"/>
      <c r="J3" s="61"/>
      <c r="K3" s="61"/>
      <c r="L3" s="61"/>
      <c r="M3" s="61"/>
      <c r="N3" s="61"/>
      <c r="O3" s="61"/>
      <c r="P3" s="61"/>
      <c r="Q3" s="61"/>
      <c r="R3" s="61"/>
      <c r="S3" s="61"/>
      <c r="T3" s="61"/>
      <c r="U3" s="61"/>
      <c r="V3" s="61"/>
      <c r="W3" s="61"/>
      <c r="X3" s="61"/>
      <c r="Y3" s="61"/>
      <c r="Z3" s="61"/>
    </row>
    <row r="4" spans="1:26" ht="252">
      <c r="A4" s="58" t="s">
        <v>315</v>
      </c>
      <c r="B4" s="69" t="s">
        <v>84</v>
      </c>
      <c r="C4" s="70" t="s">
        <v>319</v>
      </c>
      <c r="D4" s="70"/>
      <c r="E4" s="70"/>
      <c r="F4" s="71" t="s">
        <v>320</v>
      </c>
      <c r="G4" s="70"/>
      <c r="H4" s="61"/>
      <c r="I4" s="61"/>
      <c r="J4" s="61"/>
      <c r="K4" s="61"/>
      <c r="L4" s="61"/>
      <c r="M4" s="61"/>
      <c r="N4" s="61"/>
      <c r="O4" s="61"/>
      <c r="P4" s="61"/>
      <c r="Q4" s="61"/>
      <c r="R4" s="61"/>
      <c r="S4" s="61"/>
      <c r="T4" s="61"/>
      <c r="U4" s="61"/>
      <c r="V4" s="61"/>
      <c r="W4" s="61"/>
      <c r="X4" s="61"/>
      <c r="Y4" s="61"/>
      <c r="Z4" s="61"/>
    </row>
    <row r="5" spans="1:26" ht="350">
      <c r="A5" s="122" t="s">
        <v>315</v>
      </c>
      <c r="B5" s="69" t="s">
        <v>85</v>
      </c>
      <c r="C5" s="71" t="s">
        <v>321</v>
      </c>
      <c r="D5" s="71" t="s">
        <v>322</v>
      </c>
      <c r="E5" s="71" t="s">
        <v>323</v>
      </c>
      <c r="F5" s="71" t="s">
        <v>324</v>
      </c>
      <c r="G5" s="71" t="s">
        <v>325</v>
      </c>
      <c r="H5" s="61"/>
      <c r="I5" s="61"/>
      <c r="J5" s="61"/>
      <c r="K5" s="61"/>
      <c r="L5" s="61"/>
      <c r="M5" s="61"/>
      <c r="N5" s="61"/>
      <c r="O5" s="61"/>
      <c r="P5" s="61"/>
      <c r="Q5" s="61"/>
      <c r="R5" s="61"/>
      <c r="S5" s="61"/>
      <c r="T5" s="61"/>
      <c r="U5" s="61"/>
      <c r="V5" s="61"/>
      <c r="W5" s="61"/>
      <c r="X5" s="61"/>
      <c r="Y5" s="61"/>
      <c r="Z5" s="61"/>
    </row>
    <row r="6" spans="1:26" ht="100">
      <c r="A6" s="123"/>
      <c r="B6" s="72" t="s">
        <v>86</v>
      </c>
      <c r="C6" s="61" t="s">
        <v>326</v>
      </c>
      <c r="D6" s="73" t="s">
        <v>327</v>
      </c>
      <c r="E6" s="61"/>
      <c r="F6" s="74" t="s">
        <v>328</v>
      </c>
      <c r="G6" s="73" t="s">
        <v>329</v>
      </c>
      <c r="H6" s="61"/>
      <c r="I6" s="61"/>
      <c r="J6" s="61"/>
      <c r="K6" s="61"/>
      <c r="L6" s="61"/>
      <c r="M6" s="61"/>
      <c r="N6" s="61"/>
      <c r="O6" s="61"/>
      <c r="P6" s="61"/>
      <c r="Q6" s="61"/>
      <c r="R6" s="61"/>
      <c r="S6" s="61"/>
      <c r="T6" s="61"/>
      <c r="U6" s="61"/>
      <c r="V6" s="61"/>
      <c r="W6" s="61"/>
      <c r="X6" s="61"/>
      <c r="Y6" s="61"/>
      <c r="Z6" s="61"/>
    </row>
    <row r="7" spans="1:26" ht="13">
      <c r="A7" s="123"/>
      <c r="B7" s="75" t="s">
        <v>330</v>
      </c>
      <c r="C7" s="61"/>
      <c r="D7" s="61"/>
      <c r="E7" s="61"/>
      <c r="F7" s="61"/>
      <c r="G7" s="61"/>
      <c r="H7" s="61"/>
      <c r="I7" s="61"/>
      <c r="J7" s="61"/>
      <c r="K7" s="61"/>
      <c r="L7" s="61"/>
      <c r="M7" s="61"/>
      <c r="N7" s="61"/>
      <c r="O7" s="61"/>
      <c r="P7" s="61"/>
      <c r="Q7" s="61"/>
      <c r="R7" s="61"/>
      <c r="S7" s="61"/>
      <c r="T7" s="61"/>
      <c r="U7" s="61"/>
      <c r="V7" s="61"/>
      <c r="W7" s="61"/>
      <c r="X7" s="61"/>
      <c r="Y7" s="61"/>
      <c r="Z7" s="61"/>
    </row>
    <row r="8" spans="1:26" ht="13">
      <c r="A8" s="76"/>
      <c r="B8" s="76"/>
      <c r="C8" s="61"/>
      <c r="D8" s="61"/>
      <c r="E8" s="61"/>
      <c r="F8" s="61"/>
      <c r="G8" s="61"/>
      <c r="H8" s="61"/>
      <c r="I8" s="61"/>
      <c r="J8" s="61"/>
      <c r="K8" s="61"/>
      <c r="L8" s="61"/>
      <c r="M8" s="61"/>
      <c r="N8" s="61"/>
      <c r="O8" s="61"/>
      <c r="P8" s="61"/>
      <c r="Q8" s="61"/>
      <c r="R8" s="61"/>
      <c r="S8" s="61"/>
      <c r="T8" s="61"/>
      <c r="U8" s="61"/>
      <c r="V8" s="61"/>
      <c r="W8" s="61"/>
      <c r="X8" s="61"/>
      <c r="Y8" s="61"/>
      <c r="Z8" s="61"/>
    </row>
    <row r="9" spans="1:26" ht="409.5">
      <c r="A9" s="126"/>
      <c r="B9" s="123"/>
      <c r="C9" s="73" t="s">
        <v>331</v>
      </c>
      <c r="D9" s="73" t="s">
        <v>332</v>
      </c>
      <c r="E9" s="61"/>
      <c r="F9" s="74" t="s">
        <v>333</v>
      </c>
      <c r="G9" s="74" t="s">
        <v>334</v>
      </c>
      <c r="H9" s="61"/>
      <c r="I9" s="61"/>
      <c r="J9" s="61"/>
      <c r="K9" s="61"/>
      <c r="L9" s="61"/>
      <c r="M9" s="61"/>
      <c r="N9" s="61"/>
      <c r="O9" s="61"/>
      <c r="P9" s="61"/>
      <c r="Q9" s="61"/>
      <c r="R9" s="61"/>
      <c r="S9" s="61"/>
      <c r="T9" s="61"/>
      <c r="U9" s="61"/>
      <c r="V9" s="61"/>
      <c r="W9" s="61"/>
      <c r="X9" s="61"/>
      <c r="Y9" s="61"/>
      <c r="Z9" s="61"/>
    </row>
    <row r="10" spans="1:26" ht="341.5">
      <c r="A10" s="123"/>
      <c r="B10" s="123"/>
      <c r="C10" s="73" t="s">
        <v>335</v>
      </c>
      <c r="D10" s="73" t="s">
        <v>336</v>
      </c>
      <c r="E10" s="61"/>
      <c r="F10" s="74" t="s">
        <v>337</v>
      </c>
      <c r="G10" s="73" t="s">
        <v>338</v>
      </c>
      <c r="H10" s="61"/>
      <c r="I10" s="61"/>
      <c r="J10" s="61"/>
      <c r="K10" s="61"/>
      <c r="L10" s="61"/>
      <c r="M10" s="61"/>
      <c r="N10" s="61"/>
      <c r="O10" s="61"/>
      <c r="P10" s="61"/>
      <c r="Q10" s="61"/>
      <c r="R10" s="61"/>
      <c r="S10" s="61"/>
      <c r="T10" s="61"/>
      <c r="U10" s="61"/>
      <c r="V10" s="61"/>
      <c r="W10" s="61"/>
      <c r="X10" s="61"/>
      <c r="Y10" s="61"/>
      <c r="Z10" s="61"/>
    </row>
    <row r="11" spans="1:26" ht="13">
      <c r="A11" s="76"/>
      <c r="B11" s="76"/>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13">
      <c r="A12" s="127" t="s">
        <v>339</v>
      </c>
      <c r="B12" s="123"/>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409.5">
      <c r="A13" s="122" t="s">
        <v>315</v>
      </c>
      <c r="B13" s="128" t="s">
        <v>340</v>
      </c>
      <c r="C13" s="78" t="s">
        <v>341</v>
      </c>
      <c r="D13" s="73" t="s">
        <v>342</v>
      </c>
      <c r="E13" s="73"/>
      <c r="F13" s="74" t="s">
        <v>343</v>
      </c>
      <c r="G13" s="73" t="s">
        <v>344</v>
      </c>
      <c r="H13" s="61"/>
      <c r="I13" s="61"/>
      <c r="J13" s="61"/>
      <c r="K13" s="61"/>
      <c r="L13" s="61"/>
      <c r="M13" s="61"/>
      <c r="N13" s="61"/>
      <c r="O13" s="61"/>
      <c r="P13" s="61"/>
      <c r="Q13" s="61"/>
      <c r="R13" s="61"/>
      <c r="S13" s="61"/>
      <c r="T13" s="61"/>
      <c r="U13" s="61"/>
      <c r="V13" s="61"/>
      <c r="W13" s="61"/>
      <c r="X13" s="61"/>
      <c r="Y13" s="61"/>
      <c r="Z13" s="61"/>
    </row>
    <row r="14" spans="1:26" ht="175.5">
      <c r="A14" s="123"/>
      <c r="B14" s="129"/>
      <c r="C14" s="61" t="s">
        <v>345</v>
      </c>
      <c r="D14" s="61"/>
      <c r="E14" s="61"/>
      <c r="F14" s="74" t="s">
        <v>346</v>
      </c>
      <c r="G14" s="73" t="s">
        <v>347</v>
      </c>
      <c r="H14" s="61"/>
      <c r="I14" s="61"/>
      <c r="J14" s="61"/>
      <c r="K14" s="61"/>
      <c r="L14" s="61"/>
      <c r="M14" s="61"/>
      <c r="N14" s="61"/>
      <c r="O14" s="61"/>
      <c r="P14" s="61"/>
      <c r="Q14" s="61"/>
      <c r="R14" s="61"/>
      <c r="S14" s="61"/>
      <c r="T14" s="61"/>
      <c r="U14" s="61"/>
      <c r="V14" s="61"/>
      <c r="W14" s="61"/>
      <c r="X14" s="61"/>
      <c r="Y14" s="61"/>
      <c r="Z14" s="61"/>
    </row>
    <row r="15" spans="1:26" ht="353">
      <c r="A15" s="123"/>
      <c r="B15" s="130"/>
      <c r="C15" s="61" t="s">
        <v>348</v>
      </c>
      <c r="D15" s="61"/>
      <c r="E15" s="61"/>
      <c r="F15" s="74" t="s">
        <v>349</v>
      </c>
      <c r="G15" s="73" t="s">
        <v>350</v>
      </c>
      <c r="H15" s="61"/>
      <c r="I15" s="61"/>
      <c r="J15" s="61"/>
      <c r="K15" s="61"/>
      <c r="L15" s="61"/>
      <c r="M15" s="61"/>
      <c r="N15" s="61"/>
      <c r="O15" s="61"/>
      <c r="P15" s="61"/>
      <c r="Q15" s="61"/>
      <c r="R15" s="61"/>
      <c r="S15" s="61"/>
      <c r="T15" s="61"/>
      <c r="U15" s="61"/>
      <c r="V15" s="61"/>
      <c r="W15" s="61"/>
      <c r="X15" s="61"/>
      <c r="Y15" s="61"/>
      <c r="Z15" s="61"/>
    </row>
    <row r="16" spans="1:26" ht="409.5">
      <c r="A16" s="123"/>
      <c r="B16" s="128" t="s">
        <v>351</v>
      </c>
      <c r="C16" s="79" t="s">
        <v>352</v>
      </c>
      <c r="D16" s="61"/>
      <c r="E16" s="61"/>
      <c r="F16" s="80" t="s">
        <v>353</v>
      </c>
      <c r="G16" s="73" t="s">
        <v>354</v>
      </c>
      <c r="H16" s="61"/>
      <c r="I16" s="61"/>
      <c r="J16" s="61"/>
      <c r="K16" s="61"/>
      <c r="L16" s="61"/>
      <c r="M16" s="61"/>
      <c r="N16" s="61"/>
      <c r="O16" s="61"/>
      <c r="P16" s="61"/>
      <c r="Q16" s="61"/>
      <c r="R16" s="61"/>
      <c r="S16" s="61"/>
      <c r="T16" s="61"/>
      <c r="U16" s="61"/>
      <c r="V16" s="61"/>
      <c r="W16" s="61"/>
      <c r="X16" s="61"/>
      <c r="Y16" s="61"/>
      <c r="Z16" s="61"/>
    </row>
    <row r="17" spans="1:26" ht="266.5">
      <c r="A17" s="76"/>
      <c r="B17" s="129"/>
      <c r="C17" s="61" t="s">
        <v>355</v>
      </c>
      <c r="D17" s="61"/>
      <c r="E17" s="61"/>
      <c r="F17" s="74" t="s">
        <v>356</v>
      </c>
      <c r="G17" s="73" t="s">
        <v>357</v>
      </c>
      <c r="H17" s="61"/>
      <c r="I17" s="61"/>
      <c r="J17" s="61"/>
      <c r="K17" s="61"/>
      <c r="L17" s="61"/>
      <c r="M17" s="61"/>
      <c r="N17" s="61"/>
      <c r="O17" s="61"/>
      <c r="P17" s="61"/>
      <c r="Q17" s="61"/>
      <c r="R17" s="61"/>
      <c r="S17" s="61"/>
      <c r="T17" s="61"/>
      <c r="U17" s="61"/>
      <c r="V17" s="61"/>
      <c r="W17" s="61"/>
      <c r="X17" s="61"/>
      <c r="Y17" s="61"/>
      <c r="Z17" s="61"/>
    </row>
    <row r="18" spans="1:26" ht="163">
      <c r="A18" s="76"/>
      <c r="B18" s="130"/>
      <c r="C18" s="61" t="s">
        <v>358</v>
      </c>
      <c r="D18" s="61"/>
      <c r="E18" s="61"/>
      <c r="F18" s="74" t="s">
        <v>359</v>
      </c>
      <c r="G18" s="73" t="s">
        <v>360</v>
      </c>
      <c r="H18" s="61"/>
      <c r="I18" s="61"/>
      <c r="J18" s="61"/>
      <c r="K18" s="61"/>
      <c r="L18" s="61"/>
      <c r="M18" s="61"/>
      <c r="N18" s="61"/>
      <c r="O18" s="61"/>
      <c r="P18" s="61"/>
      <c r="Q18" s="61"/>
      <c r="R18" s="61"/>
      <c r="S18" s="61"/>
      <c r="T18" s="61"/>
      <c r="U18" s="61"/>
      <c r="V18" s="61"/>
      <c r="W18" s="61"/>
      <c r="X18" s="61"/>
      <c r="Y18" s="61"/>
      <c r="Z18" s="61"/>
    </row>
    <row r="19" spans="1:26" ht="13">
      <c r="A19" s="76"/>
      <c r="B19" s="76"/>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3">
      <c r="A20" s="76"/>
      <c r="B20" s="76"/>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3">
      <c r="A21" s="131" t="s">
        <v>361</v>
      </c>
      <c r="B21" s="123"/>
      <c r="C21" s="61"/>
      <c r="D21" s="61"/>
      <c r="E21" s="61"/>
      <c r="F21" s="82" t="s">
        <v>362</v>
      </c>
      <c r="G21" s="61"/>
      <c r="H21" s="61"/>
      <c r="I21" s="61"/>
      <c r="J21" s="61"/>
      <c r="K21" s="61"/>
      <c r="L21" s="61"/>
      <c r="M21" s="61"/>
      <c r="N21" s="61"/>
      <c r="O21" s="61"/>
      <c r="P21" s="61"/>
      <c r="Q21" s="61"/>
      <c r="R21" s="61"/>
      <c r="S21" s="61"/>
      <c r="T21" s="61"/>
      <c r="U21" s="61"/>
      <c r="V21" s="61"/>
      <c r="W21" s="61"/>
      <c r="X21" s="61"/>
      <c r="Y21" s="61"/>
      <c r="Z21" s="61"/>
    </row>
    <row r="22" spans="1:26" ht="114" customHeight="1">
      <c r="A22" s="122" t="s">
        <v>363</v>
      </c>
      <c r="B22" s="83" t="s">
        <v>364</v>
      </c>
      <c r="C22" s="61" t="s">
        <v>365</v>
      </c>
      <c r="D22" s="61"/>
      <c r="E22" s="61"/>
      <c r="F22" s="61"/>
      <c r="G22" s="61"/>
      <c r="H22" s="61"/>
      <c r="I22" s="61"/>
      <c r="J22" s="61"/>
      <c r="K22" s="61"/>
      <c r="L22" s="61"/>
      <c r="M22" s="61"/>
      <c r="N22" s="61"/>
      <c r="O22" s="61"/>
      <c r="P22" s="61"/>
      <c r="Q22" s="61"/>
      <c r="R22" s="61"/>
      <c r="S22" s="61"/>
      <c r="T22" s="61"/>
      <c r="U22" s="61"/>
      <c r="V22" s="61"/>
      <c r="W22" s="61"/>
      <c r="X22" s="61"/>
      <c r="Y22" s="61"/>
      <c r="Z22" s="61"/>
    </row>
    <row r="23" spans="1:26" ht="62.5">
      <c r="A23" s="123"/>
      <c r="B23" s="83" t="s">
        <v>364</v>
      </c>
      <c r="C23" s="84" t="s">
        <v>366</v>
      </c>
      <c r="D23" s="61"/>
      <c r="E23" s="61"/>
      <c r="F23" s="85" t="s">
        <v>367</v>
      </c>
      <c r="G23" s="61"/>
      <c r="H23" s="61"/>
      <c r="I23" s="61"/>
      <c r="J23" s="61"/>
      <c r="K23" s="61"/>
      <c r="L23" s="61"/>
      <c r="M23" s="61"/>
      <c r="N23" s="61"/>
      <c r="O23" s="61"/>
      <c r="P23" s="61"/>
      <c r="Q23" s="61"/>
      <c r="R23" s="61"/>
      <c r="S23" s="61"/>
      <c r="T23" s="61"/>
      <c r="U23" s="61"/>
      <c r="V23" s="61"/>
      <c r="W23" s="61"/>
      <c r="X23" s="61"/>
      <c r="Y23" s="61"/>
      <c r="Z23" s="61"/>
    </row>
    <row r="24" spans="1:26" ht="187.5">
      <c r="A24" s="123"/>
      <c r="B24" s="83" t="s">
        <v>364</v>
      </c>
      <c r="C24" s="84" t="s">
        <v>368</v>
      </c>
      <c r="D24" s="61"/>
      <c r="E24" s="61"/>
      <c r="F24" s="85" t="s">
        <v>369</v>
      </c>
      <c r="G24" s="61"/>
      <c r="H24" s="61"/>
      <c r="I24" s="61"/>
      <c r="J24" s="61"/>
      <c r="K24" s="61"/>
      <c r="L24" s="61"/>
      <c r="M24" s="61"/>
      <c r="N24" s="61"/>
      <c r="O24" s="61"/>
      <c r="P24" s="61"/>
      <c r="Q24" s="61"/>
      <c r="R24" s="61"/>
      <c r="S24" s="61"/>
      <c r="T24" s="61"/>
      <c r="U24" s="61"/>
      <c r="V24" s="61"/>
      <c r="W24" s="61"/>
      <c r="X24" s="61"/>
      <c r="Y24" s="61"/>
      <c r="Z24" s="61"/>
    </row>
    <row r="25" spans="1:26" ht="50">
      <c r="A25" s="123"/>
      <c r="B25" s="83" t="s">
        <v>364</v>
      </c>
      <c r="C25" s="84" t="s">
        <v>370</v>
      </c>
      <c r="D25" s="61"/>
      <c r="E25" s="61"/>
      <c r="F25" s="85" t="s">
        <v>371</v>
      </c>
      <c r="G25" s="61" t="s">
        <v>372</v>
      </c>
      <c r="H25" s="61"/>
      <c r="I25" s="61"/>
      <c r="J25" s="61"/>
      <c r="K25" s="61"/>
      <c r="L25" s="61"/>
      <c r="M25" s="61"/>
      <c r="N25" s="61"/>
      <c r="O25" s="61"/>
      <c r="P25" s="61"/>
      <c r="Q25" s="61"/>
      <c r="R25" s="61"/>
      <c r="S25" s="61"/>
      <c r="T25" s="61"/>
      <c r="U25" s="61"/>
      <c r="V25" s="61"/>
      <c r="W25" s="61"/>
      <c r="X25" s="61"/>
      <c r="Y25" s="61"/>
      <c r="Z25" s="61"/>
    </row>
    <row r="26" spans="1:26" ht="175">
      <c r="A26" s="123"/>
      <c r="B26" s="83" t="s">
        <v>373</v>
      </c>
      <c r="C26" s="84" t="s">
        <v>374</v>
      </c>
      <c r="D26" s="61"/>
      <c r="E26" s="61"/>
      <c r="F26" s="85" t="s">
        <v>375</v>
      </c>
      <c r="G26" s="61"/>
      <c r="H26" s="61"/>
      <c r="I26" s="61"/>
      <c r="J26" s="61"/>
      <c r="K26" s="61"/>
      <c r="L26" s="61"/>
      <c r="M26" s="61"/>
      <c r="N26" s="61"/>
      <c r="O26" s="61"/>
      <c r="P26" s="61"/>
      <c r="Q26" s="61"/>
      <c r="R26" s="61"/>
      <c r="S26" s="61"/>
      <c r="T26" s="61"/>
      <c r="U26" s="61"/>
      <c r="V26" s="61"/>
      <c r="W26" s="61"/>
      <c r="X26" s="61"/>
      <c r="Y26" s="61"/>
      <c r="Z26" s="61"/>
    </row>
    <row r="27" spans="1:26" ht="100">
      <c r="A27" s="123"/>
      <c r="B27" s="83" t="s">
        <v>373</v>
      </c>
      <c r="C27" s="61" t="s">
        <v>376</v>
      </c>
      <c r="D27" s="61"/>
      <c r="E27" s="61"/>
      <c r="F27" s="86" t="s">
        <v>377</v>
      </c>
      <c r="G27" s="61"/>
      <c r="H27" s="61"/>
      <c r="I27" s="61"/>
      <c r="J27" s="61"/>
      <c r="K27" s="61"/>
      <c r="L27" s="61"/>
      <c r="M27" s="61"/>
      <c r="N27" s="61"/>
      <c r="O27" s="61"/>
      <c r="P27" s="61"/>
      <c r="Q27" s="61"/>
      <c r="R27" s="61"/>
      <c r="S27" s="61"/>
      <c r="T27" s="61"/>
      <c r="U27" s="61"/>
      <c r="V27" s="61"/>
      <c r="W27" s="61"/>
      <c r="X27" s="61"/>
      <c r="Y27" s="61"/>
      <c r="Z27" s="61"/>
    </row>
    <row r="28" spans="1:26" ht="75">
      <c r="A28" s="123"/>
      <c r="B28" s="83" t="s">
        <v>378</v>
      </c>
      <c r="C28" s="61" t="s">
        <v>379</v>
      </c>
      <c r="D28" s="61"/>
      <c r="E28" s="61"/>
      <c r="F28" s="85" t="s">
        <v>380</v>
      </c>
      <c r="G28" s="61"/>
      <c r="H28" s="61"/>
      <c r="I28" s="61"/>
      <c r="J28" s="61"/>
      <c r="K28" s="61"/>
      <c r="L28" s="61"/>
      <c r="M28" s="61"/>
      <c r="N28" s="61"/>
      <c r="O28" s="61"/>
      <c r="P28" s="61"/>
      <c r="Q28" s="61"/>
      <c r="R28" s="61"/>
      <c r="S28" s="61"/>
      <c r="T28" s="61"/>
      <c r="U28" s="61"/>
      <c r="V28" s="61"/>
      <c r="W28" s="61"/>
      <c r="X28" s="61"/>
      <c r="Y28" s="61"/>
      <c r="Z28" s="61"/>
    </row>
    <row r="29" spans="1:26" ht="76">
      <c r="A29" s="123"/>
      <c r="B29" s="83" t="s">
        <v>373</v>
      </c>
      <c r="C29" s="61" t="s">
        <v>381</v>
      </c>
      <c r="D29" s="61"/>
      <c r="E29" s="61"/>
      <c r="F29" s="61"/>
      <c r="G29" s="61"/>
      <c r="H29" s="61"/>
      <c r="I29" s="61"/>
      <c r="J29" s="61"/>
      <c r="K29" s="61"/>
      <c r="L29" s="61"/>
      <c r="M29" s="61"/>
      <c r="N29" s="61"/>
      <c r="O29" s="61"/>
      <c r="P29" s="61"/>
      <c r="Q29" s="61"/>
      <c r="R29" s="61"/>
      <c r="S29" s="61"/>
      <c r="T29" s="61"/>
      <c r="U29" s="61"/>
      <c r="V29" s="61"/>
      <c r="W29" s="61"/>
      <c r="X29" s="61"/>
      <c r="Y29" s="61"/>
      <c r="Z29" s="61"/>
    </row>
    <row r="30" spans="1:26" ht="112.5">
      <c r="A30" s="123"/>
      <c r="B30" s="83" t="s">
        <v>373</v>
      </c>
      <c r="C30" s="61" t="s">
        <v>382</v>
      </c>
      <c r="D30" s="61"/>
      <c r="E30" s="61"/>
      <c r="F30" s="85" t="s">
        <v>383</v>
      </c>
      <c r="G30" s="87" t="s">
        <v>384</v>
      </c>
      <c r="H30" s="61"/>
      <c r="I30" s="61"/>
      <c r="J30" s="61"/>
      <c r="K30" s="61"/>
      <c r="L30" s="61"/>
      <c r="M30" s="61"/>
      <c r="N30" s="61"/>
      <c r="O30" s="61"/>
      <c r="P30" s="61"/>
      <c r="Q30" s="61"/>
      <c r="R30" s="61"/>
      <c r="S30" s="61"/>
      <c r="T30" s="61"/>
      <c r="U30" s="61"/>
      <c r="V30" s="61"/>
      <c r="W30" s="61"/>
      <c r="X30" s="61"/>
      <c r="Y30" s="61"/>
      <c r="Z30" s="61"/>
    </row>
    <row r="31" spans="1:26" ht="89">
      <c r="A31" s="123"/>
      <c r="B31" s="83" t="s">
        <v>373</v>
      </c>
      <c r="C31" s="61" t="s">
        <v>385</v>
      </c>
      <c r="D31" s="61"/>
      <c r="E31" s="61"/>
      <c r="F31" s="86" t="s">
        <v>386</v>
      </c>
      <c r="G31" s="61"/>
      <c r="H31" s="61"/>
      <c r="I31" s="61"/>
      <c r="J31" s="61"/>
      <c r="K31" s="61"/>
      <c r="L31" s="61"/>
      <c r="M31" s="61"/>
      <c r="N31" s="61"/>
      <c r="O31" s="61"/>
      <c r="P31" s="61"/>
      <c r="Q31" s="61"/>
      <c r="R31" s="61"/>
      <c r="S31" s="61"/>
      <c r="T31" s="61"/>
      <c r="U31" s="61"/>
      <c r="V31" s="61"/>
      <c r="W31" s="61"/>
      <c r="X31" s="61"/>
      <c r="Y31" s="61"/>
      <c r="Z31" s="61"/>
    </row>
    <row r="32" spans="1:26" ht="137.5">
      <c r="A32" s="123"/>
      <c r="B32" s="83" t="s">
        <v>373</v>
      </c>
      <c r="C32" s="61" t="s">
        <v>387</v>
      </c>
      <c r="D32" s="61"/>
      <c r="E32" s="61"/>
      <c r="F32" s="86" t="s">
        <v>388</v>
      </c>
      <c r="G32" s="61"/>
      <c r="H32" s="61"/>
      <c r="I32" s="61"/>
      <c r="J32" s="61"/>
      <c r="K32" s="61"/>
      <c r="L32" s="61"/>
      <c r="M32" s="61"/>
      <c r="N32" s="61"/>
      <c r="O32" s="61"/>
      <c r="P32" s="61"/>
      <c r="Q32" s="61"/>
      <c r="R32" s="61"/>
      <c r="S32" s="61"/>
      <c r="T32" s="61"/>
      <c r="U32" s="61"/>
      <c r="V32" s="61"/>
      <c r="W32" s="61"/>
      <c r="X32" s="61"/>
      <c r="Y32" s="61"/>
      <c r="Z32" s="61"/>
    </row>
    <row r="33" spans="1:26" ht="25">
      <c r="A33" s="123"/>
      <c r="B33" s="83" t="s">
        <v>389</v>
      </c>
      <c r="C33" s="61" t="s">
        <v>390</v>
      </c>
      <c r="E33" s="61"/>
      <c r="F33" s="86" t="s">
        <v>391</v>
      </c>
      <c r="G33" s="61"/>
      <c r="H33" s="61"/>
      <c r="I33" s="61"/>
      <c r="J33" s="61"/>
      <c r="K33" s="61"/>
      <c r="L33" s="61"/>
      <c r="M33" s="61"/>
      <c r="N33" s="61"/>
      <c r="O33" s="61"/>
      <c r="P33" s="61"/>
      <c r="Q33" s="61"/>
      <c r="R33" s="61"/>
      <c r="S33" s="61"/>
      <c r="T33" s="61"/>
      <c r="U33" s="61"/>
      <c r="V33" s="61"/>
      <c r="W33" s="61"/>
      <c r="X33" s="61"/>
      <c r="Y33" s="61"/>
      <c r="Z33" s="61"/>
    </row>
    <row r="34" spans="1:26" ht="38">
      <c r="A34" s="88"/>
      <c r="B34" s="83" t="s">
        <v>118</v>
      </c>
      <c r="C34" s="84" t="s">
        <v>392</v>
      </c>
      <c r="D34" s="61"/>
      <c r="E34" s="61"/>
      <c r="F34" s="85" t="s">
        <v>393</v>
      </c>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50.5">
      <c r="A36" s="88"/>
      <c r="B36" s="89" t="s">
        <v>394</v>
      </c>
      <c r="C36" s="61" t="s">
        <v>395</v>
      </c>
      <c r="D36" s="61"/>
      <c r="E36" s="61"/>
      <c r="F36" s="82" t="s">
        <v>396</v>
      </c>
      <c r="G36" s="61"/>
      <c r="H36" s="61"/>
      <c r="I36" s="61"/>
      <c r="J36" s="61"/>
      <c r="K36" s="61"/>
      <c r="L36" s="61"/>
      <c r="M36" s="61"/>
      <c r="N36" s="61"/>
      <c r="O36" s="61"/>
      <c r="P36" s="61"/>
      <c r="Q36" s="61"/>
      <c r="R36" s="61"/>
      <c r="S36" s="61"/>
      <c r="T36" s="61"/>
      <c r="U36" s="61"/>
      <c r="V36" s="61"/>
      <c r="W36" s="61"/>
      <c r="X36" s="61"/>
      <c r="Y36" s="61"/>
      <c r="Z36" s="61"/>
    </row>
    <row r="37" spans="1:26" ht="112.5">
      <c r="A37" s="90"/>
      <c r="B37" s="91" t="s">
        <v>397</v>
      </c>
      <c r="C37" s="61" t="s">
        <v>398</v>
      </c>
      <c r="D37" s="73" t="s">
        <v>399</v>
      </c>
      <c r="E37" s="61"/>
      <c r="F37" s="74" t="s">
        <v>400</v>
      </c>
      <c r="G37" s="61"/>
      <c r="H37" s="61"/>
      <c r="I37" s="61"/>
      <c r="J37" s="61"/>
      <c r="K37" s="61"/>
      <c r="L37" s="61"/>
      <c r="M37" s="61"/>
      <c r="N37" s="61"/>
      <c r="O37" s="61"/>
      <c r="P37" s="61"/>
      <c r="Q37" s="61"/>
      <c r="R37" s="61"/>
      <c r="S37" s="61"/>
      <c r="T37" s="61"/>
      <c r="U37" s="61"/>
      <c r="V37" s="61"/>
      <c r="W37" s="61"/>
      <c r="X37" s="61"/>
      <c r="Y37" s="61"/>
      <c r="Z37" s="61"/>
    </row>
    <row r="38" spans="1:26" ht="38">
      <c r="A38" s="88"/>
      <c r="B38" s="89" t="s">
        <v>401</v>
      </c>
      <c r="C38" s="82" t="s">
        <v>402</v>
      </c>
      <c r="D38" s="61"/>
      <c r="E38" s="61"/>
      <c r="F38" s="85" t="s">
        <v>403</v>
      </c>
      <c r="G38" s="61"/>
      <c r="H38" s="61"/>
      <c r="I38" s="61"/>
      <c r="J38" s="61"/>
      <c r="K38" s="61"/>
      <c r="L38" s="61"/>
      <c r="M38" s="61"/>
      <c r="N38" s="61"/>
      <c r="O38" s="61"/>
      <c r="P38" s="61"/>
      <c r="Q38" s="61"/>
      <c r="R38" s="61"/>
      <c r="S38" s="61"/>
      <c r="T38" s="61"/>
      <c r="U38" s="61"/>
      <c r="V38" s="61"/>
      <c r="W38" s="61"/>
      <c r="X38" s="61"/>
      <c r="Y38" s="61"/>
      <c r="Z38" s="61"/>
    </row>
    <row r="39" spans="1:26" ht="13">
      <c r="A39" s="88"/>
      <c r="B39" s="89" t="s">
        <v>404</v>
      </c>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12.5">
      <c r="A40" s="90"/>
      <c r="B40" s="91" t="s">
        <v>405</v>
      </c>
      <c r="C40" s="61" t="s">
        <v>406</v>
      </c>
      <c r="D40" s="61"/>
      <c r="E40" s="61"/>
      <c r="F40" s="86" t="s">
        <v>407</v>
      </c>
      <c r="G40" s="61"/>
      <c r="H40" s="61"/>
      <c r="I40" s="61"/>
      <c r="J40" s="61"/>
      <c r="K40" s="61"/>
      <c r="L40" s="61"/>
      <c r="M40" s="61"/>
      <c r="N40" s="61"/>
      <c r="O40" s="61"/>
      <c r="P40" s="61"/>
      <c r="Q40" s="61"/>
      <c r="R40" s="61"/>
      <c r="S40" s="61"/>
      <c r="T40" s="61"/>
      <c r="U40" s="61"/>
      <c r="V40" s="61"/>
      <c r="W40" s="61"/>
      <c r="X40" s="61"/>
      <c r="Y40" s="61"/>
      <c r="Z40" s="61"/>
    </row>
    <row r="41" spans="1:26" ht="13">
      <c r="A41" s="92"/>
      <c r="B41" s="93" t="s">
        <v>408</v>
      </c>
      <c r="C41" s="61"/>
      <c r="D41" s="61"/>
      <c r="E41" s="61"/>
      <c r="F41" s="86" t="s">
        <v>409</v>
      </c>
      <c r="G41" s="61"/>
      <c r="H41" s="61"/>
      <c r="I41" s="61"/>
      <c r="J41" s="61"/>
      <c r="K41" s="61"/>
      <c r="L41" s="61"/>
      <c r="M41" s="61"/>
      <c r="N41" s="61"/>
      <c r="O41" s="61"/>
      <c r="P41" s="61"/>
      <c r="Q41" s="61"/>
      <c r="R41" s="61"/>
      <c r="S41" s="61"/>
      <c r="T41" s="61"/>
      <c r="U41" s="61"/>
      <c r="V41" s="61"/>
      <c r="W41" s="61"/>
      <c r="X41" s="61"/>
      <c r="Y41" s="61"/>
      <c r="Z41" s="61"/>
    </row>
    <row r="42" spans="1:26" ht="13">
      <c r="A42" s="92"/>
      <c r="B42" s="93" t="s">
        <v>410</v>
      </c>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3">
      <c r="A43" s="88"/>
      <c r="B43" s="88"/>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3">
      <c r="A44" s="88"/>
      <c r="B44" s="88"/>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4"/>
      <c r="B45" s="94"/>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4"/>
      <c r="B46" s="94"/>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94"/>
      <c r="B47" s="94"/>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95"/>
      <c r="B48" s="95"/>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95"/>
      <c r="B49" s="95"/>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95"/>
      <c r="B50" s="95"/>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row r="1010" spans="1:26" ht="12.5">
      <c r="A1010" s="61"/>
      <c r="B1010" s="6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c r="Y1010" s="61"/>
      <c r="Z1010" s="61"/>
    </row>
    <row r="1011" spans="1:26" ht="12.5">
      <c r="A1011" s="61"/>
      <c r="B1011" s="6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c r="Y1011" s="61"/>
      <c r="Z1011" s="61"/>
    </row>
    <row r="1012" spans="1:26" ht="12.5">
      <c r="A1012" s="61"/>
      <c r="B1012" s="6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c r="Y1012" s="61"/>
      <c r="Z1012" s="61"/>
    </row>
    <row r="1013" spans="1:26" ht="12.5">
      <c r="A1013" s="61"/>
      <c r="B1013" s="61"/>
      <c r="C1013" s="61"/>
      <c r="D1013" s="61"/>
      <c r="E1013" s="61"/>
      <c r="F1013" s="61"/>
      <c r="G1013" s="61"/>
      <c r="H1013" s="61"/>
      <c r="I1013" s="61"/>
      <c r="J1013" s="61"/>
      <c r="K1013" s="61"/>
      <c r="L1013" s="61"/>
      <c r="M1013" s="61"/>
      <c r="N1013" s="61"/>
      <c r="O1013" s="61"/>
      <c r="P1013" s="61"/>
      <c r="Q1013" s="61"/>
      <c r="R1013" s="61"/>
      <c r="S1013" s="61"/>
      <c r="T1013" s="61"/>
      <c r="U1013" s="61"/>
      <c r="V1013" s="61"/>
      <c r="W1013" s="61"/>
      <c r="X1013" s="61"/>
      <c r="Y1013" s="61"/>
      <c r="Z1013" s="61"/>
    </row>
  </sheetData>
  <mergeCells count="9">
    <mergeCell ref="A13:A16"/>
    <mergeCell ref="A22:A33"/>
    <mergeCell ref="A2:B2"/>
    <mergeCell ref="A5:A7"/>
    <mergeCell ref="A9:B10"/>
    <mergeCell ref="A12:B12"/>
    <mergeCell ref="B13:B15"/>
    <mergeCell ref="B16:B18"/>
    <mergeCell ref="A21:B21"/>
  </mergeCells>
  <hyperlinks>
    <hyperlink ref="F3" r:id="rId1" xr:uid="{00000000-0004-0000-0300-000000000000}"/>
    <hyperlink ref="F6" r:id="rId2" xr:uid="{00000000-0004-0000-0300-000001000000}"/>
    <hyperlink ref="F9" r:id="rId3" xr:uid="{00000000-0004-0000-0300-000002000000}"/>
    <hyperlink ref="G9" r:id="rId4" xr:uid="{00000000-0004-0000-0300-000003000000}"/>
    <hyperlink ref="F10" r:id="rId5" xr:uid="{00000000-0004-0000-0300-000004000000}"/>
    <hyperlink ref="F13" r:id="rId6" xr:uid="{00000000-0004-0000-0300-000005000000}"/>
    <hyperlink ref="F14" r:id="rId7" xr:uid="{00000000-0004-0000-0300-000006000000}"/>
    <hyperlink ref="F15" r:id="rId8" xr:uid="{00000000-0004-0000-0300-000007000000}"/>
    <hyperlink ref="F17" r:id="rId9" xr:uid="{00000000-0004-0000-0300-000008000000}"/>
    <hyperlink ref="F18" r:id="rId10" xr:uid="{00000000-0004-0000-0300-000009000000}"/>
    <hyperlink ref="F21" r:id="rId11" xr:uid="{00000000-0004-0000-0300-00000A000000}"/>
    <hyperlink ref="F23" r:id="rId12" xr:uid="{00000000-0004-0000-0300-00000B000000}"/>
    <hyperlink ref="F24" r:id="rId13" xr:uid="{00000000-0004-0000-0300-00000C000000}"/>
    <hyperlink ref="F25" r:id="rId14" location="ec0015" xr:uid="{00000000-0004-0000-0300-00000D000000}"/>
    <hyperlink ref="F26" r:id="rId15" xr:uid="{00000000-0004-0000-0300-00000E000000}"/>
    <hyperlink ref="F27" r:id="rId16" xr:uid="{00000000-0004-0000-0300-00000F000000}"/>
    <hyperlink ref="F28" r:id="rId17" xr:uid="{00000000-0004-0000-0300-000010000000}"/>
    <hyperlink ref="F30" r:id="rId18" xr:uid="{00000000-0004-0000-0300-000011000000}"/>
    <hyperlink ref="F31" r:id="rId19" xr:uid="{00000000-0004-0000-0300-000012000000}"/>
    <hyperlink ref="F32" r:id="rId20" xr:uid="{00000000-0004-0000-0300-000013000000}"/>
    <hyperlink ref="F33" r:id="rId21" xr:uid="{00000000-0004-0000-0300-000014000000}"/>
    <hyperlink ref="F34" r:id="rId22" xr:uid="{00000000-0004-0000-0300-000015000000}"/>
    <hyperlink ref="F36" r:id="rId23" xr:uid="{00000000-0004-0000-0300-000016000000}"/>
    <hyperlink ref="F37" r:id="rId24" xr:uid="{00000000-0004-0000-0300-000017000000}"/>
    <hyperlink ref="C38" r:id="rId25" xr:uid="{00000000-0004-0000-0300-000018000000}"/>
    <hyperlink ref="F38" r:id="rId26" xr:uid="{00000000-0004-0000-0300-000019000000}"/>
    <hyperlink ref="F40" r:id="rId27" xr:uid="{00000000-0004-0000-0300-00001A000000}"/>
    <hyperlink ref="F41" r:id="rId28" xr:uid="{00000000-0004-0000-0300-00001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c r="A1" s="58" t="s">
        <v>411</v>
      </c>
      <c r="B1" s="59" t="s">
        <v>309</v>
      </c>
      <c r="C1" s="60" t="s">
        <v>310</v>
      </c>
      <c r="D1" s="60" t="s">
        <v>311</v>
      </c>
      <c r="E1" s="60" t="s">
        <v>312</v>
      </c>
      <c r="F1" s="60" t="s">
        <v>412</v>
      </c>
      <c r="G1" s="60" t="s">
        <v>313</v>
      </c>
      <c r="H1" s="61"/>
      <c r="I1" s="61"/>
      <c r="J1" s="61"/>
      <c r="K1" s="61"/>
      <c r="L1" s="61"/>
      <c r="M1" s="61"/>
      <c r="N1" s="61"/>
      <c r="O1" s="61"/>
      <c r="P1" s="61"/>
      <c r="Q1" s="61"/>
      <c r="R1" s="61"/>
      <c r="S1" s="61"/>
      <c r="T1" s="61"/>
      <c r="U1" s="61"/>
      <c r="V1" s="61"/>
      <c r="W1" s="61"/>
      <c r="X1" s="61"/>
      <c r="Y1" s="61"/>
      <c r="Z1" s="61"/>
    </row>
    <row r="2" spans="1:26" ht="13">
      <c r="A2" s="124" t="s">
        <v>413</v>
      </c>
      <c r="B2" s="132"/>
      <c r="C2" s="70"/>
      <c r="D2" s="70"/>
      <c r="E2" s="70"/>
      <c r="F2" s="62"/>
      <c r="G2" s="63"/>
      <c r="H2" s="61"/>
      <c r="I2" s="61"/>
      <c r="J2" s="61"/>
      <c r="K2" s="61"/>
      <c r="L2" s="61"/>
      <c r="M2" s="61"/>
      <c r="N2" s="61"/>
      <c r="O2" s="61"/>
      <c r="P2" s="61"/>
      <c r="Q2" s="61"/>
      <c r="R2" s="61"/>
      <c r="S2" s="61"/>
      <c r="T2" s="61"/>
      <c r="U2" s="61"/>
      <c r="V2" s="61"/>
      <c r="W2" s="61"/>
      <c r="X2" s="61"/>
      <c r="Y2" s="61"/>
      <c r="Z2" s="61"/>
    </row>
    <row r="3" spans="1:26" ht="125">
      <c r="A3" s="122" t="s">
        <v>414</v>
      </c>
      <c r="B3" s="133" t="s">
        <v>78</v>
      </c>
      <c r="C3" s="71" t="s">
        <v>415</v>
      </c>
      <c r="D3" s="71" t="s">
        <v>416</v>
      </c>
      <c r="E3" s="70"/>
      <c r="F3" s="74" t="s">
        <v>417</v>
      </c>
      <c r="G3" s="71" t="s">
        <v>418</v>
      </c>
      <c r="H3" s="61"/>
      <c r="I3" s="61"/>
      <c r="J3" s="61"/>
      <c r="K3" s="61"/>
      <c r="L3" s="61"/>
      <c r="M3" s="61"/>
      <c r="N3" s="61"/>
      <c r="O3" s="61"/>
      <c r="P3" s="61"/>
      <c r="Q3" s="61"/>
      <c r="R3" s="61"/>
      <c r="S3" s="61"/>
      <c r="T3" s="61"/>
      <c r="U3" s="61"/>
      <c r="V3" s="61"/>
      <c r="W3" s="61"/>
      <c r="X3" s="61"/>
      <c r="Y3" s="61"/>
      <c r="Z3" s="61"/>
    </row>
    <row r="4" spans="1:26" ht="188.5">
      <c r="A4" s="123"/>
      <c r="B4" s="129"/>
      <c r="C4" s="71" t="s">
        <v>419</v>
      </c>
      <c r="D4" s="70" t="s">
        <v>420</v>
      </c>
      <c r="E4" s="70"/>
      <c r="F4" s="96" t="s">
        <v>421</v>
      </c>
      <c r="G4" s="97" t="s">
        <v>422</v>
      </c>
      <c r="H4" s="61"/>
      <c r="I4" s="61"/>
      <c r="J4" s="61"/>
      <c r="K4" s="61"/>
      <c r="L4" s="61"/>
      <c r="M4" s="61"/>
      <c r="N4" s="61"/>
      <c r="O4" s="61"/>
      <c r="P4" s="61"/>
      <c r="Q4" s="61"/>
      <c r="R4" s="61"/>
      <c r="S4" s="61"/>
      <c r="T4" s="61"/>
      <c r="U4" s="61"/>
      <c r="V4" s="61"/>
      <c r="W4" s="61"/>
      <c r="X4" s="61"/>
      <c r="Y4" s="61"/>
      <c r="Z4" s="61"/>
    </row>
    <row r="5" spans="1:26" ht="189">
      <c r="A5" s="123"/>
      <c r="B5" s="130"/>
      <c r="C5" s="70" t="s">
        <v>423</v>
      </c>
      <c r="D5" s="71" t="s">
        <v>424</v>
      </c>
      <c r="E5" s="70"/>
      <c r="F5" s="67" t="s">
        <v>425</v>
      </c>
      <c r="G5" s="68" t="s">
        <v>426</v>
      </c>
      <c r="H5" s="61"/>
      <c r="I5" s="61"/>
      <c r="J5" s="61"/>
      <c r="K5" s="61"/>
      <c r="L5" s="61"/>
      <c r="M5" s="61"/>
      <c r="N5" s="61"/>
      <c r="O5" s="61"/>
      <c r="P5" s="61"/>
      <c r="Q5" s="61"/>
      <c r="R5" s="61"/>
      <c r="S5" s="61"/>
      <c r="T5" s="61"/>
      <c r="U5" s="61"/>
      <c r="V5" s="61"/>
      <c r="W5" s="61"/>
      <c r="X5" s="61"/>
      <c r="Y5" s="61"/>
      <c r="Z5" s="61"/>
    </row>
    <row r="6" spans="1:26" ht="125">
      <c r="A6" s="123"/>
      <c r="B6" s="133" t="s">
        <v>84</v>
      </c>
      <c r="C6" s="71" t="s">
        <v>427</v>
      </c>
      <c r="D6" s="98" t="s">
        <v>416</v>
      </c>
      <c r="E6" s="70"/>
      <c r="F6" s="99" t="s">
        <v>428</v>
      </c>
      <c r="G6" s="100" t="s">
        <v>429</v>
      </c>
      <c r="H6" s="61"/>
      <c r="I6" s="61"/>
      <c r="J6" s="61"/>
      <c r="K6" s="61"/>
      <c r="L6" s="61"/>
      <c r="M6" s="61"/>
      <c r="N6" s="61"/>
      <c r="O6" s="61"/>
      <c r="P6" s="61"/>
      <c r="Q6" s="61"/>
      <c r="R6" s="61"/>
      <c r="S6" s="61"/>
      <c r="T6" s="61"/>
      <c r="U6" s="61"/>
      <c r="V6" s="61"/>
      <c r="W6" s="61"/>
      <c r="X6" s="61"/>
      <c r="Y6" s="61"/>
      <c r="Z6" s="61"/>
    </row>
    <row r="7" spans="1:26" ht="126">
      <c r="A7" s="123"/>
      <c r="B7" s="130"/>
      <c r="C7" s="70" t="s">
        <v>430</v>
      </c>
      <c r="D7" s="98" t="s">
        <v>431</v>
      </c>
      <c r="E7" s="70"/>
      <c r="F7" s="101" t="s">
        <v>432</v>
      </c>
      <c r="G7" s="71" t="s">
        <v>433</v>
      </c>
      <c r="H7" s="61"/>
      <c r="I7" s="61"/>
      <c r="J7" s="61"/>
      <c r="K7" s="61"/>
      <c r="L7" s="61"/>
      <c r="M7" s="61"/>
      <c r="N7" s="61"/>
      <c r="O7" s="61"/>
      <c r="P7" s="61"/>
      <c r="Q7" s="61"/>
      <c r="R7" s="61"/>
      <c r="S7" s="61"/>
      <c r="T7" s="61"/>
      <c r="U7" s="61"/>
      <c r="V7" s="61"/>
      <c r="W7" s="61"/>
      <c r="X7" s="61"/>
      <c r="Y7" s="61"/>
      <c r="Z7" s="61"/>
    </row>
    <row r="8" spans="1:26" ht="112.5">
      <c r="A8" s="123"/>
      <c r="B8" s="69" t="s">
        <v>85</v>
      </c>
      <c r="C8" s="71" t="s">
        <v>434</v>
      </c>
      <c r="D8" s="71" t="s">
        <v>424</v>
      </c>
      <c r="E8" s="71"/>
      <c r="F8" s="101" t="s">
        <v>432</v>
      </c>
      <c r="G8" s="71" t="s">
        <v>433</v>
      </c>
      <c r="H8" s="61"/>
      <c r="I8" s="61"/>
      <c r="J8" s="61"/>
      <c r="K8" s="61"/>
      <c r="L8" s="61"/>
      <c r="M8" s="61"/>
      <c r="N8" s="61"/>
      <c r="O8" s="61"/>
      <c r="P8" s="61"/>
      <c r="Q8" s="61"/>
      <c r="R8" s="61"/>
      <c r="S8" s="61"/>
      <c r="T8" s="61"/>
      <c r="U8" s="61"/>
      <c r="V8" s="61"/>
      <c r="W8" s="61"/>
      <c r="X8" s="61"/>
      <c r="Y8" s="61"/>
      <c r="Z8" s="61"/>
    </row>
    <row r="9" spans="1:26" ht="125">
      <c r="A9" s="123"/>
      <c r="B9" s="133" t="s">
        <v>86</v>
      </c>
      <c r="C9" s="71" t="s">
        <v>435</v>
      </c>
      <c r="D9" s="71" t="s">
        <v>416</v>
      </c>
      <c r="E9" s="70"/>
      <c r="F9" s="73"/>
      <c r="G9" s="71" t="s">
        <v>436</v>
      </c>
      <c r="H9" s="61"/>
      <c r="I9" s="61"/>
      <c r="J9" s="61"/>
      <c r="K9" s="61"/>
      <c r="L9" s="61"/>
      <c r="M9" s="61"/>
      <c r="N9" s="61"/>
      <c r="O9" s="61"/>
      <c r="P9" s="61"/>
      <c r="Q9" s="61"/>
      <c r="R9" s="61"/>
      <c r="S9" s="61"/>
      <c r="T9" s="61"/>
      <c r="U9" s="61"/>
      <c r="V9" s="61"/>
      <c r="W9" s="61"/>
      <c r="X9" s="61"/>
      <c r="Y9" s="61"/>
      <c r="Z9" s="61"/>
    </row>
    <row r="10" spans="1:26" ht="113.5">
      <c r="A10" s="123"/>
      <c r="B10" s="130"/>
      <c r="C10" s="70" t="s">
        <v>437</v>
      </c>
      <c r="D10" s="71" t="s">
        <v>424</v>
      </c>
      <c r="E10" s="70"/>
      <c r="F10" s="102" t="s">
        <v>438</v>
      </c>
      <c r="G10" s="71" t="s">
        <v>433</v>
      </c>
      <c r="H10" s="61"/>
      <c r="I10" s="61"/>
      <c r="J10" s="61"/>
      <c r="K10" s="61"/>
      <c r="L10" s="61"/>
      <c r="M10" s="61"/>
      <c r="N10" s="61"/>
      <c r="O10" s="61"/>
      <c r="P10" s="61"/>
      <c r="Q10" s="61"/>
      <c r="R10" s="61"/>
      <c r="S10" s="61"/>
      <c r="T10" s="61"/>
      <c r="U10" s="61"/>
      <c r="V10" s="61"/>
      <c r="W10" s="61"/>
      <c r="X10" s="61"/>
      <c r="Y10" s="61"/>
      <c r="Z10" s="61"/>
    </row>
    <row r="11" spans="1:26" ht="13">
      <c r="A11" s="123"/>
      <c r="B11" s="103" t="s">
        <v>330</v>
      </c>
      <c r="C11" s="70"/>
      <c r="D11" s="70"/>
      <c r="E11" s="70"/>
      <c r="F11" s="70"/>
      <c r="G11" s="70"/>
      <c r="H11" s="61"/>
      <c r="I11" s="61"/>
      <c r="J11" s="61"/>
      <c r="K11" s="61"/>
      <c r="L11" s="61"/>
      <c r="M11" s="61"/>
      <c r="N11" s="61"/>
      <c r="O11" s="61"/>
      <c r="P11" s="61"/>
      <c r="Q11" s="61"/>
      <c r="R11" s="61"/>
      <c r="S11" s="61"/>
      <c r="T11" s="61"/>
      <c r="U11" s="61"/>
      <c r="V11" s="61"/>
      <c r="W11" s="61"/>
      <c r="X11" s="61"/>
      <c r="Y11" s="61"/>
      <c r="Z11" s="61"/>
    </row>
    <row r="12" spans="1:26" ht="13">
      <c r="A12" s="76"/>
      <c r="B12" s="76"/>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13">
      <c r="A13" s="76"/>
      <c r="B13" s="104" t="s">
        <v>439</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125.5">
      <c r="A14" s="76"/>
      <c r="B14" s="76" t="s">
        <v>440</v>
      </c>
      <c r="C14" s="61" t="s">
        <v>441</v>
      </c>
      <c r="D14" s="73" t="s">
        <v>442</v>
      </c>
      <c r="E14" s="61"/>
      <c r="F14" s="105" t="s">
        <v>443</v>
      </c>
      <c r="G14" s="61"/>
      <c r="H14" s="61"/>
      <c r="I14" s="61"/>
      <c r="J14" s="61"/>
      <c r="K14" s="61"/>
      <c r="L14" s="61"/>
      <c r="M14" s="61"/>
      <c r="N14" s="61"/>
      <c r="O14" s="61"/>
      <c r="P14" s="61"/>
      <c r="Q14" s="61"/>
      <c r="R14" s="61"/>
      <c r="S14" s="61"/>
      <c r="T14" s="61"/>
      <c r="U14" s="61"/>
      <c r="V14" s="61"/>
      <c r="W14" s="61"/>
      <c r="X14" s="61"/>
      <c r="Y14" s="61"/>
      <c r="Z14" s="61"/>
    </row>
    <row r="15" spans="1:26" ht="13">
      <c r="A15" s="76"/>
      <c r="B15" s="76"/>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13">
      <c r="A16" s="76"/>
      <c r="B16" s="77" t="s">
        <v>444</v>
      </c>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175.5">
      <c r="A17" s="106"/>
      <c r="B17" s="107" t="s">
        <v>64</v>
      </c>
      <c r="C17" s="61" t="s">
        <v>445</v>
      </c>
      <c r="D17" s="61"/>
      <c r="E17" s="61"/>
      <c r="F17" s="108" t="s">
        <v>446</v>
      </c>
      <c r="G17" s="73" t="s">
        <v>447</v>
      </c>
      <c r="H17" s="61"/>
      <c r="I17" s="61"/>
      <c r="J17" s="61"/>
      <c r="K17" s="61"/>
      <c r="L17" s="61"/>
      <c r="M17" s="61"/>
      <c r="N17" s="61"/>
      <c r="O17" s="61"/>
      <c r="P17" s="61"/>
      <c r="Q17" s="61"/>
      <c r="R17" s="61"/>
      <c r="S17" s="61"/>
      <c r="T17" s="61"/>
      <c r="U17" s="61"/>
      <c r="V17" s="61"/>
      <c r="W17" s="61"/>
      <c r="X17" s="61"/>
      <c r="Y17" s="61"/>
      <c r="Z17" s="61"/>
    </row>
    <row r="18" spans="1:26" ht="150.5">
      <c r="A18" s="106"/>
      <c r="B18" s="107" t="s">
        <v>351</v>
      </c>
      <c r="C18" s="61" t="s">
        <v>448</v>
      </c>
      <c r="D18" s="61"/>
      <c r="E18" s="61"/>
      <c r="F18" s="108" t="s">
        <v>449</v>
      </c>
      <c r="G18" s="61"/>
      <c r="H18" s="61"/>
      <c r="I18" s="61"/>
      <c r="J18" s="61"/>
      <c r="K18" s="61"/>
      <c r="L18" s="61"/>
      <c r="M18" s="61"/>
      <c r="N18" s="61"/>
      <c r="O18" s="61"/>
      <c r="P18" s="61"/>
      <c r="Q18" s="61"/>
      <c r="R18" s="61"/>
      <c r="S18" s="61"/>
      <c r="T18" s="61"/>
      <c r="U18" s="61"/>
      <c r="V18" s="61"/>
      <c r="W18" s="61"/>
      <c r="X18" s="61"/>
      <c r="Y18" s="61"/>
      <c r="Z18" s="61"/>
    </row>
    <row r="19" spans="1:26" ht="13">
      <c r="A19" s="76"/>
      <c r="B19" s="76"/>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3">
      <c r="A20" s="76"/>
      <c r="B20" s="76"/>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225.5">
      <c r="A21" s="76"/>
      <c r="B21" s="81" t="s">
        <v>450</v>
      </c>
      <c r="C21" s="61" t="s">
        <v>451</v>
      </c>
      <c r="D21" s="61"/>
      <c r="E21" s="61"/>
      <c r="F21" s="82" t="s">
        <v>452</v>
      </c>
      <c r="G21" s="61"/>
      <c r="H21" s="61"/>
      <c r="I21" s="61"/>
      <c r="J21" s="61"/>
      <c r="K21" s="61"/>
      <c r="L21" s="61"/>
      <c r="M21" s="61"/>
      <c r="N21" s="61"/>
      <c r="O21" s="61"/>
      <c r="P21" s="61"/>
      <c r="Q21" s="61"/>
      <c r="R21" s="61"/>
      <c r="S21" s="61"/>
      <c r="T21" s="61"/>
      <c r="U21" s="61"/>
      <c r="V21" s="61"/>
      <c r="W21" s="61"/>
      <c r="X21" s="61"/>
      <c r="Y21" s="61"/>
      <c r="Z21" s="61"/>
    </row>
    <row r="22" spans="1:26" ht="192.75" customHeight="1">
      <c r="A22" s="58"/>
      <c r="B22" s="83" t="s">
        <v>453</v>
      </c>
      <c r="C22" s="61" t="s">
        <v>454</v>
      </c>
      <c r="D22" s="61" t="s">
        <v>455</v>
      </c>
      <c r="E22" s="61"/>
      <c r="F22" s="82" t="s">
        <v>456</v>
      </c>
      <c r="G22" s="61"/>
      <c r="H22" s="61"/>
      <c r="I22" s="61"/>
      <c r="J22" s="61"/>
      <c r="K22" s="61"/>
      <c r="L22" s="61"/>
      <c r="M22" s="61"/>
      <c r="N22" s="61"/>
      <c r="O22" s="61"/>
      <c r="P22" s="61"/>
      <c r="Q22" s="61"/>
      <c r="R22" s="61"/>
      <c r="S22" s="61"/>
      <c r="T22" s="61"/>
      <c r="U22" s="61"/>
      <c r="V22" s="61"/>
      <c r="W22" s="61"/>
      <c r="X22" s="61"/>
      <c r="Y22" s="61"/>
      <c r="Z22" s="61"/>
    </row>
    <row r="23" spans="1:26" ht="112.5">
      <c r="A23" s="58"/>
      <c r="B23" s="83" t="s">
        <v>457</v>
      </c>
      <c r="C23" s="61" t="s">
        <v>458</v>
      </c>
      <c r="D23" s="61"/>
      <c r="E23" s="61" t="s">
        <v>459</v>
      </c>
      <c r="F23" s="86" t="s">
        <v>460</v>
      </c>
      <c r="G23" s="61"/>
      <c r="H23" s="61"/>
      <c r="I23" s="61"/>
      <c r="J23" s="61"/>
      <c r="K23" s="61"/>
      <c r="L23" s="61"/>
      <c r="M23" s="61"/>
      <c r="N23" s="61"/>
      <c r="O23" s="61"/>
      <c r="P23" s="61"/>
      <c r="Q23" s="61"/>
      <c r="R23" s="61"/>
      <c r="S23" s="61"/>
      <c r="T23" s="61"/>
      <c r="U23" s="61"/>
      <c r="V23" s="61"/>
      <c r="W23" s="61"/>
      <c r="X23" s="61"/>
      <c r="Y23" s="61"/>
      <c r="Z23" s="61"/>
    </row>
    <row r="24" spans="1:26" ht="100">
      <c r="A24" s="109"/>
      <c r="B24" s="110" t="s">
        <v>461</v>
      </c>
      <c r="C24" s="61" t="s">
        <v>462</v>
      </c>
      <c r="D24" s="61"/>
      <c r="E24" s="61"/>
      <c r="F24" s="85" t="s">
        <v>463</v>
      </c>
      <c r="G24" s="61"/>
      <c r="H24" s="61"/>
      <c r="I24" s="61"/>
      <c r="J24" s="61"/>
      <c r="K24" s="61"/>
      <c r="L24" s="61"/>
      <c r="M24" s="61"/>
      <c r="N24" s="61"/>
      <c r="O24" s="61"/>
      <c r="P24" s="61"/>
      <c r="Q24" s="61"/>
      <c r="R24" s="61"/>
      <c r="S24" s="61"/>
      <c r="T24" s="61"/>
      <c r="U24" s="61"/>
      <c r="V24" s="61"/>
      <c r="W24" s="61"/>
      <c r="X24" s="61"/>
      <c r="Y24" s="61"/>
      <c r="Z24" s="61"/>
    </row>
    <row r="25" spans="1:26" ht="150">
      <c r="A25" s="58"/>
      <c r="B25" s="83" t="s">
        <v>152</v>
      </c>
      <c r="C25" s="61" t="s">
        <v>464</v>
      </c>
      <c r="D25" s="61"/>
      <c r="E25" s="61"/>
      <c r="F25" s="82" t="s">
        <v>465</v>
      </c>
      <c r="G25" s="61"/>
      <c r="H25" s="61"/>
      <c r="I25" s="61"/>
      <c r="J25" s="61"/>
      <c r="K25" s="61"/>
      <c r="L25" s="61"/>
      <c r="M25" s="61"/>
      <c r="N25" s="61"/>
      <c r="O25" s="61"/>
      <c r="P25" s="61"/>
      <c r="Q25" s="61"/>
      <c r="R25" s="61"/>
      <c r="S25" s="61"/>
      <c r="T25" s="61"/>
      <c r="U25" s="61"/>
      <c r="V25" s="61"/>
      <c r="W25" s="61"/>
      <c r="X25" s="61"/>
      <c r="Y25" s="61"/>
      <c r="Z25" s="61"/>
    </row>
    <row r="26" spans="1:26" ht="300">
      <c r="A26" s="58"/>
      <c r="B26" s="83" t="s">
        <v>466</v>
      </c>
      <c r="C26" s="61" t="s">
        <v>467</v>
      </c>
      <c r="D26" s="61"/>
      <c r="E26" s="61"/>
      <c r="F26" s="85" t="s">
        <v>468</v>
      </c>
      <c r="G26" s="87"/>
      <c r="H26" s="61"/>
      <c r="I26" s="61"/>
      <c r="J26" s="61"/>
      <c r="K26" s="61"/>
      <c r="L26" s="61"/>
      <c r="M26" s="61"/>
      <c r="N26" s="61"/>
      <c r="O26" s="61"/>
      <c r="P26" s="61"/>
      <c r="Q26" s="61"/>
      <c r="R26" s="61"/>
      <c r="S26" s="61"/>
      <c r="T26" s="61"/>
      <c r="U26" s="61"/>
      <c r="V26" s="61"/>
      <c r="W26" s="61"/>
      <c r="X26" s="61"/>
      <c r="Y26" s="61"/>
      <c r="Z26" s="61"/>
    </row>
    <row r="27" spans="1:26" ht="13">
      <c r="A27" s="58"/>
      <c r="B27" s="83" t="s">
        <v>118</v>
      </c>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13">
      <c r="A28" s="58"/>
      <c r="B28" s="83" t="s">
        <v>469</v>
      </c>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12.5">
      <c r="A29" s="111"/>
    </row>
    <row r="30" spans="1:26" ht="13">
      <c r="A30" s="76"/>
      <c r="B30" s="76"/>
      <c r="C30" s="61"/>
      <c r="E30" s="61"/>
      <c r="F30" s="61"/>
      <c r="G30" s="61"/>
      <c r="H30" s="61"/>
      <c r="I30" s="61"/>
      <c r="J30" s="61"/>
      <c r="K30" s="61"/>
      <c r="L30" s="61"/>
      <c r="M30" s="61"/>
      <c r="N30" s="61"/>
      <c r="O30" s="61"/>
      <c r="P30" s="61"/>
      <c r="Q30" s="61"/>
      <c r="R30" s="61"/>
      <c r="S30" s="61"/>
      <c r="T30" s="61"/>
      <c r="U30" s="61"/>
      <c r="V30" s="61"/>
      <c r="W30" s="61"/>
      <c r="X30" s="61"/>
      <c r="Y30" s="61"/>
      <c r="Z30" s="61"/>
    </row>
    <row r="31" spans="1:26" ht="13">
      <c r="A31" s="88"/>
      <c r="B31" s="88"/>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3">
      <c r="A32" s="88"/>
      <c r="B32" s="88"/>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3">
      <c r="A33" s="88"/>
      <c r="B33" s="88"/>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3">
      <c r="A34" s="88"/>
      <c r="B34" s="88"/>
      <c r="C34" s="61"/>
      <c r="D34" s="61"/>
      <c r="E34" s="61"/>
      <c r="F34" s="112"/>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t="s">
        <v>470</v>
      </c>
      <c r="D35" s="61"/>
      <c r="E35" s="61"/>
      <c r="F35" s="61"/>
      <c r="G35" s="61"/>
      <c r="H35" s="61"/>
      <c r="I35" s="61"/>
      <c r="J35" s="61"/>
      <c r="K35" s="61"/>
      <c r="L35" s="61"/>
      <c r="M35" s="61"/>
      <c r="N35" s="61"/>
      <c r="O35" s="61"/>
      <c r="P35" s="61"/>
      <c r="Q35" s="61"/>
      <c r="R35" s="61"/>
      <c r="S35" s="61"/>
      <c r="T35" s="61"/>
      <c r="U35" s="61"/>
      <c r="V35" s="61"/>
      <c r="W35" s="61"/>
      <c r="X35" s="61"/>
      <c r="Y35" s="61"/>
      <c r="Z35" s="61"/>
    </row>
    <row r="36" spans="1:26" ht="13">
      <c r="A36" s="88"/>
      <c r="B36" s="88"/>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3">
      <c r="A37" s="92"/>
      <c r="B37" s="92"/>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3">
      <c r="A38" s="92"/>
      <c r="B38" s="92"/>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3">
      <c r="A39" s="88"/>
      <c r="B39" s="88"/>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3">
      <c r="A40" s="88"/>
      <c r="B40" s="88"/>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2.5">
      <c r="A41" s="94"/>
      <c r="B41" s="94"/>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2.5">
      <c r="A42" s="94"/>
      <c r="B42" s="94"/>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2.5">
      <c r="A43" s="94"/>
      <c r="B43" s="94"/>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2.5">
      <c r="A44" s="95"/>
      <c r="B44" s="95"/>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5"/>
      <c r="B45" s="95"/>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5"/>
      <c r="B46" s="95"/>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sheetData>
  <mergeCells count="5">
    <mergeCell ref="A2:B2"/>
    <mergeCell ref="A3:A11"/>
    <mergeCell ref="B3:B5"/>
    <mergeCell ref="B6:B7"/>
    <mergeCell ref="B9:B10"/>
  </mergeCells>
  <hyperlinks>
    <hyperlink ref="F3" r:id="rId1" xr:uid="{00000000-0004-0000-0400-000000000000}"/>
    <hyperlink ref="F4" r:id="rId2" xr:uid="{00000000-0004-0000-0400-000001000000}"/>
    <hyperlink ref="F5" r:id="rId3" xr:uid="{00000000-0004-0000-0400-000002000000}"/>
    <hyperlink ref="F6" r:id="rId4" xr:uid="{00000000-0004-0000-0400-000003000000}"/>
    <hyperlink ref="F10" r:id="rId5" xr:uid="{00000000-0004-0000-0400-000004000000}"/>
    <hyperlink ref="F14" r:id="rId6" xr:uid="{00000000-0004-0000-0400-000005000000}"/>
    <hyperlink ref="F17" r:id="rId7" xr:uid="{00000000-0004-0000-0400-000006000000}"/>
    <hyperlink ref="F18" r:id="rId8" xr:uid="{00000000-0004-0000-0400-000007000000}"/>
    <hyperlink ref="F21" r:id="rId9" xr:uid="{00000000-0004-0000-0400-000008000000}"/>
    <hyperlink ref="F22" r:id="rId10" xr:uid="{00000000-0004-0000-0400-000009000000}"/>
    <hyperlink ref="F23" r:id="rId11" xr:uid="{00000000-0004-0000-0400-00000A000000}"/>
    <hyperlink ref="F24" r:id="rId12" xr:uid="{00000000-0004-0000-0400-00000B000000}"/>
    <hyperlink ref="F25" r:id="rId13" xr:uid="{00000000-0004-0000-0400-00000C000000}"/>
    <hyperlink ref="F26" r:id="rId14"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5.75" customHeight="1">
      <c r="A1" s="58" t="s">
        <v>308</v>
      </c>
      <c r="B1" s="59" t="s">
        <v>309</v>
      </c>
      <c r="C1" s="60" t="s">
        <v>310</v>
      </c>
      <c r="D1" s="60" t="s">
        <v>311</v>
      </c>
      <c r="E1" s="60" t="s">
        <v>312</v>
      </c>
      <c r="F1" s="60" t="s">
        <v>471</v>
      </c>
      <c r="G1" s="60" t="s">
        <v>313</v>
      </c>
      <c r="H1" s="61"/>
      <c r="I1" s="61"/>
      <c r="J1" s="61"/>
      <c r="K1" s="61"/>
      <c r="L1" s="61"/>
      <c r="M1" s="61"/>
      <c r="N1" s="61"/>
      <c r="O1" s="61"/>
      <c r="P1" s="61"/>
      <c r="Q1" s="61"/>
      <c r="R1" s="61"/>
      <c r="S1" s="61"/>
      <c r="T1" s="61"/>
      <c r="U1" s="61"/>
      <c r="V1" s="61"/>
      <c r="W1" s="61"/>
      <c r="X1" s="61"/>
      <c r="Y1" s="61"/>
      <c r="Z1" s="61"/>
    </row>
    <row r="2" spans="1:26" ht="62.5">
      <c r="A2" s="124" t="s">
        <v>472</v>
      </c>
      <c r="B2" s="132"/>
      <c r="C2" s="73" t="s">
        <v>473</v>
      </c>
      <c r="D2" s="70"/>
      <c r="E2" s="70"/>
      <c r="F2" s="74" t="s">
        <v>474</v>
      </c>
      <c r="G2" s="73" t="s">
        <v>475</v>
      </c>
      <c r="H2" s="61"/>
      <c r="I2" s="61"/>
      <c r="J2" s="61"/>
      <c r="K2" s="61"/>
      <c r="L2" s="61"/>
      <c r="M2" s="61"/>
      <c r="N2" s="61"/>
      <c r="O2" s="61"/>
      <c r="P2" s="61"/>
      <c r="Q2" s="61"/>
      <c r="R2" s="61"/>
      <c r="S2" s="61"/>
      <c r="T2" s="61"/>
      <c r="U2" s="61"/>
      <c r="V2" s="61"/>
      <c r="W2" s="61"/>
      <c r="X2" s="61"/>
      <c r="Y2" s="61"/>
      <c r="Z2" s="61"/>
    </row>
    <row r="3" spans="1:26" ht="15.75" customHeight="1">
      <c r="A3" s="122" t="s">
        <v>414</v>
      </c>
      <c r="B3" s="69" t="s">
        <v>78</v>
      </c>
      <c r="C3" s="71" t="s">
        <v>476</v>
      </c>
      <c r="D3" s="70"/>
      <c r="E3" s="70"/>
      <c r="F3" s="67" t="s">
        <v>477</v>
      </c>
      <c r="G3" s="113" t="s">
        <v>478</v>
      </c>
      <c r="H3" s="61"/>
      <c r="I3" s="61"/>
      <c r="J3" s="61"/>
      <c r="K3" s="61"/>
      <c r="L3" s="61"/>
      <c r="M3" s="61"/>
      <c r="N3" s="61"/>
      <c r="O3" s="61"/>
      <c r="P3" s="61"/>
      <c r="Q3" s="61"/>
      <c r="R3" s="61"/>
      <c r="S3" s="61"/>
      <c r="T3" s="61"/>
      <c r="U3" s="61"/>
      <c r="V3" s="61"/>
      <c r="W3" s="61"/>
      <c r="X3" s="61"/>
      <c r="Y3" s="61"/>
      <c r="Z3" s="61"/>
    </row>
    <row r="4" spans="1:26" ht="15.75" customHeight="1">
      <c r="A4" s="123"/>
      <c r="B4" s="69" t="s">
        <v>84</v>
      </c>
      <c r="C4" s="71" t="s">
        <v>479</v>
      </c>
      <c r="D4" s="70"/>
      <c r="E4" s="70"/>
      <c r="F4" s="74" t="s">
        <v>480</v>
      </c>
      <c r="G4" s="70" t="s">
        <v>478</v>
      </c>
      <c r="H4" s="61"/>
      <c r="I4" s="61"/>
      <c r="J4" s="61"/>
      <c r="K4" s="61"/>
      <c r="L4" s="61"/>
      <c r="M4" s="61"/>
      <c r="N4" s="61"/>
      <c r="O4" s="61"/>
      <c r="P4" s="61"/>
      <c r="Q4" s="61"/>
      <c r="R4" s="61"/>
      <c r="S4" s="61"/>
      <c r="T4" s="61"/>
      <c r="U4" s="61"/>
      <c r="V4" s="61"/>
      <c r="W4" s="61"/>
      <c r="X4" s="61"/>
      <c r="Y4" s="61"/>
      <c r="Z4" s="61"/>
    </row>
    <row r="5" spans="1:26" ht="15.75" customHeight="1">
      <c r="A5" s="123"/>
      <c r="B5" s="69" t="s">
        <v>85</v>
      </c>
      <c r="C5" s="71"/>
      <c r="D5" s="71"/>
      <c r="E5" s="71"/>
      <c r="F5" s="71"/>
      <c r="G5" s="71"/>
      <c r="H5" s="61"/>
      <c r="I5" s="61"/>
      <c r="J5" s="61"/>
      <c r="K5" s="61"/>
      <c r="L5" s="61"/>
      <c r="M5" s="61"/>
      <c r="N5" s="61"/>
      <c r="O5" s="61"/>
      <c r="P5" s="61"/>
      <c r="Q5" s="61"/>
      <c r="R5" s="61"/>
      <c r="S5" s="61"/>
      <c r="T5" s="61"/>
      <c r="U5" s="61"/>
      <c r="V5" s="61"/>
      <c r="W5" s="61"/>
      <c r="X5" s="61"/>
      <c r="Y5" s="61"/>
      <c r="Z5" s="61"/>
    </row>
    <row r="6" spans="1:26" ht="15.75" customHeight="1">
      <c r="A6" s="123"/>
      <c r="B6" s="69" t="s">
        <v>86</v>
      </c>
      <c r="C6" s="70"/>
      <c r="D6" s="71"/>
      <c r="E6" s="70"/>
      <c r="F6" s="71"/>
      <c r="G6" s="70"/>
      <c r="H6" s="61"/>
      <c r="I6" s="61"/>
      <c r="J6" s="61"/>
      <c r="K6" s="61"/>
      <c r="L6" s="61"/>
      <c r="M6" s="61"/>
      <c r="N6" s="61"/>
      <c r="O6" s="61"/>
      <c r="P6" s="61"/>
      <c r="Q6" s="61"/>
      <c r="R6" s="61"/>
      <c r="S6" s="61"/>
      <c r="T6" s="61"/>
      <c r="U6" s="61"/>
      <c r="V6" s="61"/>
      <c r="W6" s="61"/>
      <c r="X6" s="61"/>
      <c r="Y6" s="61"/>
      <c r="Z6" s="61"/>
    </row>
    <row r="7" spans="1:26" ht="13">
      <c r="A7" s="123"/>
      <c r="B7" s="103" t="s">
        <v>330</v>
      </c>
      <c r="C7" s="70"/>
      <c r="D7" s="70"/>
      <c r="E7" s="70"/>
      <c r="F7" s="70"/>
      <c r="G7" s="70"/>
      <c r="H7" s="61"/>
      <c r="I7" s="61"/>
      <c r="J7" s="61"/>
      <c r="K7" s="61"/>
      <c r="L7" s="61"/>
      <c r="M7" s="61"/>
      <c r="N7" s="61"/>
      <c r="O7" s="61"/>
      <c r="P7" s="61"/>
      <c r="Q7" s="61"/>
      <c r="R7" s="61"/>
      <c r="S7" s="61"/>
      <c r="T7" s="61"/>
      <c r="U7" s="61"/>
      <c r="V7" s="61"/>
      <c r="W7" s="61"/>
      <c r="X7" s="61"/>
      <c r="Y7" s="61"/>
      <c r="Z7" s="61"/>
    </row>
    <row r="8" spans="1:26" ht="13">
      <c r="A8" s="76"/>
      <c r="B8" s="76"/>
      <c r="C8" s="61"/>
      <c r="D8" s="61"/>
      <c r="E8" s="61"/>
      <c r="F8" s="61"/>
      <c r="G8" s="61"/>
      <c r="H8" s="61"/>
      <c r="I8" s="61"/>
      <c r="J8" s="61"/>
      <c r="K8" s="61"/>
      <c r="L8" s="61"/>
      <c r="M8" s="61"/>
      <c r="N8" s="61"/>
      <c r="O8" s="61"/>
      <c r="P8" s="61"/>
      <c r="Q8" s="61"/>
      <c r="R8" s="61"/>
      <c r="S8" s="61"/>
      <c r="T8" s="61"/>
      <c r="U8" s="61"/>
      <c r="V8" s="61"/>
      <c r="W8" s="61"/>
      <c r="X8" s="61"/>
      <c r="Y8" s="61"/>
      <c r="Z8" s="61"/>
    </row>
    <row r="9" spans="1:26" ht="15.75" customHeight="1">
      <c r="B9" s="114" t="s">
        <v>481</v>
      </c>
      <c r="C9" s="61" t="s">
        <v>482</v>
      </c>
      <c r="D9" s="61"/>
      <c r="E9" s="61"/>
      <c r="F9" s="102" t="s">
        <v>483</v>
      </c>
      <c r="G9" s="61"/>
      <c r="H9" s="61"/>
      <c r="I9" s="61"/>
      <c r="J9" s="61"/>
      <c r="K9" s="61"/>
      <c r="L9" s="61"/>
      <c r="M9" s="61"/>
      <c r="N9" s="61"/>
      <c r="O9" s="61"/>
      <c r="P9" s="61"/>
      <c r="Q9" s="61"/>
      <c r="R9" s="61"/>
      <c r="S9" s="61"/>
      <c r="T9" s="61"/>
      <c r="U9" s="61"/>
      <c r="V9" s="61"/>
      <c r="W9" s="61"/>
      <c r="X9" s="61"/>
      <c r="Y9" s="61"/>
      <c r="Z9" s="61"/>
    </row>
    <row r="10" spans="1:26" ht="13">
      <c r="A10" s="76"/>
      <c r="B10" s="76"/>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ht="13">
      <c r="A11" s="76"/>
      <c r="B11" s="76"/>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13">
      <c r="A12" s="127" t="s">
        <v>484</v>
      </c>
      <c r="B12" s="123"/>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13">
      <c r="A13" s="122" t="s">
        <v>485</v>
      </c>
      <c r="B13" s="115" t="s">
        <v>64</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13">
      <c r="A14" s="123"/>
      <c r="B14" s="115" t="s">
        <v>351</v>
      </c>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ht="13">
      <c r="A15" s="76"/>
      <c r="B15" s="76"/>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13">
      <c r="A16" s="76"/>
      <c r="B16" s="76"/>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13">
      <c r="A17" s="131" t="s">
        <v>486</v>
      </c>
      <c r="B17" s="123"/>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150.5">
      <c r="A18" s="122" t="s">
        <v>363</v>
      </c>
      <c r="B18" s="83" t="s">
        <v>453</v>
      </c>
      <c r="C18" s="61" t="s">
        <v>487</v>
      </c>
      <c r="D18" s="61"/>
      <c r="E18" s="116" t="s">
        <v>488</v>
      </c>
      <c r="F18" s="86" t="s">
        <v>489</v>
      </c>
      <c r="G18" s="61"/>
      <c r="H18" s="61"/>
      <c r="I18" s="61"/>
      <c r="J18" s="61"/>
      <c r="K18" s="61"/>
      <c r="L18" s="61"/>
      <c r="M18" s="61"/>
      <c r="N18" s="61"/>
      <c r="O18" s="61"/>
      <c r="P18" s="61"/>
      <c r="Q18" s="61"/>
      <c r="R18" s="61"/>
      <c r="S18" s="61"/>
      <c r="T18" s="61"/>
      <c r="U18" s="61"/>
      <c r="V18" s="61"/>
      <c r="W18" s="61"/>
      <c r="X18" s="61"/>
      <c r="Y18" s="61"/>
      <c r="Z18" s="61"/>
    </row>
    <row r="19" spans="1:26" ht="63.5">
      <c r="A19" s="123"/>
      <c r="B19" s="83" t="s">
        <v>453</v>
      </c>
      <c r="C19" s="61" t="s">
        <v>490</v>
      </c>
      <c r="D19" s="61"/>
      <c r="E19" s="116" t="s">
        <v>491</v>
      </c>
      <c r="F19" s="86" t="s">
        <v>492</v>
      </c>
      <c r="G19" s="61"/>
      <c r="H19" s="61"/>
      <c r="I19" s="61"/>
      <c r="J19" s="61"/>
      <c r="K19" s="61"/>
      <c r="L19" s="61"/>
      <c r="M19" s="61"/>
      <c r="N19" s="61"/>
      <c r="O19" s="61"/>
      <c r="P19" s="61"/>
      <c r="Q19" s="61"/>
      <c r="R19" s="61"/>
      <c r="S19" s="61"/>
      <c r="T19" s="61"/>
      <c r="U19" s="61"/>
      <c r="V19" s="61"/>
      <c r="W19" s="61"/>
      <c r="X19" s="61"/>
      <c r="Y19" s="61"/>
      <c r="Z19" s="61"/>
    </row>
    <row r="20" spans="1:26" ht="340.5">
      <c r="A20" s="123"/>
      <c r="B20" s="83" t="s">
        <v>453</v>
      </c>
      <c r="C20" s="61" t="s">
        <v>493</v>
      </c>
      <c r="D20" s="61"/>
      <c r="E20" s="61"/>
      <c r="F20" s="86" t="s">
        <v>494</v>
      </c>
      <c r="G20" s="61"/>
      <c r="H20" s="61"/>
      <c r="I20" s="61"/>
      <c r="J20" s="61"/>
      <c r="K20" s="61"/>
      <c r="L20" s="61"/>
      <c r="M20" s="61"/>
      <c r="N20" s="61"/>
      <c r="O20" s="61"/>
      <c r="P20" s="61"/>
      <c r="Q20" s="61"/>
      <c r="R20" s="61"/>
      <c r="S20" s="61"/>
      <c r="T20" s="61"/>
      <c r="U20" s="61"/>
      <c r="V20" s="61"/>
      <c r="W20" s="61"/>
      <c r="X20" s="61"/>
      <c r="Y20" s="61"/>
      <c r="Z20" s="61"/>
    </row>
    <row r="21" spans="1:26" ht="15.75" customHeight="1">
      <c r="A21" s="123"/>
      <c r="B21" s="83" t="s">
        <v>457</v>
      </c>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15.75" customHeight="1">
      <c r="A22" s="123"/>
      <c r="B22" s="110" t="s">
        <v>461</v>
      </c>
      <c r="C22" s="61" t="s">
        <v>495</v>
      </c>
      <c r="D22" s="61"/>
      <c r="E22" s="116" t="s">
        <v>496</v>
      </c>
      <c r="F22" s="85" t="s">
        <v>497</v>
      </c>
      <c r="G22" s="61"/>
      <c r="H22" s="61"/>
      <c r="I22" s="61"/>
      <c r="J22" s="61"/>
      <c r="K22" s="61"/>
      <c r="L22" s="61"/>
      <c r="M22" s="61"/>
      <c r="N22" s="61"/>
      <c r="O22" s="61"/>
      <c r="P22" s="61"/>
      <c r="Q22" s="61"/>
      <c r="R22" s="61"/>
      <c r="S22" s="61"/>
      <c r="T22" s="61"/>
      <c r="U22" s="61"/>
      <c r="V22" s="61"/>
      <c r="W22" s="61"/>
      <c r="X22" s="61"/>
      <c r="Y22" s="61"/>
      <c r="Z22" s="61"/>
    </row>
    <row r="23" spans="1:26" ht="15.75" customHeight="1">
      <c r="A23" s="123"/>
      <c r="B23" s="83" t="s">
        <v>152</v>
      </c>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c r="A24" s="123"/>
      <c r="B24" s="83" t="s">
        <v>466</v>
      </c>
      <c r="C24" s="61"/>
      <c r="D24" s="61"/>
      <c r="E24" s="61"/>
      <c r="F24" s="112"/>
      <c r="G24" s="87"/>
      <c r="H24" s="61"/>
      <c r="I24" s="61"/>
      <c r="J24" s="61"/>
      <c r="K24" s="61"/>
      <c r="L24" s="61"/>
      <c r="M24" s="61"/>
      <c r="N24" s="61"/>
      <c r="O24" s="61"/>
      <c r="P24" s="61"/>
      <c r="Q24" s="61"/>
      <c r="R24" s="61"/>
      <c r="S24" s="61"/>
      <c r="T24" s="61"/>
      <c r="U24" s="61"/>
      <c r="V24" s="61"/>
      <c r="W24" s="61"/>
      <c r="X24" s="61"/>
      <c r="Y24" s="61"/>
      <c r="Z24" s="61"/>
    </row>
    <row r="25" spans="1:26" ht="15.75" customHeight="1">
      <c r="A25" s="123"/>
      <c r="B25" s="83" t="s">
        <v>118</v>
      </c>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c r="A26" s="123"/>
      <c r="B26" s="83" t="s">
        <v>469</v>
      </c>
      <c r="D26" s="61"/>
      <c r="E26" s="61"/>
      <c r="F26" s="117" t="s">
        <v>498</v>
      </c>
      <c r="G26" s="61" t="s">
        <v>499</v>
      </c>
      <c r="H26" s="61"/>
      <c r="I26" s="61"/>
      <c r="J26" s="61"/>
      <c r="K26" s="61"/>
      <c r="L26" s="61"/>
      <c r="M26" s="61"/>
      <c r="N26" s="61"/>
      <c r="O26" s="61"/>
      <c r="P26" s="61"/>
      <c r="Q26" s="61"/>
      <c r="R26" s="61"/>
      <c r="S26" s="61"/>
      <c r="T26" s="61"/>
      <c r="U26" s="61"/>
      <c r="V26" s="61"/>
      <c r="W26" s="61"/>
      <c r="X26" s="61"/>
      <c r="Y26" s="61"/>
      <c r="Z26" s="61"/>
    </row>
    <row r="27" spans="1:26" ht="15.75" customHeight="1">
      <c r="B27" s="83" t="s">
        <v>500</v>
      </c>
      <c r="C27" s="4" t="s">
        <v>501</v>
      </c>
      <c r="D27" s="61"/>
      <c r="E27" s="61"/>
      <c r="F27" s="18" t="s">
        <v>502</v>
      </c>
    </row>
    <row r="28" spans="1:26" ht="138">
      <c r="A28" s="76"/>
      <c r="B28" s="83" t="s">
        <v>500</v>
      </c>
      <c r="C28" s="61" t="s">
        <v>503</v>
      </c>
      <c r="D28" s="61"/>
      <c r="E28" s="61"/>
      <c r="F28" s="86" t="s">
        <v>504</v>
      </c>
      <c r="G28" s="61"/>
      <c r="H28" s="61"/>
      <c r="I28" s="61"/>
      <c r="J28" s="61"/>
      <c r="K28" s="61"/>
      <c r="L28" s="61"/>
      <c r="M28" s="61"/>
      <c r="N28" s="61"/>
      <c r="O28" s="61"/>
      <c r="P28" s="61"/>
      <c r="Q28" s="61"/>
      <c r="R28" s="61"/>
      <c r="S28" s="61"/>
      <c r="T28" s="61"/>
      <c r="U28" s="61"/>
      <c r="V28" s="61"/>
      <c r="W28" s="61"/>
      <c r="X28" s="61"/>
      <c r="Y28" s="61"/>
      <c r="Z28" s="61"/>
    </row>
    <row r="29" spans="1:26" ht="200.5">
      <c r="A29" s="88"/>
      <c r="B29" s="83" t="s">
        <v>500</v>
      </c>
      <c r="C29" s="61" t="s">
        <v>505</v>
      </c>
      <c r="D29" s="61" t="s">
        <v>506</v>
      </c>
      <c r="E29" s="61"/>
      <c r="F29" s="85" t="s">
        <v>507</v>
      </c>
      <c r="G29" s="61"/>
      <c r="H29" s="61"/>
      <c r="I29" s="61"/>
      <c r="J29" s="61"/>
      <c r="K29" s="61"/>
      <c r="L29" s="61"/>
      <c r="M29" s="61"/>
      <c r="N29" s="61"/>
      <c r="O29" s="61"/>
      <c r="P29" s="61"/>
      <c r="Q29" s="61"/>
      <c r="R29" s="61"/>
      <c r="S29" s="61"/>
      <c r="T29" s="61"/>
      <c r="U29" s="61"/>
      <c r="V29" s="61"/>
      <c r="W29" s="61"/>
      <c r="X29" s="61"/>
      <c r="Y29" s="61"/>
      <c r="Z29" s="61"/>
    </row>
    <row r="30" spans="1:26" ht="140">
      <c r="A30" s="88"/>
      <c r="B30" s="83" t="s">
        <v>500</v>
      </c>
      <c r="C30" s="61" t="s">
        <v>508</v>
      </c>
      <c r="D30" s="61"/>
      <c r="E30" s="61" t="s">
        <v>509</v>
      </c>
      <c r="F30" s="82" t="s">
        <v>510</v>
      </c>
      <c r="G30" s="61"/>
      <c r="H30" s="61"/>
      <c r="I30" s="61"/>
      <c r="J30" s="61"/>
      <c r="K30" s="61"/>
      <c r="L30" s="61"/>
      <c r="M30" s="61"/>
      <c r="N30" s="61"/>
      <c r="O30" s="61"/>
      <c r="P30" s="61"/>
      <c r="Q30" s="61"/>
      <c r="R30" s="61"/>
      <c r="S30" s="61"/>
      <c r="T30" s="61"/>
      <c r="U30" s="61"/>
      <c r="V30" s="61"/>
      <c r="W30" s="61"/>
      <c r="X30" s="61"/>
      <c r="Y30" s="61"/>
      <c r="Z30" s="61"/>
    </row>
    <row r="31" spans="1:26" ht="127.5">
      <c r="A31" s="88"/>
      <c r="B31" s="83"/>
      <c r="C31" s="61" t="s">
        <v>511</v>
      </c>
      <c r="D31" s="61"/>
      <c r="E31" s="61"/>
      <c r="F31" s="85" t="s">
        <v>512</v>
      </c>
      <c r="G31" s="61"/>
      <c r="H31" s="61"/>
      <c r="I31" s="61"/>
      <c r="J31" s="61"/>
      <c r="K31" s="61"/>
      <c r="L31" s="61"/>
      <c r="M31" s="61"/>
      <c r="N31" s="61"/>
      <c r="O31" s="61"/>
      <c r="P31" s="61"/>
      <c r="Q31" s="61"/>
      <c r="R31" s="61"/>
      <c r="S31" s="61"/>
      <c r="T31" s="61"/>
      <c r="U31" s="61"/>
      <c r="V31" s="61"/>
      <c r="W31" s="61"/>
      <c r="X31" s="61"/>
      <c r="Y31" s="61"/>
      <c r="Z31" s="61"/>
    </row>
    <row r="32" spans="1:26" ht="128">
      <c r="A32" s="88"/>
      <c r="B32" s="83" t="s">
        <v>513</v>
      </c>
      <c r="C32" s="61" t="s">
        <v>514</v>
      </c>
      <c r="D32" s="61"/>
      <c r="E32" s="61"/>
      <c r="F32" s="82" t="s">
        <v>515</v>
      </c>
      <c r="G32" s="61"/>
      <c r="H32" s="61"/>
      <c r="I32" s="61"/>
      <c r="J32" s="61"/>
      <c r="K32" s="61"/>
      <c r="L32" s="61"/>
      <c r="M32" s="61"/>
      <c r="N32" s="61"/>
      <c r="O32" s="61"/>
      <c r="P32" s="61"/>
      <c r="Q32" s="61"/>
      <c r="R32" s="61"/>
      <c r="S32" s="61"/>
      <c r="T32" s="61"/>
      <c r="U32" s="61"/>
      <c r="V32" s="61"/>
      <c r="W32" s="61"/>
      <c r="X32" s="61"/>
      <c r="Y32" s="61"/>
      <c r="Z32" s="61"/>
    </row>
    <row r="33" spans="1:26" ht="13">
      <c r="A33" s="88"/>
      <c r="B33" s="88"/>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3">
      <c r="A34" s="88"/>
      <c r="B34" s="88"/>
      <c r="C34" s="61"/>
      <c r="D34" s="61"/>
      <c r="E34" s="61"/>
      <c r="F34" s="112"/>
      <c r="G34" s="61"/>
      <c r="H34" s="61"/>
      <c r="I34" s="61"/>
      <c r="J34" s="61"/>
      <c r="K34" s="61"/>
      <c r="L34" s="61"/>
      <c r="M34" s="61"/>
      <c r="N34" s="61"/>
      <c r="O34" s="61"/>
      <c r="P34" s="61"/>
      <c r="Q34" s="61"/>
      <c r="R34" s="61"/>
      <c r="S34" s="61"/>
      <c r="T34" s="61"/>
      <c r="U34" s="61"/>
      <c r="V34" s="61"/>
      <c r="W34" s="61"/>
      <c r="X34" s="61"/>
      <c r="Y34" s="61"/>
      <c r="Z34" s="61"/>
    </row>
    <row r="35" spans="1:26" ht="13">
      <c r="A35" s="88"/>
      <c r="B35" s="88"/>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13">
      <c r="A36" s="88"/>
      <c r="B36" s="88"/>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3">
      <c r="A37" s="92"/>
      <c r="B37" s="92"/>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3">
      <c r="A38" s="92"/>
      <c r="B38" s="92"/>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3">
      <c r="A39" s="88"/>
      <c r="B39" s="88"/>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3">
      <c r="A40" s="88"/>
      <c r="B40" s="88"/>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2.5">
      <c r="A41" s="94"/>
      <c r="B41" s="94"/>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2.5">
      <c r="A42" s="94"/>
      <c r="B42" s="94"/>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2.5">
      <c r="A43" s="94"/>
      <c r="B43" s="94"/>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2.5">
      <c r="A44" s="95"/>
      <c r="B44" s="95"/>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2.5">
      <c r="A45" s="95"/>
      <c r="B45" s="95"/>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2.5">
      <c r="A46" s="95"/>
      <c r="B46" s="95"/>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2.5">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2.5">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2.5">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2.5">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sheetData>
  <mergeCells count="6">
    <mergeCell ref="A18:A26"/>
    <mergeCell ref="A2:B2"/>
    <mergeCell ref="A3:A7"/>
    <mergeCell ref="A12:B12"/>
    <mergeCell ref="A13:A14"/>
    <mergeCell ref="A17:B17"/>
  </mergeCells>
  <hyperlinks>
    <hyperlink ref="F2" r:id="rId1" xr:uid="{00000000-0004-0000-0500-000000000000}"/>
    <hyperlink ref="F3" r:id="rId2" xr:uid="{00000000-0004-0000-0500-000001000000}"/>
    <hyperlink ref="F4" r:id="rId3" xr:uid="{00000000-0004-0000-0500-000002000000}"/>
    <hyperlink ref="F9" r:id="rId4" xr:uid="{00000000-0004-0000-0500-000003000000}"/>
    <hyperlink ref="F18" r:id="rId5" xr:uid="{00000000-0004-0000-0500-000004000000}"/>
    <hyperlink ref="F19" r:id="rId6" xr:uid="{00000000-0004-0000-0500-000005000000}"/>
    <hyperlink ref="F20" r:id="rId7" xr:uid="{00000000-0004-0000-0500-000006000000}"/>
    <hyperlink ref="F22" r:id="rId8" xr:uid="{00000000-0004-0000-0500-000007000000}"/>
    <hyperlink ref="F26" r:id="rId9" xr:uid="{00000000-0004-0000-0500-000008000000}"/>
    <hyperlink ref="F27" r:id="rId10" xr:uid="{00000000-0004-0000-0500-000009000000}"/>
    <hyperlink ref="F28" r:id="rId11" xr:uid="{00000000-0004-0000-0500-00000A000000}"/>
    <hyperlink ref="F29" r:id="rId12" xr:uid="{00000000-0004-0000-0500-00000B000000}"/>
    <hyperlink ref="F30" r:id="rId13" xr:uid="{00000000-0004-0000-0500-00000C000000}"/>
    <hyperlink ref="F31" r:id="rId14" xr:uid="{00000000-0004-0000-0500-00000D000000}"/>
    <hyperlink ref="F32" r:id="rId15" xr:uid="{00000000-0004-0000-0500-00000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c r="A1" s="59" t="s">
        <v>309</v>
      </c>
      <c r="B1" s="60" t="s">
        <v>310</v>
      </c>
      <c r="C1" s="60" t="s">
        <v>311</v>
      </c>
      <c r="D1" s="60" t="s">
        <v>312</v>
      </c>
      <c r="E1" s="60" t="s">
        <v>471</v>
      </c>
      <c r="F1" s="60" t="s">
        <v>313</v>
      </c>
      <c r="G1" s="61"/>
      <c r="H1" s="61"/>
      <c r="I1" s="61"/>
      <c r="J1" s="61"/>
      <c r="K1" s="61"/>
      <c r="L1" s="61"/>
      <c r="M1" s="61"/>
      <c r="N1" s="61"/>
      <c r="O1" s="61"/>
      <c r="P1" s="61"/>
      <c r="Q1" s="61"/>
      <c r="R1" s="61"/>
      <c r="S1" s="61"/>
      <c r="T1" s="61"/>
      <c r="U1" s="61"/>
      <c r="V1" s="61"/>
      <c r="W1" s="61"/>
      <c r="X1" s="61"/>
      <c r="Y1" s="61"/>
    </row>
    <row r="2" spans="1:25" ht="337.5">
      <c r="A2" s="69" t="s">
        <v>516</v>
      </c>
      <c r="B2" s="70" t="s">
        <v>517</v>
      </c>
      <c r="C2" s="71" t="s">
        <v>518</v>
      </c>
      <c r="D2" s="70"/>
      <c r="E2" s="74" t="s">
        <v>519</v>
      </c>
      <c r="F2" s="118" t="s">
        <v>520</v>
      </c>
      <c r="G2" s="61"/>
      <c r="H2" s="61"/>
      <c r="I2" s="61"/>
      <c r="J2" s="61"/>
      <c r="K2" s="61"/>
      <c r="L2" s="61"/>
      <c r="M2" s="61"/>
      <c r="N2" s="61"/>
      <c r="O2" s="61"/>
      <c r="P2" s="61"/>
      <c r="Q2" s="61"/>
      <c r="R2" s="61"/>
      <c r="S2" s="61"/>
      <c r="T2" s="61"/>
      <c r="U2" s="61"/>
      <c r="V2" s="61"/>
      <c r="W2" s="61"/>
      <c r="X2" s="61"/>
      <c r="Y2" s="61"/>
    </row>
    <row r="3" spans="1:25" ht="13">
      <c r="A3" s="69" t="s">
        <v>78</v>
      </c>
      <c r="B3" s="70"/>
      <c r="C3" s="70"/>
      <c r="D3" s="70"/>
      <c r="E3" s="68"/>
      <c r="F3" s="68"/>
      <c r="G3" s="61"/>
      <c r="H3" s="61"/>
      <c r="I3" s="61"/>
      <c r="J3" s="61"/>
      <c r="K3" s="61"/>
      <c r="L3" s="61"/>
      <c r="M3" s="61"/>
      <c r="N3" s="61"/>
      <c r="O3" s="61"/>
      <c r="P3" s="61"/>
      <c r="Q3" s="61"/>
      <c r="R3" s="61"/>
      <c r="S3" s="61"/>
      <c r="T3" s="61"/>
      <c r="U3" s="61"/>
      <c r="V3" s="61"/>
      <c r="W3" s="61"/>
      <c r="X3" s="61"/>
      <c r="Y3" s="61"/>
    </row>
    <row r="4" spans="1:25" ht="13">
      <c r="A4" s="69" t="s">
        <v>84</v>
      </c>
      <c r="B4" s="70"/>
      <c r="C4" s="70"/>
      <c r="D4" s="70"/>
      <c r="E4" s="71"/>
      <c r="F4" s="70"/>
      <c r="G4" s="61"/>
      <c r="H4" s="61"/>
      <c r="I4" s="61"/>
      <c r="J4" s="61"/>
      <c r="K4" s="61"/>
      <c r="L4" s="61"/>
      <c r="M4" s="61"/>
      <c r="N4" s="61"/>
      <c r="O4" s="61"/>
      <c r="P4" s="61"/>
      <c r="Q4" s="61"/>
      <c r="R4" s="61"/>
      <c r="S4" s="61"/>
      <c r="T4" s="61"/>
      <c r="U4" s="61"/>
      <c r="V4" s="61"/>
      <c r="W4" s="61"/>
      <c r="X4" s="61"/>
      <c r="Y4" s="61"/>
    </row>
    <row r="5" spans="1:25" ht="13">
      <c r="A5" s="69" t="s">
        <v>85</v>
      </c>
      <c r="B5" s="71"/>
      <c r="C5" s="71"/>
      <c r="D5" s="71"/>
      <c r="E5" s="71"/>
      <c r="F5" s="71"/>
      <c r="G5" s="61"/>
      <c r="H5" s="61"/>
      <c r="I5" s="61"/>
      <c r="J5" s="61"/>
      <c r="K5" s="61"/>
      <c r="L5" s="61"/>
      <c r="M5" s="61"/>
      <c r="N5" s="61"/>
      <c r="O5" s="61"/>
      <c r="P5" s="61"/>
      <c r="Q5" s="61"/>
      <c r="R5" s="61"/>
      <c r="S5" s="61"/>
      <c r="T5" s="61"/>
      <c r="U5" s="61"/>
      <c r="V5" s="61"/>
      <c r="W5" s="61"/>
      <c r="X5" s="61"/>
      <c r="Y5" s="61"/>
    </row>
    <row r="6" spans="1:25" ht="13">
      <c r="A6" s="69" t="s">
        <v>86</v>
      </c>
      <c r="B6" s="70"/>
      <c r="C6" s="71"/>
      <c r="D6" s="70"/>
      <c r="E6" s="71"/>
      <c r="F6" s="70"/>
      <c r="G6" s="61"/>
      <c r="H6" s="61"/>
      <c r="I6" s="61"/>
      <c r="J6" s="61"/>
      <c r="K6" s="61"/>
      <c r="L6" s="61"/>
      <c r="M6" s="61"/>
      <c r="N6" s="61"/>
      <c r="O6" s="61"/>
      <c r="P6" s="61"/>
      <c r="Q6" s="61"/>
      <c r="R6" s="61"/>
      <c r="S6" s="61"/>
      <c r="T6" s="61"/>
      <c r="U6" s="61"/>
      <c r="V6" s="61"/>
      <c r="W6" s="61"/>
      <c r="X6" s="61"/>
      <c r="Y6" s="61"/>
    </row>
    <row r="7" spans="1:25" ht="13">
      <c r="A7" s="103" t="s">
        <v>330</v>
      </c>
      <c r="B7" s="70"/>
      <c r="C7" s="70"/>
      <c r="D7" s="70"/>
      <c r="E7" s="70"/>
      <c r="F7" s="70"/>
      <c r="G7" s="61"/>
      <c r="H7" s="61"/>
      <c r="I7" s="61"/>
      <c r="J7" s="61"/>
      <c r="K7" s="61"/>
      <c r="L7" s="61"/>
      <c r="M7" s="61"/>
      <c r="N7" s="61"/>
      <c r="O7" s="61"/>
      <c r="P7" s="61"/>
      <c r="Q7" s="61"/>
      <c r="R7" s="61"/>
      <c r="S7" s="61"/>
      <c r="T7" s="61"/>
      <c r="U7" s="61"/>
      <c r="V7" s="61"/>
      <c r="W7" s="61"/>
      <c r="X7" s="61"/>
      <c r="Y7" s="61"/>
    </row>
    <row r="8" spans="1:25" ht="13">
      <c r="A8" s="76"/>
      <c r="B8" s="61"/>
      <c r="C8" s="61"/>
      <c r="D8" s="61"/>
      <c r="E8" s="61"/>
      <c r="F8" s="61"/>
      <c r="G8" s="61"/>
      <c r="H8" s="61"/>
      <c r="I8" s="61"/>
      <c r="J8" s="61"/>
      <c r="K8" s="61"/>
      <c r="L8" s="61"/>
      <c r="M8" s="61"/>
      <c r="N8" s="61"/>
      <c r="O8" s="61"/>
      <c r="P8" s="61"/>
      <c r="Q8" s="61"/>
      <c r="R8" s="61"/>
      <c r="S8" s="61"/>
      <c r="T8" s="61"/>
      <c r="U8" s="61"/>
      <c r="V8" s="61"/>
      <c r="W8" s="61"/>
      <c r="X8" s="61"/>
      <c r="Y8" s="61"/>
    </row>
    <row r="9" spans="1:25" ht="13">
      <c r="A9" s="104" t="s">
        <v>521</v>
      </c>
      <c r="B9" s="61"/>
      <c r="C9" s="61"/>
      <c r="D9" s="61"/>
      <c r="E9" s="61"/>
      <c r="F9" s="61"/>
      <c r="G9" s="61"/>
      <c r="H9" s="61"/>
      <c r="I9" s="61"/>
      <c r="J9" s="61"/>
      <c r="K9" s="61"/>
      <c r="L9" s="61"/>
      <c r="M9" s="61"/>
      <c r="N9" s="61"/>
      <c r="O9" s="61"/>
      <c r="P9" s="61"/>
      <c r="Q9" s="61"/>
      <c r="R9" s="61"/>
      <c r="S9" s="61"/>
      <c r="T9" s="61"/>
      <c r="U9" s="61"/>
      <c r="V9" s="61"/>
      <c r="W9" s="61"/>
      <c r="X9" s="61"/>
      <c r="Y9" s="61"/>
    </row>
    <row r="10" spans="1:25" ht="13">
      <c r="A10" s="76"/>
      <c r="B10" s="61"/>
      <c r="C10" s="61"/>
      <c r="D10" s="61"/>
      <c r="E10" s="61"/>
      <c r="F10" s="61"/>
      <c r="G10" s="61"/>
      <c r="H10" s="61"/>
      <c r="I10" s="61"/>
      <c r="J10" s="61"/>
      <c r="K10" s="61"/>
      <c r="L10" s="61"/>
      <c r="M10" s="61"/>
      <c r="N10" s="61"/>
      <c r="O10" s="61"/>
      <c r="P10" s="61"/>
      <c r="Q10" s="61"/>
      <c r="R10" s="61"/>
      <c r="S10" s="61"/>
      <c r="T10" s="61"/>
      <c r="U10" s="61"/>
      <c r="V10" s="61"/>
      <c r="W10" s="61"/>
      <c r="X10" s="61"/>
      <c r="Y10" s="61"/>
    </row>
    <row r="11" spans="1:25" ht="13">
      <c r="A11" s="76"/>
      <c r="B11" s="61"/>
      <c r="C11" s="61"/>
      <c r="D11" s="61"/>
      <c r="E11" s="61"/>
      <c r="F11" s="61"/>
      <c r="G11" s="61"/>
      <c r="H11" s="61"/>
      <c r="I11" s="61"/>
      <c r="J11" s="61"/>
      <c r="K11" s="61"/>
      <c r="L11" s="61"/>
      <c r="M11" s="61"/>
      <c r="N11" s="61"/>
      <c r="O11" s="61"/>
      <c r="P11" s="61"/>
      <c r="Q11" s="61"/>
      <c r="R11" s="61"/>
      <c r="S11" s="61"/>
      <c r="T11" s="61"/>
      <c r="U11" s="61"/>
      <c r="V11" s="61"/>
      <c r="W11" s="61"/>
      <c r="X11" s="61"/>
      <c r="Y11" s="61"/>
    </row>
    <row r="12" spans="1:25" ht="13">
      <c r="A12" s="77"/>
      <c r="B12" s="61"/>
      <c r="C12" s="61"/>
      <c r="D12" s="61"/>
      <c r="E12" s="61"/>
      <c r="F12" s="61"/>
      <c r="G12" s="61"/>
      <c r="H12" s="61"/>
      <c r="I12" s="61"/>
      <c r="J12" s="61"/>
      <c r="K12" s="61"/>
      <c r="L12" s="61"/>
      <c r="M12" s="61"/>
      <c r="N12" s="61"/>
      <c r="O12" s="61"/>
      <c r="P12" s="61"/>
      <c r="Q12" s="61"/>
      <c r="R12" s="61"/>
      <c r="S12" s="61"/>
      <c r="T12" s="61"/>
      <c r="U12" s="61"/>
      <c r="V12" s="61"/>
      <c r="W12" s="61"/>
      <c r="X12" s="61"/>
      <c r="Y12" s="61"/>
    </row>
    <row r="13" spans="1:25" ht="13">
      <c r="A13" s="115"/>
      <c r="B13" s="61"/>
      <c r="C13" s="61"/>
      <c r="D13" s="61"/>
      <c r="E13" s="61"/>
      <c r="F13" s="61"/>
      <c r="G13" s="61"/>
      <c r="H13" s="61"/>
      <c r="I13" s="61"/>
      <c r="J13" s="61"/>
      <c r="K13" s="61"/>
      <c r="L13" s="61"/>
      <c r="M13" s="61"/>
      <c r="N13" s="61"/>
      <c r="O13" s="61"/>
      <c r="P13" s="61"/>
      <c r="Q13" s="61"/>
      <c r="R13" s="61"/>
      <c r="S13" s="61"/>
      <c r="T13" s="61"/>
      <c r="U13" s="61"/>
      <c r="V13" s="61"/>
      <c r="W13" s="61"/>
      <c r="X13" s="61"/>
      <c r="Y13" s="61"/>
    </row>
    <row r="14" spans="1:25" ht="13">
      <c r="A14" s="115"/>
      <c r="B14" s="61"/>
      <c r="C14" s="61"/>
      <c r="D14" s="61"/>
      <c r="E14" s="61"/>
      <c r="F14" s="61"/>
      <c r="G14" s="61"/>
      <c r="H14" s="61"/>
      <c r="I14" s="61"/>
      <c r="J14" s="61"/>
      <c r="K14" s="61"/>
      <c r="L14" s="61"/>
      <c r="M14" s="61"/>
      <c r="N14" s="61"/>
      <c r="O14" s="61"/>
      <c r="P14" s="61"/>
      <c r="Q14" s="61"/>
      <c r="R14" s="61"/>
      <c r="S14" s="61"/>
      <c r="T14" s="61"/>
      <c r="U14" s="61"/>
      <c r="V14" s="61"/>
      <c r="W14" s="61"/>
      <c r="X14" s="61"/>
      <c r="Y14" s="61"/>
    </row>
    <row r="15" spans="1:25" ht="13">
      <c r="A15" s="76"/>
      <c r="B15" s="61"/>
      <c r="C15" s="61"/>
      <c r="D15" s="61"/>
      <c r="E15" s="61"/>
      <c r="F15" s="61"/>
      <c r="G15" s="61"/>
      <c r="H15" s="61"/>
      <c r="I15" s="61"/>
      <c r="J15" s="61"/>
      <c r="K15" s="61"/>
      <c r="L15" s="61"/>
      <c r="M15" s="61"/>
      <c r="N15" s="61"/>
      <c r="O15" s="61"/>
      <c r="P15" s="61"/>
      <c r="Q15" s="61"/>
      <c r="R15" s="61"/>
      <c r="S15" s="61"/>
      <c r="T15" s="61"/>
      <c r="U15" s="61"/>
      <c r="V15" s="61"/>
      <c r="W15" s="61"/>
      <c r="X15" s="61"/>
      <c r="Y15" s="61"/>
    </row>
    <row r="16" spans="1:25" ht="13">
      <c r="A16" s="76"/>
      <c r="B16" s="61"/>
      <c r="C16" s="61"/>
      <c r="D16" s="61"/>
      <c r="E16" s="61"/>
      <c r="F16" s="61"/>
      <c r="G16" s="61"/>
      <c r="H16" s="61"/>
      <c r="I16" s="61"/>
      <c r="J16" s="61"/>
      <c r="K16" s="61"/>
      <c r="L16" s="61"/>
      <c r="M16" s="61"/>
      <c r="N16" s="61"/>
      <c r="O16" s="61"/>
      <c r="P16" s="61"/>
      <c r="Q16" s="61"/>
      <c r="R16" s="61"/>
      <c r="S16" s="61"/>
      <c r="T16" s="61"/>
      <c r="U16" s="61"/>
      <c r="V16" s="61"/>
      <c r="W16" s="61"/>
      <c r="X16" s="61"/>
      <c r="Y16" s="61"/>
    </row>
    <row r="17" spans="1:25" ht="13">
      <c r="A17" s="81"/>
      <c r="B17" s="61"/>
      <c r="C17" s="61"/>
      <c r="D17" s="61"/>
      <c r="E17" s="61"/>
      <c r="F17" s="61"/>
      <c r="G17" s="61"/>
      <c r="H17" s="61"/>
      <c r="I17" s="61"/>
      <c r="J17" s="61"/>
      <c r="K17" s="61"/>
      <c r="L17" s="61"/>
      <c r="M17" s="61"/>
      <c r="N17" s="61"/>
      <c r="O17" s="61"/>
      <c r="P17" s="61"/>
      <c r="Q17" s="61"/>
      <c r="R17" s="61"/>
      <c r="S17" s="61"/>
      <c r="T17" s="61"/>
      <c r="U17" s="61"/>
      <c r="V17" s="61"/>
      <c r="W17" s="61"/>
      <c r="X17" s="61"/>
      <c r="Y17" s="61"/>
    </row>
    <row r="18" spans="1:25" ht="30.75" customHeight="1">
      <c r="A18" s="83"/>
      <c r="B18" s="61"/>
      <c r="C18" s="61"/>
      <c r="D18" s="61"/>
      <c r="E18" s="61"/>
      <c r="F18" s="61"/>
      <c r="G18" s="61"/>
      <c r="H18" s="61"/>
      <c r="I18" s="61"/>
      <c r="J18" s="61"/>
      <c r="K18" s="61"/>
      <c r="L18" s="61"/>
      <c r="M18" s="61"/>
      <c r="N18" s="61"/>
      <c r="O18" s="61"/>
      <c r="P18" s="61"/>
      <c r="Q18" s="61"/>
      <c r="R18" s="61"/>
      <c r="S18" s="61"/>
      <c r="T18" s="61"/>
      <c r="U18" s="61"/>
      <c r="V18" s="61"/>
      <c r="W18" s="61"/>
      <c r="X18" s="61"/>
      <c r="Y18" s="61"/>
    </row>
    <row r="19" spans="1:25" ht="13">
      <c r="A19" s="83"/>
      <c r="B19" s="61"/>
      <c r="C19" s="61"/>
      <c r="D19" s="61"/>
      <c r="E19" s="61"/>
      <c r="F19" s="61"/>
      <c r="G19" s="61"/>
      <c r="H19" s="61"/>
      <c r="I19" s="61"/>
      <c r="J19" s="61"/>
      <c r="K19" s="61"/>
      <c r="L19" s="61"/>
      <c r="M19" s="61"/>
      <c r="N19" s="61"/>
      <c r="O19" s="61"/>
      <c r="P19" s="61"/>
      <c r="Q19" s="61"/>
      <c r="R19" s="61"/>
      <c r="S19" s="61"/>
      <c r="T19" s="61"/>
      <c r="U19" s="61"/>
      <c r="V19" s="61"/>
      <c r="W19" s="61"/>
      <c r="X19" s="61"/>
      <c r="Y19" s="61"/>
    </row>
    <row r="20" spans="1:25" ht="13">
      <c r="A20" s="110"/>
      <c r="B20" s="61"/>
      <c r="C20" s="61"/>
      <c r="D20" s="61"/>
      <c r="E20" s="112"/>
      <c r="F20" s="61"/>
      <c r="G20" s="61"/>
      <c r="H20" s="61"/>
      <c r="I20" s="61"/>
      <c r="J20" s="61"/>
      <c r="K20" s="61"/>
      <c r="L20" s="61"/>
      <c r="M20" s="61"/>
      <c r="N20" s="61"/>
      <c r="O20" s="61"/>
      <c r="P20" s="61"/>
      <c r="Q20" s="61"/>
      <c r="R20" s="61"/>
      <c r="S20" s="61"/>
      <c r="T20" s="61"/>
      <c r="U20" s="61"/>
      <c r="V20" s="61"/>
      <c r="W20" s="61"/>
      <c r="X20" s="61"/>
      <c r="Y20" s="61"/>
    </row>
    <row r="21" spans="1:25" ht="13">
      <c r="A21" s="83"/>
      <c r="B21" s="61"/>
      <c r="C21" s="61"/>
      <c r="D21" s="61"/>
      <c r="E21" s="61"/>
      <c r="F21" s="61"/>
      <c r="G21" s="61"/>
      <c r="H21" s="61"/>
      <c r="I21" s="61"/>
      <c r="J21" s="61"/>
      <c r="K21" s="61"/>
      <c r="L21" s="61"/>
      <c r="M21" s="61"/>
      <c r="N21" s="61"/>
      <c r="O21" s="61"/>
      <c r="P21" s="61"/>
      <c r="Q21" s="61"/>
      <c r="R21" s="61"/>
      <c r="S21" s="61"/>
      <c r="T21" s="61"/>
      <c r="U21" s="61"/>
      <c r="V21" s="61"/>
      <c r="W21" s="61"/>
      <c r="X21" s="61"/>
      <c r="Y21" s="61"/>
    </row>
    <row r="22" spans="1:25" ht="13">
      <c r="A22" s="83"/>
      <c r="B22" s="61"/>
      <c r="C22" s="61"/>
      <c r="D22" s="61"/>
      <c r="E22" s="112"/>
      <c r="F22" s="87"/>
      <c r="G22" s="61"/>
      <c r="H22" s="61"/>
      <c r="I22" s="61"/>
      <c r="J22" s="61"/>
      <c r="K22" s="61"/>
      <c r="L22" s="61"/>
      <c r="M22" s="61"/>
      <c r="N22" s="61"/>
      <c r="O22" s="61"/>
      <c r="P22" s="61"/>
      <c r="Q22" s="61"/>
      <c r="R22" s="61"/>
      <c r="S22" s="61"/>
      <c r="T22" s="61"/>
      <c r="U22" s="61"/>
      <c r="V22" s="61"/>
      <c r="W22" s="61"/>
      <c r="X22" s="61"/>
      <c r="Y22" s="61"/>
    </row>
    <row r="23" spans="1:25" ht="13">
      <c r="A23" s="83"/>
      <c r="B23" s="61"/>
      <c r="C23" s="61"/>
      <c r="D23" s="61"/>
      <c r="E23" s="61"/>
      <c r="F23" s="61"/>
      <c r="G23" s="61"/>
      <c r="H23" s="61"/>
      <c r="I23" s="61"/>
      <c r="J23" s="61"/>
      <c r="K23" s="61"/>
      <c r="L23" s="61"/>
      <c r="M23" s="61"/>
      <c r="N23" s="61"/>
      <c r="O23" s="61"/>
      <c r="P23" s="61"/>
      <c r="Q23" s="61"/>
      <c r="R23" s="61"/>
      <c r="S23" s="61"/>
      <c r="T23" s="61"/>
      <c r="U23" s="61"/>
      <c r="V23" s="61"/>
      <c r="W23" s="61"/>
      <c r="X23" s="61"/>
      <c r="Y23" s="61"/>
    </row>
    <row r="24" spans="1:25" ht="13">
      <c r="A24" s="83"/>
      <c r="B24" s="61"/>
      <c r="C24" s="61"/>
      <c r="D24" s="61"/>
      <c r="E24" s="61"/>
      <c r="F24" s="61"/>
      <c r="G24" s="61"/>
      <c r="H24" s="61"/>
      <c r="I24" s="61"/>
      <c r="J24" s="61"/>
      <c r="K24" s="61"/>
      <c r="L24" s="61"/>
      <c r="M24" s="61"/>
      <c r="N24" s="61"/>
      <c r="O24" s="61"/>
      <c r="P24" s="61"/>
      <c r="Q24" s="61"/>
      <c r="R24" s="61"/>
      <c r="S24" s="61"/>
      <c r="T24" s="61"/>
      <c r="U24" s="61"/>
      <c r="V24" s="61"/>
      <c r="W24" s="61"/>
      <c r="X24" s="61"/>
      <c r="Y24" s="61"/>
    </row>
    <row r="26" spans="1:25" ht="13">
      <c r="A26" s="76"/>
      <c r="B26" s="61"/>
      <c r="D26" s="61"/>
      <c r="E26" s="61"/>
      <c r="F26" s="61"/>
      <c r="G26" s="61"/>
      <c r="H26" s="61"/>
      <c r="I26" s="61"/>
      <c r="J26" s="61"/>
      <c r="K26" s="61"/>
      <c r="L26" s="61"/>
      <c r="M26" s="61"/>
      <c r="N26" s="61"/>
      <c r="O26" s="61"/>
      <c r="P26" s="61"/>
      <c r="Q26" s="61"/>
      <c r="R26" s="61"/>
      <c r="S26" s="61"/>
      <c r="T26" s="61"/>
      <c r="U26" s="61"/>
      <c r="V26" s="61"/>
      <c r="W26" s="61"/>
      <c r="X26" s="61"/>
      <c r="Y26" s="61"/>
    </row>
    <row r="27" spans="1:25" ht="13">
      <c r="A27" s="88"/>
      <c r="B27" s="61"/>
      <c r="C27" s="61"/>
      <c r="D27" s="61"/>
      <c r="E27" s="61"/>
      <c r="F27" s="61"/>
      <c r="G27" s="61"/>
      <c r="H27" s="61"/>
      <c r="I27" s="61"/>
      <c r="J27" s="61"/>
      <c r="K27" s="61"/>
      <c r="L27" s="61"/>
      <c r="M27" s="61"/>
      <c r="N27" s="61"/>
      <c r="O27" s="61"/>
      <c r="P27" s="61"/>
      <c r="Q27" s="61"/>
      <c r="R27" s="61"/>
      <c r="S27" s="61"/>
      <c r="T27" s="61"/>
      <c r="U27" s="61"/>
      <c r="V27" s="61"/>
      <c r="W27" s="61"/>
      <c r="X27" s="61"/>
      <c r="Y27" s="61"/>
    </row>
    <row r="28" spans="1:25" ht="13">
      <c r="A28" s="88"/>
      <c r="B28" s="61"/>
      <c r="C28" s="61"/>
      <c r="D28" s="61"/>
      <c r="E28" s="61"/>
      <c r="F28" s="61"/>
      <c r="G28" s="61"/>
      <c r="H28" s="61"/>
      <c r="I28" s="61"/>
      <c r="J28" s="61"/>
      <c r="K28" s="61"/>
      <c r="L28" s="61"/>
      <c r="M28" s="61"/>
      <c r="N28" s="61"/>
      <c r="O28" s="61"/>
      <c r="P28" s="61"/>
      <c r="Q28" s="61"/>
      <c r="R28" s="61"/>
      <c r="S28" s="61"/>
      <c r="T28" s="61"/>
      <c r="U28" s="61"/>
      <c r="V28" s="61"/>
      <c r="W28" s="61"/>
      <c r="X28" s="61"/>
      <c r="Y28" s="61"/>
    </row>
    <row r="29" spans="1:25" ht="13">
      <c r="A29" s="88"/>
      <c r="B29" s="61"/>
      <c r="C29" s="61"/>
      <c r="D29" s="61"/>
      <c r="E29" s="61"/>
      <c r="F29" s="61"/>
      <c r="G29" s="61"/>
      <c r="H29" s="61"/>
      <c r="I29" s="61"/>
      <c r="J29" s="61"/>
      <c r="K29" s="61"/>
      <c r="L29" s="61"/>
      <c r="M29" s="61"/>
      <c r="N29" s="61"/>
      <c r="O29" s="61"/>
      <c r="P29" s="61"/>
      <c r="Q29" s="61"/>
      <c r="R29" s="61"/>
      <c r="S29" s="61"/>
      <c r="T29" s="61"/>
      <c r="U29" s="61"/>
      <c r="V29" s="61"/>
      <c r="W29" s="61"/>
      <c r="X29" s="61"/>
      <c r="Y29" s="61"/>
    </row>
    <row r="30" spans="1:25" ht="13">
      <c r="A30" s="88"/>
      <c r="B30" s="61"/>
      <c r="C30" s="61"/>
      <c r="D30" s="61"/>
      <c r="E30" s="112"/>
      <c r="F30" s="61"/>
      <c r="G30" s="61"/>
      <c r="H30" s="61"/>
      <c r="I30" s="61"/>
      <c r="J30" s="61"/>
      <c r="K30" s="61"/>
      <c r="L30" s="61"/>
      <c r="M30" s="61"/>
      <c r="N30" s="61"/>
      <c r="O30" s="61"/>
      <c r="P30" s="61"/>
      <c r="Q30" s="61"/>
      <c r="R30" s="61"/>
      <c r="S30" s="61"/>
      <c r="T30" s="61"/>
      <c r="U30" s="61"/>
      <c r="V30" s="61"/>
      <c r="W30" s="61"/>
      <c r="X30" s="61"/>
      <c r="Y30" s="61"/>
    </row>
    <row r="31" spans="1:25" ht="13">
      <c r="A31" s="88"/>
      <c r="B31" s="61"/>
      <c r="C31" s="61"/>
      <c r="D31" s="61"/>
      <c r="E31" s="61"/>
      <c r="F31" s="61"/>
      <c r="G31" s="61"/>
      <c r="H31" s="61"/>
      <c r="I31" s="61"/>
      <c r="J31" s="61"/>
      <c r="K31" s="61"/>
      <c r="L31" s="61"/>
      <c r="M31" s="61"/>
      <c r="N31" s="61"/>
      <c r="O31" s="61"/>
      <c r="P31" s="61"/>
      <c r="Q31" s="61"/>
      <c r="R31" s="61"/>
      <c r="S31" s="61"/>
      <c r="T31" s="61"/>
      <c r="U31" s="61"/>
      <c r="V31" s="61"/>
      <c r="W31" s="61"/>
      <c r="X31" s="61"/>
      <c r="Y31" s="61"/>
    </row>
    <row r="32" spans="1:25" ht="13">
      <c r="A32" s="88"/>
      <c r="B32" s="61"/>
      <c r="C32" s="61"/>
      <c r="D32" s="61"/>
      <c r="E32" s="61"/>
      <c r="F32" s="61"/>
      <c r="G32" s="61"/>
      <c r="H32" s="61"/>
      <c r="I32" s="61"/>
      <c r="J32" s="61"/>
      <c r="K32" s="61"/>
      <c r="L32" s="61"/>
      <c r="M32" s="61"/>
      <c r="N32" s="61"/>
      <c r="O32" s="61"/>
      <c r="P32" s="61"/>
      <c r="Q32" s="61"/>
      <c r="R32" s="61"/>
      <c r="S32" s="61"/>
      <c r="T32" s="61"/>
      <c r="U32" s="61"/>
      <c r="V32" s="61"/>
      <c r="W32" s="61"/>
      <c r="X32" s="61"/>
      <c r="Y32" s="61"/>
    </row>
    <row r="33" spans="1:25" ht="13">
      <c r="A33" s="92"/>
      <c r="B33" s="61"/>
      <c r="C33" s="61"/>
      <c r="D33" s="61"/>
      <c r="E33" s="61"/>
      <c r="F33" s="61"/>
      <c r="G33" s="61"/>
      <c r="H33" s="61"/>
      <c r="I33" s="61"/>
      <c r="J33" s="61"/>
      <c r="K33" s="61"/>
      <c r="L33" s="61"/>
      <c r="M33" s="61"/>
      <c r="N33" s="61"/>
      <c r="O33" s="61"/>
      <c r="P33" s="61"/>
      <c r="Q33" s="61"/>
      <c r="R33" s="61"/>
      <c r="S33" s="61"/>
      <c r="T33" s="61"/>
      <c r="U33" s="61"/>
      <c r="V33" s="61"/>
      <c r="W33" s="61"/>
      <c r="X33" s="61"/>
      <c r="Y33" s="61"/>
    </row>
    <row r="34" spans="1:25" ht="13">
      <c r="A34" s="92"/>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ht="13">
      <c r="A35" s="88"/>
      <c r="B35" s="61"/>
      <c r="C35" s="61"/>
      <c r="D35" s="61"/>
      <c r="E35" s="61"/>
      <c r="F35" s="61"/>
      <c r="G35" s="61"/>
      <c r="H35" s="61"/>
      <c r="I35" s="61"/>
      <c r="J35" s="61"/>
      <c r="K35" s="61"/>
      <c r="L35" s="61"/>
      <c r="M35" s="61"/>
      <c r="N35" s="61"/>
      <c r="O35" s="61"/>
      <c r="P35" s="61"/>
      <c r="Q35" s="61"/>
      <c r="R35" s="61"/>
      <c r="S35" s="61"/>
      <c r="T35" s="61"/>
      <c r="U35" s="61"/>
      <c r="V35" s="61"/>
      <c r="W35" s="61"/>
      <c r="X35" s="61"/>
      <c r="Y35" s="61"/>
    </row>
    <row r="36" spans="1:25" ht="13">
      <c r="A36" s="88"/>
      <c r="B36" s="61"/>
      <c r="C36" s="61"/>
      <c r="D36" s="61"/>
      <c r="E36" s="61"/>
      <c r="F36" s="61"/>
      <c r="G36" s="61"/>
      <c r="H36" s="61"/>
      <c r="I36" s="61"/>
      <c r="J36" s="61"/>
      <c r="K36" s="61"/>
      <c r="L36" s="61"/>
      <c r="M36" s="61"/>
      <c r="N36" s="61"/>
      <c r="O36" s="61"/>
      <c r="P36" s="61"/>
      <c r="Q36" s="61"/>
      <c r="R36" s="61"/>
      <c r="S36" s="61"/>
      <c r="T36" s="61"/>
      <c r="U36" s="61"/>
      <c r="V36" s="61"/>
      <c r="W36" s="61"/>
      <c r="X36" s="61"/>
      <c r="Y36" s="61"/>
    </row>
    <row r="37" spans="1:25" ht="12.5">
      <c r="A37" s="94"/>
      <c r="B37" s="61"/>
      <c r="C37" s="61"/>
      <c r="D37" s="61"/>
      <c r="E37" s="61"/>
      <c r="F37" s="61"/>
      <c r="G37" s="61"/>
      <c r="H37" s="61"/>
      <c r="I37" s="61"/>
      <c r="J37" s="61"/>
      <c r="K37" s="61"/>
      <c r="L37" s="61"/>
      <c r="M37" s="61"/>
      <c r="N37" s="61"/>
      <c r="O37" s="61"/>
      <c r="P37" s="61"/>
      <c r="Q37" s="61"/>
      <c r="R37" s="61"/>
      <c r="S37" s="61"/>
      <c r="T37" s="61"/>
      <c r="U37" s="61"/>
      <c r="V37" s="61"/>
      <c r="W37" s="61"/>
      <c r="X37" s="61"/>
      <c r="Y37" s="61"/>
    </row>
    <row r="38" spans="1:25" ht="12.5">
      <c r="A38" s="94"/>
      <c r="B38" s="61"/>
      <c r="C38" s="61"/>
      <c r="D38" s="61"/>
      <c r="E38" s="61"/>
      <c r="F38" s="61"/>
      <c r="G38" s="61"/>
      <c r="H38" s="61"/>
      <c r="I38" s="61"/>
      <c r="J38" s="61"/>
      <c r="K38" s="61"/>
      <c r="L38" s="61"/>
      <c r="M38" s="61"/>
      <c r="N38" s="61"/>
      <c r="O38" s="61"/>
      <c r="P38" s="61"/>
      <c r="Q38" s="61"/>
      <c r="R38" s="61"/>
      <c r="S38" s="61"/>
      <c r="T38" s="61"/>
      <c r="U38" s="61"/>
      <c r="V38" s="61"/>
      <c r="W38" s="61"/>
      <c r="X38" s="61"/>
      <c r="Y38" s="61"/>
    </row>
    <row r="39" spans="1:25" ht="12.5">
      <c r="A39" s="94"/>
      <c r="B39" s="61"/>
      <c r="C39" s="61"/>
      <c r="D39" s="61"/>
      <c r="E39" s="61"/>
      <c r="F39" s="61"/>
      <c r="G39" s="61"/>
      <c r="H39" s="61"/>
      <c r="I39" s="61"/>
      <c r="J39" s="61"/>
      <c r="K39" s="61"/>
      <c r="L39" s="61"/>
      <c r="M39" s="61"/>
      <c r="N39" s="61"/>
      <c r="O39" s="61"/>
      <c r="P39" s="61"/>
      <c r="Q39" s="61"/>
      <c r="R39" s="61"/>
      <c r="S39" s="61"/>
      <c r="T39" s="61"/>
      <c r="U39" s="61"/>
      <c r="V39" s="61"/>
      <c r="W39" s="61"/>
      <c r="X39" s="61"/>
      <c r="Y39" s="61"/>
    </row>
    <row r="40" spans="1:25" ht="12.5">
      <c r="A40" s="95"/>
      <c r="B40" s="61"/>
      <c r="C40" s="61"/>
      <c r="D40" s="61"/>
      <c r="E40" s="61"/>
      <c r="F40" s="61"/>
      <c r="G40" s="61"/>
      <c r="H40" s="61"/>
      <c r="I40" s="61"/>
      <c r="J40" s="61"/>
      <c r="K40" s="61"/>
      <c r="L40" s="61"/>
      <c r="M40" s="61"/>
      <c r="N40" s="61"/>
      <c r="O40" s="61"/>
      <c r="P40" s="61"/>
      <c r="Q40" s="61"/>
      <c r="R40" s="61"/>
      <c r="S40" s="61"/>
      <c r="T40" s="61"/>
      <c r="U40" s="61"/>
      <c r="V40" s="61"/>
      <c r="W40" s="61"/>
      <c r="X40" s="61"/>
      <c r="Y40" s="61"/>
    </row>
    <row r="41" spans="1:25" ht="12.5">
      <c r="A41" s="95"/>
      <c r="B41" s="61"/>
      <c r="C41" s="61"/>
      <c r="D41" s="61"/>
      <c r="E41" s="61"/>
      <c r="F41" s="61"/>
      <c r="G41" s="61"/>
      <c r="H41" s="61"/>
      <c r="I41" s="61"/>
      <c r="J41" s="61"/>
      <c r="K41" s="61"/>
      <c r="L41" s="61"/>
      <c r="M41" s="61"/>
      <c r="N41" s="61"/>
      <c r="O41" s="61"/>
      <c r="P41" s="61"/>
      <c r="Q41" s="61"/>
      <c r="R41" s="61"/>
      <c r="S41" s="61"/>
      <c r="T41" s="61"/>
      <c r="U41" s="61"/>
      <c r="V41" s="61"/>
      <c r="W41" s="61"/>
      <c r="X41" s="61"/>
      <c r="Y41" s="61"/>
    </row>
    <row r="42" spans="1:25" ht="12.5">
      <c r="A42" s="95"/>
      <c r="B42" s="61"/>
      <c r="C42" s="61"/>
      <c r="D42" s="61"/>
      <c r="E42" s="61"/>
      <c r="F42" s="61"/>
      <c r="G42" s="61"/>
      <c r="H42" s="61"/>
      <c r="I42" s="61"/>
      <c r="J42" s="61"/>
      <c r="K42" s="61"/>
      <c r="L42" s="61"/>
      <c r="M42" s="61"/>
      <c r="N42" s="61"/>
      <c r="O42" s="61"/>
      <c r="P42" s="61"/>
      <c r="Q42" s="61"/>
      <c r="R42" s="61"/>
      <c r="S42" s="61"/>
      <c r="T42" s="61"/>
      <c r="U42" s="61"/>
      <c r="V42" s="61"/>
      <c r="W42" s="61"/>
      <c r="X42" s="61"/>
      <c r="Y42" s="61"/>
    </row>
    <row r="43" spans="1:25" ht="12.5">
      <c r="A43" s="61"/>
      <c r="B43" s="61"/>
      <c r="C43" s="61"/>
      <c r="D43" s="61"/>
      <c r="E43" s="61"/>
      <c r="F43" s="61"/>
      <c r="G43" s="61"/>
      <c r="H43" s="61"/>
      <c r="I43" s="61"/>
      <c r="J43" s="61"/>
      <c r="K43" s="61"/>
      <c r="L43" s="61"/>
      <c r="M43" s="61"/>
      <c r="N43" s="61"/>
      <c r="O43" s="61"/>
      <c r="P43" s="61"/>
      <c r="Q43" s="61"/>
      <c r="R43" s="61"/>
      <c r="S43" s="61"/>
      <c r="T43" s="61"/>
      <c r="U43" s="61"/>
      <c r="V43" s="61"/>
      <c r="W43" s="61"/>
      <c r="X43" s="61"/>
      <c r="Y43" s="61"/>
    </row>
    <row r="44" spans="1:25" ht="12.5">
      <c r="A44" s="61"/>
      <c r="B44" s="61"/>
      <c r="C44" s="61"/>
      <c r="D44" s="61"/>
      <c r="E44" s="61"/>
      <c r="F44" s="61"/>
      <c r="G44" s="61"/>
      <c r="H44" s="61"/>
      <c r="I44" s="61"/>
      <c r="J44" s="61"/>
      <c r="K44" s="61"/>
      <c r="L44" s="61"/>
      <c r="M44" s="61"/>
      <c r="N44" s="61"/>
      <c r="O44" s="61"/>
      <c r="P44" s="61"/>
      <c r="Q44" s="61"/>
      <c r="R44" s="61"/>
      <c r="S44" s="61"/>
      <c r="T44" s="61"/>
      <c r="U44" s="61"/>
      <c r="V44" s="61"/>
      <c r="W44" s="61"/>
      <c r="X44" s="61"/>
      <c r="Y44" s="61"/>
    </row>
    <row r="45" spans="1:25" ht="12.5">
      <c r="A45" s="61"/>
      <c r="B45" s="61"/>
      <c r="C45" s="61"/>
      <c r="D45" s="61"/>
      <c r="E45" s="61"/>
      <c r="F45" s="61"/>
      <c r="G45" s="61"/>
      <c r="H45" s="61"/>
      <c r="I45" s="61"/>
      <c r="J45" s="61"/>
      <c r="K45" s="61"/>
      <c r="L45" s="61"/>
      <c r="M45" s="61"/>
      <c r="N45" s="61"/>
      <c r="O45" s="61"/>
      <c r="P45" s="61"/>
      <c r="Q45" s="61"/>
      <c r="R45" s="61"/>
      <c r="S45" s="61"/>
      <c r="T45" s="61"/>
      <c r="U45" s="61"/>
      <c r="V45" s="61"/>
      <c r="W45" s="61"/>
      <c r="X45" s="61"/>
      <c r="Y45" s="61"/>
    </row>
    <row r="46" spans="1:25" ht="12.5">
      <c r="A46" s="61"/>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row>
    <row r="48" spans="1:25"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row>
    <row r="49" spans="1:25"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row>
    <row r="50" spans="1:25"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row>
    <row r="51" spans="1:25"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row>
    <row r="52" spans="1:25"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row>
    <row r="53" spans="1:25"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row>
    <row r="54" spans="1:25"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row>
    <row r="55" spans="1:25"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row>
    <row r="56" spans="1:25"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row>
    <row r="57" spans="1:25"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row>
    <row r="58" spans="1:25"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row>
    <row r="59" spans="1:25"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row>
    <row r="60" spans="1:25"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row>
    <row r="61" spans="1:25"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row>
    <row r="62" spans="1:25"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row>
    <row r="63" spans="1:25"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row>
    <row r="64" spans="1:25"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row>
    <row r="65" spans="1:25"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row>
    <row r="66" spans="1:25"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row>
    <row r="67" spans="1:25"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row>
    <row r="68" spans="1:25"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row>
    <row r="69" spans="1:25"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row>
    <row r="71" spans="1:25"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row>
    <row r="72" spans="1:25"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row>
    <row r="73" spans="1:25"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row>
    <row r="74" spans="1:25"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row>
    <row r="75" spans="1:25"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row>
    <row r="76" spans="1:25"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row>
    <row r="77" spans="1:25"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row>
    <row r="78" spans="1:25"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row>
    <row r="79" spans="1:25"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row>
    <row r="80" spans="1:25"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row>
    <row r="81" spans="1:25"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row>
    <row r="82" spans="1:25"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row>
    <row r="83" spans="1:25"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row>
    <row r="84" spans="1:25"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row>
    <row r="85" spans="1:25"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row>
    <row r="86" spans="1:25"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row>
    <row r="87" spans="1:25"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row>
    <row r="89" spans="1:25"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row>
    <row r="90" spans="1:25"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row>
    <row r="91" spans="1:25"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row>
    <row r="92" spans="1:25"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row>
    <row r="93" spans="1:25"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row>
    <row r="94" spans="1:25"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row>
    <row r="95" spans="1:25"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row>
    <row r="96" spans="1:25"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row>
    <row r="97" spans="1:25"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row>
    <row r="98" spans="1:25"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row>
    <row r="99" spans="1:25"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row>
    <row r="100" spans="1:25"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row>
    <row r="101" spans="1:25"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row>
    <row r="102" spans="1:25"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row>
    <row r="103" spans="1:25"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row>
    <row r="104" spans="1:25"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row>
    <row r="105" spans="1:25"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row>
    <row r="106" spans="1:25"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row>
    <row r="107" spans="1:25"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row>
    <row r="108" spans="1:25"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row>
    <row r="109" spans="1:25"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row>
    <row r="110" spans="1:25"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row>
    <row r="111" spans="1:25"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row>
    <row r="112" spans="1:25"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row>
    <row r="113" spans="1:25"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row>
    <row r="114" spans="1:25"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row>
    <row r="115" spans="1:25"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row>
    <row r="116" spans="1:25"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row>
    <row r="117" spans="1:25"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row>
    <row r="118" spans="1:25"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row>
    <row r="119" spans="1:25"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row>
    <row r="120" spans="1:25"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row>
    <row r="121" spans="1:25"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row>
    <row r="122" spans="1:25"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row>
    <row r="123" spans="1:25"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row>
    <row r="124" spans="1:25"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row>
    <row r="125" spans="1:25"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spans="1:25"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row>
    <row r="127" spans="1:25"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row>
    <row r="128" spans="1:25"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row>
    <row r="129" spans="1:25"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row>
    <row r="130" spans="1:25"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row>
    <row r="131" spans="1:25"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row>
    <row r="132" spans="1:25"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row>
    <row r="133" spans="1:25"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row>
    <row r="134" spans="1:25"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spans="1:25"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row>
    <row r="136" spans="1:25"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row>
    <row r="137" spans="1:25"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row>
    <row r="138" spans="1:25"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row>
    <row r="139" spans="1:25"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row>
    <row r="140" spans="1:25"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row>
    <row r="141" spans="1:25"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row>
    <row r="142" spans="1:25"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row>
    <row r="143" spans="1:25"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row>
    <row r="144" spans="1:25"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row>
    <row r="145" spans="1:25"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row>
    <row r="146" spans="1:25"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row>
    <row r="147" spans="1:25"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spans="1:25"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row>
    <row r="149" spans="1:25"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row>
    <row r="150" spans="1:25"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row>
    <row r="151" spans="1:25"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row>
    <row r="152" spans="1:25"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row>
    <row r="153" spans="1:25"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row>
    <row r="154" spans="1:25"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row>
    <row r="155" spans="1:25"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row>
    <row r="156" spans="1:25"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row>
    <row r="157" spans="1:25"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row>
    <row r="158" spans="1:25"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row>
    <row r="159" spans="1:25"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row>
    <row r="160" spans="1:25"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row>
    <row r="161" spans="1:25"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row>
    <row r="162" spans="1:25"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row>
    <row r="163" spans="1:25"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row>
    <row r="164" spans="1:25"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row>
    <row r="165" spans="1:25"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row>
    <row r="166" spans="1:25"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row>
    <row r="167" spans="1:25"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row>
    <row r="168" spans="1:25"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row>
    <row r="169" spans="1:25"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row>
    <row r="170" spans="1:25"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row>
    <row r="171" spans="1:25"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row>
    <row r="172" spans="1:25"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row>
    <row r="173" spans="1:25"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row>
    <row r="174" spans="1:25"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row>
    <row r="175" spans="1:25"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row>
    <row r="176" spans="1:25"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row>
    <row r="177" spans="1:25"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row>
    <row r="178" spans="1:25"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row>
    <row r="179" spans="1:25"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row>
    <row r="180" spans="1:25"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row>
    <row r="181" spans="1:25"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row>
    <row r="182" spans="1:25"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row>
    <row r="183" spans="1:25"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row>
    <row r="184" spans="1:25"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row>
    <row r="185" spans="1:25"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row>
    <row r="186" spans="1:25"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row>
    <row r="187" spans="1:25"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row>
    <row r="188" spans="1:25"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row>
    <row r="189" spans="1:25"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row>
    <row r="190" spans="1:25"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row>
    <row r="191" spans="1:25"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row>
    <row r="192" spans="1:25"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row>
    <row r="193" spans="1:25"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row>
    <row r="194" spans="1:25"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row>
    <row r="195" spans="1:25"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row>
    <row r="196" spans="1:25"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row>
    <row r="197" spans="1:25"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row>
    <row r="198" spans="1:25"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row>
    <row r="199" spans="1:25"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row>
    <row r="200" spans="1:25"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row>
    <row r="201" spans="1:25"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row>
    <row r="202" spans="1:25"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row>
    <row r="203" spans="1:25"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row>
    <row r="204" spans="1:25"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row>
    <row r="205" spans="1:25"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row>
    <row r="206" spans="1:25"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row>
    <row r="207" spans="1:25"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row>
    <row r="208" spans="1:25"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row>
    <row r="209" spans="1:25"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row>
    <row r="210" spans="1:25"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row>
    <row r="211" spans="1:25"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row>
    <row r="212" spans="1:25"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row>
    <row r="213" spans="1:25"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row>
    <row r="214" spans="1:25"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row>
    <row r="215" spans="1:25"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row>
    <row r="216" spans="1:25"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row>
    <row r="217" spans="1:25"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row>
    <row r="218" spans="1:25"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row>
    <row r="219" spans="1:25"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row>
    <row r="220" spans="1:25"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row>
    <row r="221" spans="1:25"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row>
    <row r="222" spans="1:25"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row>
    <row r="223" spans="1:25"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row>
    <row r="224" spans="1:25"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row>
    <row r="225" spans="1:25"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row>
    <row r="226" spans="1:25"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row>
    <row r="227" spans="1:25"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row>
    <row r="228" spans="1:25"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row>
    <row r="229" spans="1:25"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row>
    <row r="230" spans="1:25"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row>
    <row r="231" spans="1:25"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row>
    <row r="232" spans="1:25"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row>
    <row r="233" spans="1:25"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row>
    <row r="234" spans="1:25"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row>
    <row r="235" spans="1:25"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row>
    <row r="236" spans="1:25"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row>
    <row r="237" spans="1:25"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row>
    <row r="238" spans="1:25"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row>
    <row r="239" spans="1:25"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row>
    <row r="240" spans="1:25"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row>
    <row r="241" spans="1:25"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row>
    <row r="242" spans="1:25"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row>
    <row r="243" spans="1:25"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row>
    <row r="244" spans="1:25"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row>
    <row r="245" spans="1:25"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row>
    <row r="246" spans="1:25"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row>
    <row r="247" spans="1:25"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row>
    <row r="248" spans="1:25"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row>
    <row r="249" spans="1:25"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row>
    <row r="250" spans="1:25"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row>
    <row r="251" spans="1:25"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row>
    <row r="252" spans="1:25"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row>
    <row r="253" spans="1:25"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row>
    <row r="254" spans="1:25"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row>
    <row r="255" spans="1:25"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row>
    <row r="256" spans="1:25"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row>
    <row r="257" spans="1:25"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row>
    <row r="258" spans="1:25"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row>
    <row r="259" spans="1:25"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row>
    <row r="260" spans="1:25"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row>
    <row r="261" spans="1:25"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row>
    <row r="262" spans="1:25"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row>
    <row r="263" spans="1:25"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row>
    <row r="264" spans="1:25"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row>
    <row r="265" spans="1:25"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row>
    <row r="266" spans="1:25"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row>
    <row r="267" spans="1:25"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row>
    <row r="268" spans="1:25"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row>
    <row r="269" spans="1:25"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row>
    <row r="270" spans="1:25"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row>
    <row r="271" spans="1:25"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row>
    <row r="272" spans="1:25"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row>
    <row r="273" spans="1:25"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row>
    <row r="274" spans="1:25"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row>
    <row r="275" spans="1:25"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row>
    <row r="276" spans="1:25"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row>
    <row r="277" spans="1:25"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row>
    <row r="278" spans="1:25"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row>
    <row r="279" spans="1:25"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row>
    <row r="280" spans="1:25"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row>
    <row r="281" spans="1:25"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row>
    <row r="282" spans="1:25"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row>
    <row r="283" spans="1:25"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row>
    <row r="284" spans="1:25"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row>
    <row r="285" spans="1:25"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row>
    <row r="286" spans="1:25"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row>
    <row r="287" spans="1:25"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row>
    <row r="288" spans="1:25"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row>
    <row r="289" spans="1:25"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row>
    <row r="290" spans="1:25"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row>
    <row r="291" spans="1:25"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row>
    <row r="292" spans="1:25"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row>
    <row r="293" spans="1:25"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row>
    <row r="294" spans="1:25"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row>
    <row r="295" spans="1:25"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row>
    <row r="296" spans="1:25"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row>
    <row r="297" spans="1:25"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row>
    <row r="298" spans="1:25"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row>
    <row r="299" spans="1:25"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row>
    <row r="300" spans="1:25"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row>
    <row r="301" spans="1:25"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row>
    <row r="302" spans="1:25"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row>
    <row r="303" spans="1:25"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row>
    <row r="304" spans="1:25"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row>
    <row r="305" spans="1:25"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row>
    <row r="306" spans="1:25"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row>
    <row r="307" spans="1:25"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row>
    <row r="308" spans="1:25"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row>
    <row r="309" spans="1:25"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row>
    <row r="310" spans="1:25"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row>
    <row r="311" spans="1:25"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row>
    <row r="312" spans="1:25"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row>
    <row r="313" spans="1:25"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row>
    <row r="314" spans="1:25"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row>
    <row r="315" spans="1:25"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row>
    <row r="316" spans="1:25"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row>
    <row r="317" spans="1:25"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row>
    <row r="318" spans="1:25"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row>
    <row r="319" spans="1:25"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row>
    <row r="320" spans="1:25"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row>
    <row r="321" spans="1:25"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row>
    <row r="322" spans="1:25"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row>
    <row r="323" spans="1:25"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row>
    <row r="324" spans="1:25"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row>
    <row r="325" spans="1:25"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row>
    <row r="326" spans="1:25"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row>
    <row r="327" spans="1:25"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row>
    <row r="328" spans="1:25"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row>
    <row r="329" spans="1:25"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row>
    <row r="330" spans="1:25"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row>
    <row r="331" spans="1:25"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row>
    <row r="332" spans="1:25"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row>
    <row r="333" spans="1:25"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row>
    <row r="334" spans="1:25"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row>
    <row r="335" spans="1:25"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row>
    <row r="336" spans="1:25"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row>
    <row r="337" spans="1:25"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row>
    <row r="338" spans="1:25"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row>
    <row r="339" spans="1:25"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row>
    <row r="340" spans="1:25"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row>
    <row r="341" spans="1:25"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row>
    <row r="342" spans="1:25"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row>
    <row r="343" spans="1:25"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row>
    <row r="344" spans="1:25"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row>
    <row r="345" spans="1:25"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row>
    <row r="346" spans="1:25"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row>
    <row r="347" spans="1:25"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row>
    <row r="348" spans="1:25"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row>
    <row r="349" spans="1:25"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row>
    <row r="350" spans="1:25"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row>
    <row r="351" spans="1:25"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row>
    <row r="352" spans="1:25"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row>
    <row r="353" spans="1:25"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row>
    <row r="354" spans="1:25"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row>
    <row r="355" spans="1:25"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row>
    <row r="356" spans="1:25"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row>
    <row r="357" spans="1:25"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row>
    <row r="358" spans="1:25"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row>
    <row r="359" spans="1:25"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row>
    <row r="360" spans="1:25"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row>
    <row r="361" spans="1:25"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row>
    <row r="362" spans="1:25"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row>
    <row r="363" spans="1:25"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row>
    <row r="364" spans="1:25"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row>
    <row r="365" spans="1:25"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row>
    <row r="366" spans="1:25"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row>
    <row r="367" spans="1:25"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row>
    <row r="368" spans="1:25"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row>
    <row r="369" spans="1:25"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row>
    <row r="370" spans="1:25"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row>
    <row r="371" spans="1:25"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row>
    <row r="372" spans="1:25"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row>
    <row r="373" spans="1:25"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row>
    <row r="374" spans="1:25"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row>
    <row r="375" spans="1:25"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row>
    <row r="376" spans="1:25"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row>
    <row r="377" spans="1:25"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row>
    <row r="378" spans="1:25"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row>
    <row r="379" spans="1:25"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row>
    <row r="380" spans="1:25"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row>
    <row r="381" spans="1:25"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row>
    <row r="382" spans="1:25"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row>
    <row r="383" spans="1:25"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row>
    <row r="384" spans="1:25"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row>
    <row r="385" spans="1:25"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row>
    <row r="386" spans="1:25"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row>
    <row r="387" spans="1:25"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row>
    <row r="388" spans="1:25"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row>
    <row r="389" spans="1:25"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row>
    <row r="390" spans="1:25"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row>
    <row r="391" spans="1:25"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row>
    <row r="392" spans="1:25"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row>
    <row r="393" spans="1:25"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row>
    <row r="394" spans="1:25"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row>
    <row r="395" spans="1:25"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row>
    <row r="396" spans="1:25"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row>
    <row r="397" spans="1:25"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row>
    <row r="398" spans="1:25"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row>
    <row r="399" spans="1:25"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row>
    <row r="400" spans="1:25"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row>
    <row r="401" spans="1:25"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row>
    <row r="402" spans="1:25"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row>
    <row r="403" spans="1:25"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row>
    <row r="404" spans="1:25"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row>
    <row r="405" spans="1:25"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row>
    <row r="406" spans="1:25"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row>
    <row r="407" spans="1:25"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row>
    <row r="408" spans="1:25"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row>
    <row r="409" spans="1:25"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row>
    <row r="410" spans="1:25"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row>
    <row r="411" spans="1:25"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row>
    <row r="412" spans="1:25"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row>
    <row r="413" spans="1:25"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row>
    <row r="414" spans="1:25"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row>
    <row r="415" spans="1:25"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row>
    <row r="416" spans="1:25"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row>
    <row r="417" spans="1:25"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row>
    <row r="418" spans="1:25"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row>
    <row r="419" spans="1:25"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row>
    <row r="420" spans="1:25"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row>
    <row r="421" spans="1:25"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row>
    <row r="422" spans="1:25"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row>
    <row r="423" spans="1:25"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row>
    <row r="424" spans="1:25"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row>
    <row r="425" spans="1:25"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row>
    <row r="426" spans="1:25"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row>
    <row r="427" spans="1:25"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row>
    <row r="428" spans="1:25"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row>
    <row r="429" spans="1:25"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row>
    <row r="430" spans="1:25"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row>
    <row r="431" spans="1:25"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row>
    <row r="432" spans="1:25"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row>
    <row r="433" spans="1:25"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row>
    <row r="434" spans="1:25"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row>
    <row r="435" spans="1:25"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row>
    <row r="436" spans="1:25"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row>
    <row r="437" spans="1:25"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row>
    <row r="438" spans="1:25"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row>
    <row r="439" spans="1:25"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row>
    <row r="440" spans="1:25"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row>
    <row r="441" spans="1:25"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row>
    <row r="442" spans="1:25"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row>
    <row r="443" spans="1:25"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row>
    <row r="444" spans="1:25"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row>
    <row r="445" spans="1:25"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row>
    <row r="446" spans="1:25"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row>
    <row r="447" spans="1:25"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row>
    <row r="448" spans="1:25"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row>
    <row r="449" spans="1:25"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row>
    <row r="450" spans="1:25"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row>
    <row r="451" spans="1:25"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row>
    <row r="452" spans="1:25"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row>
    <row r="453" spans="1:25"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row>
    <row r="454" spans="1:25"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row>
    <row r="455" spans="1:25"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row>
    <row r="456" spans="1:25"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row>
    <row r="457" spans="1:25"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row>
    <row r="458" spans="1:25"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row>
    <row r="459" spans="1:25"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row>
    <row r="460" spans="1:25"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row>
    <row r="461" spans="1:25"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row>
    <row r="462" spans="1:25"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row>
    <row r="463" spans="1:25"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row>
    <row r="464" spans="1:25"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row>
    <row r="465" spans="1:25"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row>
    <row r="466" spans="1:25"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row>
    <row r="467" spans="1:25"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row>
    <row r="468" spans="1:25"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row>
    <row r="469" spans="1:25"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row>
    <row r="470" spans="1:25"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row>
    <row r="471" spans="1:25"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row>
    <row r="472" spans="1:25"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row>
    <row r="473" spans="1:25"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row>
    <row r="474" spans="1:25"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row>
    <row r="475" spans="1:25"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row>
    <row r="476" spans="1:25"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row>
    <row r="477" spans="1:25"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row>
    <row r="478" spans="1:25"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row>
    <row r="479" spans="1:25"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row>
    <row r="480" spans="1:25"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row>
    <row r="481" spans="1:25"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row>
    <row r="482" spans="1:25"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row>
    <row r="483" spans="1:25"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row>
    <row r="484" spans="1:25"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row>
    <row r="485" spans="1:25"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row>
    <row r="486" spans="1:25"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row>
    <row r="487" spans="1:25"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row>
    <row r="488" spans="1:25"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row>
    <row r="489" spans="1:25"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row>
    <row r="490" spans="1:25"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row>
    <row r="491" spans="1:25"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row>
    <row r="492" spans="1:25"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row>
    <row r="493" spans="1:25"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row>
    <row r="494" spans="1:25"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row>
    <row r="495" spans="1:25"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row>
    <row r="496" spans="1:25"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row>
    <row r="497" spans="1:25"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row>
    <row r="498" spans="1:25"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row>
    <row r="499" spans="1:25"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row>
    <row r="500" spans="1:25"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row>
    <row r="501" spans="1:25"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row>
    <row r="502" spans="1:25"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row>
    <row r="503" spans="1:25"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row>
    <row r="504" spans="1:25"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row>
    <row r="505" spans="1:25"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row>
    <row r="506" spans="1:25"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row>
    <row r="507" spans="1:25"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row>
    <row r="508" spans="1:25"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row>
    <row r="509" spans="1:25"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row>
    <row r="510" spans="1:25"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row>
    <row r="511" spans="1:25"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row>
    <row r="512" spans="1:25"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row>
    <row r="513" spans="1:25"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row>
    <row r="514" spans="1:25"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row>
    <row r="515" spans="1:25"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row>
    <row r="516" spans="1:25"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row>
    <row r="517" spans="1:25"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row>
    <row r="518" spans="1:25"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row>
    <row r="519" spans="1:25"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row>
    <row r="520" spans="1:25"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row>
    <row r="521" spans="1:25"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row>
    <row r="522" spans="1:25"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row>
    <row r="523" spans="1:25"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row>
    <row r="524" spans="1:25"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row>
    <row r="525" spans="1:25"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row>
    <row r="526" spans="1:25"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row>
    <row r="527" spans="1:25"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row>
    <row r="528" spans="1:25"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row>
    <row r="529" spans="1:25"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row>
    <row r="530" spans="1:25"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row>
    <row r="531" spans="1:25"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row>
    <row r="532" spans="1:25"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row>
    <row r="533" spans="1:25"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row>
    <row r="534" spans="1:25"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row>
    <row r="535" spans="1:25"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row>
    <row r="536" spans="1:25"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row>
    <row r="537" spans="1:25"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row>
    <row r="538" spans="1:25"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row>
    <row r="539" spans="1:25"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row>
    <row r="540" spans="1:25"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row>
    <row r="541" spans="1:25"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row>
    <row r="542" spans="1:25"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row>
    <row r="543" spans="1:25"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row>
    <row r="544" spans="1:25"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row>
    <row r="545" spans="1:25"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row>
    <row r="546" spans="1:25"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row>
    <row r="547" spans="1:25"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row>
    <row r="548" spans="1:25"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row>
    <row r="549" spans="1:25"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row>
    <row r="550" spans="1:25"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row>
    <row r="551" spans="1:25"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row>
    <row r="552" spans="1:25"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row>
    <row r="553" spans="1:25"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row>
    <row r="554" spans="1:25"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row>
    <row r="555" spans="1:25"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row>
    <row r="556" spans="1:25"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row>
    <row r="557" spans="1:25"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row>
    <row r="558" spans="1:25"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row>
    <row r="559" spans="1:25"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row>
    <row r="560" spans="1:25"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row>
    <row r="561" spans="1:25"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row>
    <row r="562" spans="1:25"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row>
    <row r="563" spans="1:25"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row>
    <row r="564" spans="1:25"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row>
    <row r="565" spans="1:25"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row>
    <row r="566" spans="1:25"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row>
    <row r="567" spans="1:25"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row>
    <row r="568" spans="1:25"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row>
    <row r="569" spans="1:25"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row>
    <row r="570" spans="1:25"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row>
    <row r="571" spans="1:25"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row>
    <row r="572" spans="1:25"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row>
    <row r="573" spans="1:25"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row>
    <row r="574" spans="1:25"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row>
    <row r="575" spans="1:25"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row>
    <row r="576" spans="1:25"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row>
    <row r="577" spans="1:25"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row>
    <row r="578" spans="1:25"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row>
    <row r="579" spans="1:25"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row>
    <row r="580" spans="1:25"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row>
    <row r="581" spans="1:25"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row>
    <row r="582" spans="1:25"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row>
    <row r="583" spans="1:25"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row>
    <row r="584" spans="1:25"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row>
    <row r="585" spans="1:25"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row>
    <row r="586" spans="1:25"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row>
    <row r="587" spans="1:25"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row>
    <row r="588" spans="1:25"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row>
    <row r="589" spans="1:25"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row>
    <row r="590" spans="1:25"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row>
    <row r="591" spans="1:25"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row>
    <row r="592" spans="1:25"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row>
    <row r="593" spans="1:25"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row>
    <row r="594" spans="1:25"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row>
    <row r="595" spans="1:25"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row>
    <row r="596" spans="1:25"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row>
    <row r="597" spans="1:25"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row>
    <row r="598" spans="1:25"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row>
    <row r="599" spans="1:25"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row>
    <row r="600" spans="1:25"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row>
    <row r="601" spans="1:25"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row>
    <row r="602" spans="1:25"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row>
    <row r="603" spans="1:25"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row>
    <row r="604" spans="1:25"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row>
    <row r="605" spans="1:25"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row>
    <row r="606" spans="1:25"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row>
    <row r="607" spans="1:25"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row>
    <row r="608" spans="1:25"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row>
    <row r="609" spans="1:25"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row>
    <row r="610" spans="1:25"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row>
    <row r="611" spans="1:25"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row>
    <row r="612" spans="1:25"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row>
    <row r="613" spans="1:25"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row>
    <row r="614" spans="1:25"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row>
    <row r="615" spans="1:25"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row>
    <row r="616" spans="1:25"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row>
    <row r="617" spans="1:25"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row>
    <row r="618" spans="1:25"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row>
    <row r="619" spans="1:25"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row>
    <row r="620" spans="1:25"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row>
    <row r="621" spans="1:25"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row>
    <row r="622" spans="1:25"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row>
    <row r="623" spans="1:25"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row>
    <row r="624" spans="1:25"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row>
    <row r="625" spans="1:25"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row>
    <row r="626" spans="1:25"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row>
    <row r="627" spans="1:25"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row>
    <row r="628" spans="1:25"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row>
    <row r="629" spans="1:25"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row>
    <row r="630" spans="1:25"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row>
    <row r="631" spans="1:25"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row>
    <row r="632" spans="1:25"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row>
    <row r="633" spans="1:25"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row>
    <row r="634" spans="1:25"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row>
    <row r="635" spans="1:25"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row>
    <row r="636" spans="1:25"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row>
    <row r="637" spans="1:25"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row>
    <row r="638" spans="1:25"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row>
    <row r="639" spans="1:25"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row>
    <row r="640" spans="1:25"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row>
    <row r="641" spans="1:25"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row>
    <row r="642" spans="1:25"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row>
    <row r="643" spans="1:25"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row>
    <row r="644" spans="1:25"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row>
    <row r="645" spans="1:25"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row>
    <row r="646" spans="1:25"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row>
    <row r="647" spans="1:25"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row>
    <row r="648" spans="1:25"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row>
    <row r="649" spans="1:25"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row>
    <row r="650" spans="1:25"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row>
    <row r="651" spans="1:25"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row>
    <row r="652" spans="1:25"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row>
    <row r="653" spans="1:25"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row>
    <row r="654" spans="1:25"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row>
    <row r="655" spans="1:25"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row>
    <row r="656" spans="1:25"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row>
    <row r="657" spans="1:25"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row>
    <row r="658" spans="1:25"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row>
    <row r="659" spans="1:25"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row>
    <row r="660" spans="1:25"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row>
    <row r="661" spans="1:25"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row>
    <row r="662" spans="1:25"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row>
    <row r="663" spans="1:25"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row>
    <row r="664" spans="1:25"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row>
    <row r="665" spans="1:25"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row>
    <row r="666" spans="1:25"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row>
    <row r="667" spans="1:25"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row>
    <row r="668" spans="1:25"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row>
    <row r="669" spans="1:25"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row>
    <row r="670" spans="1:25"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row>
    <row r="671" spans="1:25"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row>
    <row r="672" spans="1:25"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row>
    <row r="673" spans="1:25"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row>
    <row r="674" spans="1:25"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row>
    <row r="675" spans="1:25"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row>
    <row r="676" spans="1:25"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row>
    <row r="677" spans="1:25"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row>
    <row r="678" spans="1:25"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row>
    <row r="679" spans="1:25"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row>
    <row r="680" spans="1:25"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row>
    <row r="681" spans="1:25"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row>
    <row r="682" spans="1:25"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row>
    <row r="683" spans="1:25"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row>
    <row r="684" spans="1:25"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row>
    <row r="685" spans="1:25"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row>
    <row r="686" spans="1:25"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row>
    <row r="687" spans="1:25"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row>
    <row r="688" spans="1:25"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row>
    <row r="689" spans="1:25"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row>
    <row r="690" spans="1:25"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row>
    <row r="691" spans="1:25"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row>
    <row r="692" spans="1:25"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row>
    <row r="693" spans="1:25"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row>
    <row r="694" spans="1:25"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row>
    <row r="695" spans="1:25"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row>
    <row r="696" spans="1:25"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row>
    <row r="697" spans="1:25"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row>
    <row r="698" spans="1:25"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row>
    <row r="699" spans="1:25"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row>
    <row r="700" spans="1:25"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row>
    <row r="701" spans="1:25"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row>
    <row r="702" spans="1:25"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row>
    <row r="703" spans="1:25"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row>
    <row r="704" spans="1:25"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row>
    <row r="705" spans="1:25"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row>
    <row r="706" spans="1:25"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row>
    <row r="707" spans="1:25"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row>
    <row r="708" spans="1:25"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row>
    <row r="709" spans="1:25"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row>
    <row r="710" spans="1:25"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row>
    <row r="711" spans="1:25"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row>
    <row r="712" spans="1:25"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row>
    <row r="713" spans="1:25"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row>
    <row r="714" spans="1:25"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row>
    <row r="715" spans="1:25"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row>
    <row r="716" spans="1:25"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row>
    <row r="717" spans="1:25"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row>
    <row r="718" spans="1:25"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row>
    <row r="719" spans="1:25"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row>
    <row r="720" spans="1:25"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row>
    <row r="721" spans="1:25"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row>
    <row r="722" spans="1:25"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row>
    <row r="723" spans="1:25"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row>
    <row r="724" spans="1:25"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row>
    <row r="725" spans="1:25"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row>
    <row r="726" spans="1:25"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row>
    <row r="727" spans="1:25"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row>
    <row r="728" spans="1:25"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row>
    <row r="729" spans="1:25"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row>
    <row r="730" spans="1:25"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row>
    <row r="731" spans="1:25"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row>
    <row r="732" spans="1:25"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row>
    <row r="733" spans="1:25"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row>
    <row r="734" spans="1:25"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row>
    <row r="735" spans="1:25"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row>
    <row r="736" spans="1:25"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row>
    <row r="737" spans="1:25"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row>
    <row r="738" spans="1:25"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row>
    <row r="739" spans="1:25"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row>
    <row r="740" spans="1:25"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row>
    <row r="741" spans="1:25"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row>
    <row r="742" spans="1:25"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row>
    <row r="743" spans="1:25"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row>
    <row r="744" spans="1:25"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row>
    <row r="745" spans="1:25"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row>
    <row r="746" spans="1:25"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row>
    <row r="747" spans="1:25"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row>
    <row r="748" spans="1:25"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row>
    <row r="749" spans="1:25"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row>
    <row r="750" spans="1:25"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row>
    <row r="751" spans="1:25"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row>
    <row r="752" spans="1:25"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row>
    <row r="753" spans="1:25"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row>
    <row r="754" spans="1:25"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row>
    <row r="755" spans="1:25"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row>
    <row r="756" spans="1:25"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row>
    <row r="757" spans="1:25"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row>
    <row r="758" spans="1:25"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row>
    <row r="759" spans="1:25"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row>
    <row r="760" spans="1:25"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row>
    <row r="761" spans="1:25"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row>
    <row r="762" spans="1:25"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row>
    <row r="763" spans="1:25"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row>
    <row r="764" spans="1:25"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row>
    <row r="765" spans="1:25"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row>
    <row r="766" spans="1:25"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row>
    <row r="767" spans="1:25"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row>
    <row r="768" spans="1:25"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row>
    <row r="769" spans="1:25"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row>
    <row r="770" spans="1:25"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row>
    <row r="771" spans="1:25"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row>
    <row r="772" spans="1:25"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row>
    <row r="773" spans="1:25"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row>
    <row r="774" spans="1:25"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row>
    <row r="775" spans="1:25"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row>
    <row r="776" spans="1:25"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row>
    <row r="777" spans="1:25"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row>
    <row r="778" spans="1:25"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row>
    <row r="779" spans="1:25"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row>
    <row r="780" spans="1:25"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row>
    <row r="781" spans="1:25"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row>
    <row r="782" spans="1:25"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row>
    <row r="783" spans="1:25"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row>
    <row r="784" spans="1:25"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row>
    <row r="785" spans="1:25"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row>
    <row r="786" spans="1:25"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row>
    <row r="787" spans="1:25"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row>
    <row r="788" spans="1:25"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row>
    <row r="789" spans="1:25"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row>
    <row r="790" spans="1:25"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row>
    <row r="791" spans="1:25"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row>
    <row r="792" spans="1:25"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row>
    <row r="793" spans="1:25"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row>
    <row r="794" spans="1:25"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row>
    <row r="795" spans="1:25"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row>
    <row r="796" spans="1:25"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row>
    <row r="797" spans="1:25"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row>
    <row r="798" spans="1:25"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row>
    <row r="799" spans="1:25"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row>
    <row r="800" spans="1:25"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row>
    <row r="801" spans="1:25"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row>
    <row r="802" spans="1:25"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row>
    <row r="803" spans="1:25"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row>
    <row r="804" spans="1:25"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row>
    <row r="805" spans="1:25"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row>
    <row r="806" spans="1:25"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row>
    <row r="807" spans="1:25"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row>
    <row r="808" spans="1:25"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row>
    <row r="809" spans="1:25"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row>
    <row r="810" spans="1:25"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row>
    <row r="811" spans="1:25"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row>
    <row r="812" spans="1:25"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row>
    <row r="813" spans="1:25"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row>
    <row r="814" spans="1:25"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row>
    <row r="815" spans="1:25"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row>
    <row r="816" spans="1:25"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row>
    <row r="817" spans="1:25"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row>
    <row r="818" spans="1:25"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row>
    <row r="819" spans="1:25"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row>
    <row r="820" spans="1:25"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row>
    <row r="821" spans="1:25"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row>
    <row r="822" spans="1:25"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row>
    <row r="823" spans="1:25"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row>
    <row r="824" spans="1:25"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row>
    <row r="825" spans="1:25"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row>
    <row r="826" spans="1:25"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row>
    <row r="827" spans="1:25"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row>
    <row r="828" spans="1:25"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row>
    <row r="829" spans="1:25"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row>
    <row r="830" spans="1:25"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row>
    <row r="831" spans="1:25"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row>
    <row r="832" spans="1:25"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row>
    <row r="833" spans="1:25"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row>
    <row r="834" spans="1:25"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row>
    <row r="835" spans="1:25"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row>
    <row r="836" spans="1:25"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row>
    <row r="837" spans="1:25"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row>
    <row r="838" spans="1:25"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row>
    <row r="839" spans="1:25"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row>
    <row r="840" spans="1:25"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row>
    <row r="841" spans="1:25"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row>
    <row r="842" spans="1:25"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row>
    <row r="843" spans="1:25"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row>
    <row r="844" spans="1:25"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row>
    <row r="845" spans="1:25"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row>
    <row r="846" spans="1:25"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row>
    <row r="847" spans="1:25"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row>
    <row r="848" spans="1:25"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row>
    <row r="849" spans="1:25"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row>
    <row r="850" spans="1:25"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row>
    <row r="851" spans="1:25"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row>
    <row r="852" spans="1:25"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row>
    <row r="853" spans="1:25"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row>
    <row r="854" spans="1:25"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row>
    <row r="855" spans="1:25"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row>
    <row r="856" spans="1:25"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row>
    <row r="857" spans="1:25"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row>
    <row r="858" spans="1:25"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row>
    <row r="859" spans="1:25"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row>
    <row r="860" spans="1:25"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row>
    <row r="861" spans="1:25"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row>
    <row r="862" spans="1:25"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row>
    <row r="863" spans="1:25"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row>
    <row r="864" spans="1:25"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row>
    <row r="865" spans="1:25"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row>
    <row r="866" spans="1:25"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row>
    <row r="867" spans="1:25"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row>
    <row r="868" spans="1:25"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row>
    <row r="869" spans="1:25"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row>
    <row r="870" spans="1:25"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row>
    <row r="871" spans="1:25"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row>
    <row r="872" spans="1:25"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row>
    <row r="873" spans="1:25"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row>
    <row r="874" spans="1:25"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row>
    <row r="875" spans="1:25"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row>
    <row r="876" spans="1:25"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row>
    <row r="877" spans="1:25"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row>
    <row r="878" spans="1:25"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row>
    <row r="879" spans="1:25"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row>
    <row r="880" spans="1:25"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row>
    <row r="881" spans="1:25"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row>
    <row r="882" spans="1:25"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row>
    <row r="883" spans="1:25"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row>
    <row r="884" spans="1:25"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row>
    <row r="885" spans="1:25"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row>
    <row r="886" spans="1:25"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row>
    <row r="887" spans="1:25"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row>
    <row r="888" spans="1:25"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row>
    <row r="889" spans="1:25"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row>
    <row r="890" spans="1:25"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row>
    <row r="891" spans="1:25"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row>
    <row r="892" spans="1:25"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row>
    <row r="893" spans="1:25"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row>
    <row r="894" spans="1:25"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row>
    <row r="895" spans="1:25"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row>
    <row r="896" spans="1:25"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row>
    <row r="897" spans="1:25"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row>
    <row r="898" spans="1:25"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row>
    <row r="899" spans="1:25"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row>
    <row r="900" spans="1:25"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row>
    <row r="901" spans="1:25"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row>
    <row r="902" spans="1:25"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row>
    <row r="903" spans="1:25"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row>
    <row r="904" spans="1:25"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row>
    <row r="905" spans="1:25"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row>
    <row r="906" spans="1:25"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row>
    <row r="907" spans="1:25"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row>
    <row r="908" spans="1:25"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row>
    <row r="909" spans="1:25"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row>
    <row r="910" spans="1:25"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row>
    <row r="911" spans="1:25"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row>
    <row r="912" spans="1:25"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row>
    <row r="913" spans="1:25"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row>
    <row r="914" spans="1:25"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row>
    <row r="915" spans="1:25"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row>
    <row r="916" spans="1:25"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row>
    <row r="917" spans="1:25"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row>
    <row r="918" spans="1:25"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row>
    <row r="919" spans="1:25"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row>
    <row r="920" spans="1:25"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row>
    <row r="921" spans="1:25"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row>
    <row r="922" spans="1:25"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row>
    <row r="923" spans="1:25"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row>
    <row r="924" spans="1:25"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row>
    <row r="925" spans="1:25"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row>
    <row r="926" spans="1:25"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row>
    <row r="927" spans="1:25"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row>
    <row r="928" spans="1:25"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row>
    <row r="929" spans="1:25"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row>
    <row r="930" spans="1:25"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row>
    <row r="931" spans="1:25"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row>
    <row r="932" spans="1:25"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row>
    <row r="933" spans="1:25"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row>
    <row r="934" spans="1:25"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row>
    <row r="935" spans="1:25"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row>
    <row r="936" spans="1:25"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row>
    <row r="937" spans="1:25"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row>
    <row r="938" spans="1:25"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row>
    <row r="939" spans="1:25"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row>
    <row r="940" spans="1:25"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row>
    <row r="941" spans="1:25"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row>
    <row r="942" spans="1:25"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row>
    <row r="943" spans="1:25"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row>
    <row r="944" spans="1:25"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row>
    <row r="945" spans="1:25"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row>
    <row r="946" spans="1:25"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row>
    <row r="947" spans="1:25"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row>
    <row r="948" spans="1:25"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row>
    <row r="949" spans="1:25"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row>
    <row r="950" spans="1:25"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row>
    <row r="951" spans="1:25"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row>
    <row r="952" spans="1:25"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row>
    <row r="953" spans="1:25"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row>
    <row r="954" spans="1:25"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row>
    <row r="955" spans="1:25"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row>
    <row r="956" spans="1:25"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row>
    <row r="957" spans="1:25"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row>
    <row r="958" spans="1:25"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row>
    <row r="959" spans="1:25"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row>
    <row r="960" spans="1:25"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row>
    <row r="961" spans="1:25"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row>
    <row r="962" spans="1:25"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row>
    <row r="963" spans="1:25"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row>
    <row r="964" spans="1:25"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row>
    <row r="965" spans="1:25"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row>
    <row r="966" spans="1:25"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row>
    <row r="967" spans="1:25"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row>
    <row r="968" spans="1:25"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row>
    <row r="969" spans="1:25"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row>
    <row r="970" spans="1:25"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row>
    <row r="971" spans="1:25"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row>
    <row r="972" spans="1:25"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row>
    <row r="973" spans="1:25"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row>
    <row r="974" spans="1:25"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row>
    <row r="975" spans="1:25"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row>
    <row r="976" spans="1:25"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row>
    <row r="977" spans="1:25"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row>
    <row r="978" spans="1:25"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row>
    <row r="979" spans="1:25"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row>
    <row r="980" spans="1:25"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row>
    <row r="981" spans="1:25"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row>
    <row r="982" spans="1:25"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row>
    <row r="983" spans="1:25"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row>
    <row r="984" spans="1:25"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row>
    <row r="985" spans="1:25"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row>
    <row r="986" spans="1:25"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row>
    <row r="987" spans="1:25"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row>
    <row r="988" spans="1:25"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row>
    <row r="989" spans="1:25"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row>
    <row r="990" spans="1:25"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row>
    <row r="991" spans="1:25"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row>
    <row r="992" spans="1:25"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row>
    <row r="993" spans="1:25"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row>
    <row r="994" spans="1:25"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row>
    <row r="995" spans="1:25"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row>
    <row r="996" spans="1:25"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row>
    <row r="997" spans="1:25"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row>
    <row r="998" spans="1:25"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row>
    <row r="999" spans="1:25"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row>
    <row r="1000" spans="1:25"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row>
    <row r="1001" spans="1:25"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row>
    <row r="1002" spans="1:25"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row>
    <row r="1003" spans="1:25"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row>
    <row r="1004" spans="1:25"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row>
    <row r="1005" spans="1:25"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row>
  </sheetData>
  <hyperlinks>
    <hyperlink ref="E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c r="A1" s="59" t="s">
        <v>309</v>
      </c>
      <c r="B1" s="60" t="s">
        <v>310</v>
      </c>
      <c r="C1" s="60" t="s">
        <v>311</v>
      </c>
      <c r="D1" s="60" t="s">
        <v>312</v>
      </c>
      <c r="E1" s="60" t="s">
        <v>471</v>
      </c>
      <c r="F1" s="60" t="s">
        <v>313</v>
      </c>
      <c r="G1" s="61"/>
      <c r="H1" s="61"/>
      <c r="I1" s="61"/>
      <c r="J1" s="61"/>
      <c r="K1" s="61"/>
      <c r="L1" s="61"/>
      <c r="M1" s="61"/>
      <c r="N1" s="61"/>
      <c r="O1" s="61"/>
      <c r="P1" s="61"/>
      <c r="Q1" s="61"/>
      <c r="R1" s="61"/>
      <c r="S1" s="61"/>
      <c r="T1" s="61"/>
      <c r="U1" s="61"/>
      <c r="V1" s="61"/>
      <c r="W1" s="61"/>
      <c r="X1" s="61"/>
      <c r="Y1" s="61"/>
    </row>
    <row r="2" spans="1:25" ht="125.5">
      <c r="A2" s="119" t="s">
        <v>522</v>
      </c>
      <c r="B2" s="71" t="s">
        <v>523</v>
      </c>
      <c r="C2" s="70" t="s">
        <v>524</v>
      </c>
      <c r="D2" s="70"/>
      <c r="E2" s="120" t="s">
        <v>525</v>
      </c>
      <c r="F2" s="118" t="s">
        <v>526</v>
      </c>
      <c r="G2" s="61"/>
      <c r="H2" s="61"/>
      <c r="I2" s="61"/>
      <c r="J2" s="61"/>
      <c r="K2" s="61"/>
      <c r="L2" s="61"/>
      <c r="M2" s="61"/>
      <c r="N2" s="61"/>
      <c r="O2" s="61"/>
      <c r="P2" s="61"/>
      <c r="Q2" s="61"/>
      <c r="R2" s="61"/>
      <c r="S2" s="61"/>
      <c r="T2" s="61"/>
      <c r="U2" s="61"/>
      <c r="V2" s="61"/>
      <c r="W2" s="61"/>
      <c r="X2" s="61"/>
      <c r="Y2" s="61"/>
    </row>
    <row r="3" spans="1:25" ht="125">
      <c r="A3" s="69" t="s">
        <v>78</v>
      </c>
      <c r="B3" s="71" t="s">
        <v>527</v>
      </c>
      <c r="C3" s="70" t="s">
        <v>528</v>
      </c>
      <c r="D3" s="70"/>
      <c r="E3" s="67" t="s">
        <v>529</v>
      </c>
      <c r="F3" s="68" t="s">
        <v>530</v>
      </c>
      <c r="G3" s="61"/>
      <c r="H3" s="61"/>
      <c r="I3" s="61"/>
      <c r="J3" s="61"/>
      <c r="K3" s="61"/>
      <c r="L3" s="61"/>
      <c r="M3" s="61"/>
      <c r="N3" s="61"/>
      <c r="O3" s="61"/>
      <c r="P3" s="61"/>
      <c r="Q3" s="61"/>
      <c r="R3" s="61"/>
      <c r="S3" s="61"/>
      <c r="T3" s="61"/>
      <c r="U3" s="61"/>
      <c r="V3" s="61"/>
      <c r="W3" s="61"/>
      <c r="X3" s="61"/>
      <c r="Y3" s="61"/>
    </row>
    <row r="4" spans="1:25" ht="125">
      <c r="A4" s="69" t="s">
        <v>84</v>
      </c>
      <c r="B4" s="71" t="s">
        <v>531</v>
      </c>
      <c r="C4" s="70" t="s">
        <v>528</v>
      </c>
      <c r="D4" s="70"/>
      <c r="E4" s="102" t="s">
        <v>532</v>
      </c>
      <c r="F4" s="71" t="s">
        <v>530</v>
      </c>
      <c r="G4" s="61"/>
      <c r="H4" s="61"/>
      <c r="I4" s="61"/>
      <c r="J4" s="61"/>
      <c r="K4" s="61"/>
      <c r="L4" s="61"/>
      <c r="M4" s="61"/>
      <c r="N4" s="61"/>
      <c r="O4" s="61"/>
      <c r="P4" s="61"/>
      <c r="Q4" s="61"/>
      <c r="R4" s="61"/>
      <c r="S4" s="61"/>
      <c r="T4" s="61"/>
      <c r="U4" s="61"/>
      <c r="V4" s="61"/>
      <c r="W4" s="61"/>
      <c r="X4" s="61"/>
      <c r="Y4" s="61"/>
    </row>
    <row r="5" spans="1:25" ht="13">
      <c r="A5" s="69" t="s">
        <v>85</v>
      </c>
      <c r="B5" s="71"/>
      <c r="C5" s="71"/>
      <c r="D5" s="71"/>
      <c r="E5" s="71"/>
      <c r="F5" s="71"/>
      <c r="G5" s="61"/>
      <c r="H5" s="61"/>
      <c r="I5" s="61"/>
      <c r="J5" s="61"/>
      <c r="K5" s="61"/>
      <c r="L5" s="61"/>
      <c r="M5" s="61"/>
      <c r="N5" s="61"/>
      <c r="O5" s="61"/>
      <c r="P5" s="61"/>
      <c r="Q5" s="61"/>
      <c r="R5" s="61"/>
      <c r="S5" s="61"/>
      <c r="T5" s="61"/>
      <c r="U5" s="61"/>
      <c r="V5" s="61"/>
      <c r="W5" s="61"/>
      <c r="X5" s="61"/>
      <c r="Y5" s="61"/>
    </row>
    <row r="6" spans="1:25" ht="13">
      <c r="A6" s="69" t="s">
        <v>86</v>
      </c>
      <c r="B6" s="70"/>
      <c r="C6" s="71"/>
      <c r="D6" s="70"/>
      <c r="E6" s="71"/>
      <c r="F6" s="70"/>
      <c r="G6" s="61"/>
      <c r="H6" s="61"/>
      <c r="I6" s="61"/>
      <c r="J6" s="61"/>
      <c r="K6" s="61"/>
      <c r="L6" s="61"/>
      <c r="M6" s="61"/>
      <c r="N6" s="61"/>
      <c r="O6" s="61"/>
      <c r="P6" s="61"/>
      <c r="Q6" s="61"/>
      <c r="R6" s="61"/>
      <c r="S6" s="61"/>
      <c r="T6" s="61"/>
      <c r="U6" s="61"/>
      <c r="V6" s="61"/>
      <c r="W6" s="61"/>
      <c r="X6" s="61"/>
      <c r="Y6" s="61"/>
    </row>
    <row r="7" spans="1:25" ht="13">
      <c r="A7" s="103" t="s">
        <v>330</v>
      </c>
      <c r="B7" s="70"/>
      <c r="C7" s="70"/>
      <c r="D7" s="70"/>
      <c r="E7" s="70"/>
      <c r="F7" s="70"/>
      <c r="G7" s="61"/>
      <c r="H7" s="61"/>
      <c r="I7" s="61"/>
      <c r="J7" s="61"/>
      <c r="K7" s="61"/>
      <c r="L7" s="61"/>
      <c r="M7" s="61"/>
      <c r="N7" s="61"/>
      <c r="O7" s="61"/>
      <c r="P7" s="61"/>
      <c r="Q7" s="61"/>
      <c r="R7" s="61"/>
      <c r="S7" s="61"/>
      <c r="T7" s="61"/>
      <c r="U7" s="61"/>
      <c r="V7" s="61"/>
      <c r="W7" s="61"/>
      <c r="X7" s="61"/>
      <c r="Y7" s="61"/>
    </row>
    <row r="8" spans="1:25" ht="13">
      <c r="A8" s="76"/>
      <c r="B8" s="61"/>
      <c r="C8" s="61"/>
      <c r="D8" s="61"/>
      <c r="E8" s="61"/>
      <c r="F8" s="61"/>
      <c r="G8" s="61"/>
      <c r="H8" s="61"/>
      <c r="I8" s="61"/>
      <c r="J8" s="61"/>
      <c r="K8" s="61"/>
      <c r="L8" s="61"/>
      <c r="M8" s="61"/>
      <c r="N8" s="61"/>
      <c r="O8" s="61"/>
      <c r="P8" s="61"/>
      <c r="Q8" s="61"/>
      <c r="R8" s="61"/>
      <c r="S8" s="61"/>
      <c r="T8" s="61"/>
      <c r="U8" s="61"/>
      <c r="V8" s="61"/>
      <c r="W8" s="61"/>
      <c r="X8" s="61"/>
      <c r="Y8" s="61"/>
    </row>
    <row r="9" spans="1:25" ht="87.5">
      <c r="A9" s="121" t="s">
        <v>533</v>
      </c>
      <c r="B9" s="61"/>
      <c r="C9" s="61"/>
      <c r="D9" s="61"/>
      <c r="E9" s="74" t="s">
        <v>534</v>
      </c>
      <c r="F9" s="73" t="s">
        <v>535</v>
      </c>
      <c r="G9" s="61"/>
      <c r="H9" s="61"/>
      <c r="I9" s="61"/>
      <c r="J9" s="61"/>
      <c r="K9" s="61"/>
      <c r="L9" s="61"/>
      <c r="M9" s="61"/>
      <c r="N9" s="61"/>
      <c r="O9" s="61"/>
      <c r="P9" s="61"/>
      <c r="Q9" s="61"/>
      <c r="R9" s="61"/>
      <c r="S9" s="61"/>
      <c r="T9" s="61"/>
      <c r="U9" s="61"/>
      <c r="V9" s="61"/>
      <c r="W9" s="61"/>
      <c r="X9" s="61"/>
      <c r="Y9" s="61"/>
    </row>
    <row r="10" spans="1:25" ht="13">
      <c r="A10" s="76"/>
      <c r="B10" s="61"/>
      <c r="C10" s="61"/>
      <c r="D10" s="61"/>
      <c r="E10" s="61"/>
      <c r="F10" s="61"/>
      <c r="G10" s="61"/>
      <c r="H10" s="61"/>
      <c r="I10" s="61"/>
      <c r="J10" s="61"/>
      <c r="K10" s="61"/>
      <c r="L10" s="61"/>
      <c r="M10" s="61"/>
      <c r="N10" s="61"/>
      <c r="O10" s="61"/>
      <c r="P10" s="61"/>
      <c r="Q10" s="61"/>
      <c r="R10" s="61"/>
      <c r="S10" s="61"/>
      <c r="T10" s="61"/>
      <c r="U10" s="61"/>
      <c r="V10" s="61"/>
      <c r="W10" s="61"/>
      <c r="X10" s="61"/>
      <c r="Y10" s="61"/>
    </row>
    <row r="11" spans="1:25" ht="13">
      <c r="A11" s="76"/>
      <c r="B11" s="61"/>
      <c r="C11" s="61"/>
      <c r="D11" s="61"/>
      <c r="E11" s="61"/>
      <c r="F11" s="61"/>
      <c r="G11" s="61"/>
      <c r="H11" s="61"/>
      <c r="I11" s="61"/>
      <c r="J11" s="61"/>
      <c r="K11" s="61"/>
      <c r="L11" s="61"/>
      <c r="M11" s="61"/>
      <c r="N11" s="61"/>
      <c r="O11" s="61"/>
      <c r="P11" s="61"/>
      <c r="Q11" s="61"/>
      <c r="R11" s="61"/>
      <c r="S11" s="61"/>
      <c r="T11" s="61"/>
      <c r="U11" s="61"/>
      <c r="V11" s="61"/>
      <c r="W11" s="61"/>
      <c r="X11" s="61"/>
      <c r="Y11" s="61"/>
    </row>
    <row r="12" spans="1:25" ht="13">
      <c r="A12" s="77"/>
      <c r="B12" s="61"/>
      <c r="C12" s="61"/>
      <c r="D12" s="61"/>
      <c r="E12" s="61"/>
      <c r="F12" s="61"/>
      <c r="G12" s="61"/>
      <c r="H12" s="61"/>
      <c r="I12" s="61"/>
      <c r="J12" s="61"/>
      <c r="K12" s="61"/>
      <c r="L12" s="61"/>
      <c r="M12" s="61"/>
      <c r="N12" s="61"/>
      <c r="O12" s="61"/>
      <c r="P12" s="61"/>
      <c r="Q12" s="61"/>
      <c r="R12" s="61"/>
      <c r="S12" s="61"/>
      <c r="T12" s="61"/>
      <c r="U12" s="61"/>
      <c r="V12" s="61"/>
      <c r="W12" s="61"/>
      <c r="X12" s="61"/>
      <c r="Y12" s="61"/>
    </row>
    <row r="13" spans="1:25" ht="13">
      <c r="A13" s="115"/>
      <c r="B13" s="61"/>
      <c r="C13" s="61"/>
      <c r="D13" s="61"/>
      <c r="E13" s="61"/>
      <c r="F13" s="61"/>
      <c r="G13" s="61"/>
      <c r="H13" s="61"/>
      <c r="I13" s="61"/>
      <c r="J13" s="61"/>
      <c r="K13" s="61"/>
      <c r="L13" s="61"/>
      <c r="M13" s="61"/>
      <c r="N13" s="61"/>
      <c r="O13" s="61"/>
      <c r="P13" s="61"/>
      <c r="Q13" s="61"/>
      <c r="R13" s="61"/>
      <c r="S13" s="61"/>
      <c r="T13" s="61"/>
      <c r="U13" s="61"/>
      <c r="V13" s="61"/>
      <c r="W13" s="61"/>
      <c r="X13" s="61"/>
      <c r="Y13" s="61"/>
    </row>
    <row r="14" spans="1:25" ht="13">
      <c r="A14" s="115"/>
      <c r="B14" s="61"/>
      <c r="C14" s="61"/>
      <c r="D14" s="61"/>
      <c r="E14" s="61"/>
      <c r="F14" s="61"/>
      <c r="G14" s="61"/>
      <c r="H14" s="61"/>
      <c r="I14" s="61"/>
      <c r="J14" s="61"/>
      <c r="K14" s="61"/>
      <c r="L14" s="61"/>
      <c r="M14" s="61"/>
      <c r="N14" s="61"/>
      <c r="O14" s="61"/>
      <c r="P14" s="61"/>
      <c r="Q14" s="61"/>
      <c r="R14" s="61"/>
      <c r="S14" s="61"/>
      <c r="T14" s="61"/>
      <c r="U14" s="61"/>
      <c r="V14" s="61"/>
      <c r="W14" s="61"/>
      <c r="X14" s="61"/>
      <c r="Y14" s="61"/>
    </row>
    <row r="15" spans="1:25" ht="13">
      <c r="A15" s="76"/>
      <c r="B15" s="61"/>
      <c r="C15" s="61"/>
      <c r="D15" s="61"/>
      <c r="E15" s="61"/>
      <c r="F15" s="61"/>
      <c r="G15" s="61"/>
      <c r="H15" s="61"/>
      <c r="I15" s="61"/>
      <c r="J15" s="61"/>
      <c r="K15" s="61"/>
      <c r="L15" s="61"/>
      <c r="M15" s="61"/>
      <c r="N15" s="61"/>
      <c r="O15" s="61"/>
      <c r="P15" s="61"/>
      <c r="Q15" s="61"/>
      <c r="R15" s="61"/>
      <c r="S15" s="61"/>
      <c r="T15" s="61"/>
      <c r="U15" s="61"/>
      <c r="V15" s="61"/>
      <c r="W15" s="61"/>
      <c r="X15" s="61"/>
      <c r="Y15" s="61"/>
    </row>
    <row r="16" spans="1:25" ht="13">
      <c r="A16" s="76"/>
      <c r="B16" s="61"/>
      <c r="C16" s="61"/>
      <c r="D16" s="61"/>
      <c r="E16" s="61"/>
      <c r="F16" s="61"/>
      <c r="G16" s="61"/>
      <c r="H16" s="61"/>
      <c r="I16" s="61"/>
      <c r="J16" s="61"/>
      <c r="K16" s="61"/>
      <c r="L16" s="61"/>
      <c r="M16" s="61"/>
      <c r="N16" s="61"/>
      <c r="O16" s="61"/>
      <c r="P16" s="61"/>
      <c r="Q16" s="61"/>
      <c r="R16" s="61"/>
      <c r="S16" s="61"/>
      <c r="T16" s="61"/>
      <c r="U16" s="61"/>
      <c r="V16" s="61"/>
      <c r="W16" s="61"/>
      <c r="X16" s="61"/>
      <c r="Y16" s="61"/>
    </row>
    <row r="17" spans="1:25" ht="13">
      <c r="A17" s="81"/>
      <c r="B17" s="61"/>
      <c r="C17" s="61"/>
      <c r="D17" s="61"/>
      <c r="E17" s="61"/>
      <c r="F17" s="61"/>
      <c r="G17" s="61"/>
      <c r="H17" s="61"/>
      <c r="I17" s="61"/>
      <c r="J17" s="61"/>
      <c r="K17" s="61"/>
      <c r="L17" s="61"/>
      <c r="M17" s="61"/>
      <c r="N17" s="61"/>
      <c r="O17" s="61"/>
      <c r="P17" s="61"/>
      <c r="Q17" s="61"/>
      <c r="R17" s="61"/>
      <c r="S17" s="61"/>
      <c r="T17" s="61"/>
      <c r="U17" s="61"/>
      <c r="V17" s="61"/>
      <c r="W17" s="61"/>
      <c r="X17" s="61"/>
      <c r="Y17" s="61"/>
    </row>
    <row r="18" spans="1:25" ht="30.75" customHeight="1">
      <c r="A18" s="83"/>
      <c r="B18" s="61"/>
      <c r="C18" s="61"/>
      <c r="D18" s="61"/>
      <c r="E18" s="61"/>
      <c r="F18" s="61"/>
      <c r="G18" s="61"/>
      <c r="H18" s="61"/>
      <c r="I18" s="61"/>
      <c r="J18" s="61"/>
      <c r="K18" s="61"/>
      <c r="L18" s="61"/>
      <c r="M18" s="61"/>
      <c r="N18" s="61"/>
      <c r="O18" s="61"/>
      <c r="P18" s="61"/>
      <c r="Q18" s="61"/>
      <c r="R18" s="61"/>
      <c r="S18" s="61"/>
      <c r="T18" s="61"/>
      <c r="U18" s="61"/>
      <c r="V18" s="61"/>
      <c r="W18" s="61"/>
      <c r="X18" s="61"/>
      <c r="Y18" s="61"/>
    </row>
    <row r="19" spans="1:25" ht="13">
      <c r="A19" s="83"/>
      <c r="B19" s="61"/>
      <c r="C19" s="61"/>
      <c r="D19" s="61"/>
      <c r="E19" s="61"/>
      <c r="F19" s="61"/>
      <c r="G19" s="61"/>
      <c r="H19" s="61"/>
      <c r="I19" s="61"/>
      <c r="J19" s="61"/>
      <c r="K19" s="61"/>
      <c r="L19" s="61"/>
      <c r="M19" s="61"/>
      <c r="N19" s="61"/>
      <c r="O19" s="61"/>
      <c r="P19" s="61"/>
      <c r="Q19" s="61"/>
      <c r="R19" s="61"/>
      <c r="S19" s="61"/>
      <c r="T19" s="61"/>
      <c r="U19" s="61"/>
      <c r="V19" s="61"/>
      <c r="W19" s="61"/>
      <c r="X19" s="61"/>
      <c r="Y19" s="61"/>
    </row>
    <row r="20" spans="1:25" ht="13">
      <c r="A20" s="110"/>
      <c r="B20" s="61"/>
      <c r="C20" s="61"/>
      <c r="D20" s="61"/>
      <c r="E20" s="112"/>
      <c r="F20" s="61"/>
      <c r="G20" s="61"/>
      <c r="H20" s="61"/>
      <c r="I20" s="61"/>
      <c r="J20" s="61"/>
      <c r="K20" s="61"/>
      <c r="L20" s="61"/>
      <c r="M20" s="61"/>
      <c r="N20" s="61"/>
      <c r="O20" s="61"/>
      <c r="P20" s="61"/>
      <c r="Q20" s="61"/>
      <c r="R20" s="61"/>
      <c r="S20" s="61"/>
      <c r="T20" s="61"/>
      <c r="U20" s="61"/>
      <c r="V20" s="61"/>
      <c r="W20" s="61"/>
      <c r="X20" s="61"/>
      <c r="Y20" s="61"/>
    </row>
    <row r="21" spans="1:25" ht="13">
      <c r="A21" s="83"/>
      <c r="B21" s="61"/>
      <c r="C21" s="61"/>
      <c r="D21" s="61"/>
      <c r="E21" s="61"/>
      <c r="F21" s="61"/>
      <c r="G21" s="61"/>
      <c r="H21" s="61"/>
      <c r="I21" s="61"/>
      <c r="J21" s="61"/>
      <c r="K21" s="61"/>
      <c r="L21" s="61"/>
      <c r="M21" s="61"/>
      <c r="N21" s="61"/>
      <c r="O21" s="61"/>
      <c r="P21" s="61"/>
      <c r="Q21" s="61"/>
      <c r="R21" s="61"/>
      <c r="S21" s="61"/>
      <c r="T21" s="61"/>
      <c r="U21" s="61"/>
      <c r="V21" s="61"/>
      <c r="W21" s="61"/>
      <c r="X21" s="61"/>
      <c r="Y21" s="61"/>
    </row>
    <row r="22" spans="1:25" ht="13">
      <c r="A22" s="83"/>
      <c r="B22" s="61"/>
      <c r="C22" s="61"/>
      <c r="D22" s="61"/>
      <c r="E22" s="112"/>
      <c r="F22" s="87"/>
      <c r="G22" s="61"/>
      <c r="H22" s="61"/>
      <c r="I22" s="61"/>
      <c r="J22" s="61"/>
      <c r="K22" s="61"/>
      <c r="L22" s="61"/>
      <c r="M22" s="61"/>
      <c r="N22" s="61"/>
      <c r="O22" s="61"/>
      <c r="P22" s="61"/>
      <c r="Q22" s="61"/>
      <c r="R22" s="61"/>
      <c r="S22" s="61"/>
      <c r="T22" s="61"/>
      <c r="U22" s="61"/>
      <c r="V22" s="61"/>
      <c r="W22" s="61"/>
      <c r="X22" s="61"/>
      <c r="Y22" s="61"/>
    </row>
    <row r="23" spans="1:25" ht="13">
      <c r="A23" s="83"/>
      <c r="B23" s="61"/>
      <c r="C23" s="61"/>
      <c r="D23" s="61"/>
      <c r="E23" s="61"/>
      <c r="F23" s="61"/>
      <c r="G23" s="61"/>
      <c r="H23" s="61"/>
      <c r="I23" s="61"/>
      <c r="J23" s="61"/>
      <c r="K23" s="61"/>
      <c r="L23" s="61"/>
      <c r="M23" s="61"/>
      <c r="N23" s="61"/>
      <c r="O23" s="61"/>
      <c r="P23" s="61"/>
      <c r="Q23" s="61"/>
      <c r="R23" s="61"/>
      <c r="S23" s="61"/>
      <c r="T23" s="61"/>
      <c r="U23" s="61"/>
      <c r="V23" s="61"/>
      <c r="W23" s="61"/>
      <c r="X23" s="61"/>
      <c r="Y23" s="61"/>
    </row>
    <row r="24" spans="1:25" ht="13">
      <c r="A24" s="83"/>
      <c r="B24" s="61"/>
      <c r="C24" s="61"/>
      <c r="D24" s="61"/>
      <c r="E24" s="61"/>
      <c r="F24" s="61"/>
      <c r="G24" s="61"/>
      <c r="H24" s="61"/>
      <c r="I24" s="61"/>
      <c r="J24" s="61"/>
      <c r="K24" s="61"/>
      <c r="L24" s="61"/>
      <c r="M24" s="61"/>
      <c r="N24" s="61"/>
      <c r="O24" s="61"/>
      <c r="P24" s="61"/>
      <c r="Q24" s="61"/>
      <c r="R24" s="61"/>
      <c r="S24" s="61"/>
      <c r="T24" s="61"/>
      <c r="U24" s="61"/>
      <c r="V24" s="61"/>
      <c r="W24" s="61"/>
      <c r="X24" s="61"/>
      <c r="Y24" s="61"/>
    </row>
    <row r="26" spans="1:25" ht="13">
      <c r="A26" s="76"/>
      <c r="B26" s="61"/>
      <c r="D26" s="61"/>
      <c r="E26" s="61"/>
      <c r="F26" s="61"/>
      <c r="G26" s="61"/>
      <c r="H26" s="61"/>
      <c r="I26" s="61"/>
      <c r="J26" s="61"/>
      <c r="K26" s="61"/>
      <c r="L26" s="61"/>
      <c r="M26" s="61"/>
      <c r="N26" s="61"/>
      <c r="O26" s="61"/>
      <c r="P26" s="61"/>
      <c r="Q26" s="61"/>
      <c r="R26" s="61"/>
      <c r="S26" s="61"/>
      <c r="T26" s="61"/>
      <c r="U26" s="61"/>
      <c r="V26" s="61"/>
      <c r="W26" s="61"/>
      <c r="X26" s="61"/>
      <c r="Y26" s="61"/>
    </row>
    <row r="27" spans="1:25" ht="13">
      <c r="A27" s="88"/>
      <c r="B27" s="61"/>
      <c r="C27" s="61"/>
      <c r="D27" s="61"/>
      <c r="E27" s="61"/>
      <c r="F27" s="61"/>
      <c r="G27" s="61"/>
      <c r="H27" s="61"/>
      <c r="I27" s="61"/>
      <c r="J27" s="61"/>
      <c r="K27" s="61"/>
      <c r="L27" s="61"/>
      <c r="M27" s="61"/>
      <c r="N27" s="61"/>
      <c r="O27" s="61"/>
      <c r="P27" s="61"/>
      <c r="Q27" s="61"/>
      <c r="R27" s="61"/>
      <c r="S27" s="61"/>
      <c r="T27" s="61"/>
      <c r="U27" s="61"/>
      <c r="V27" s="61"/>
      <c r="W27" s="61"/>
      <c r="X27" s="61"/>
      <c r="Y27" s="61"/>
    </row>
    <row r="28" spans="1:25" ht="13">
      <c r="A28" s="88"/>
      <c r="B28" s="61"/>
      <c r="C28" s="61"/>
      <c r="D28" s="61"/>
      <c r="E28" s="61"/>
      <c r="F28" s="61"/>
      <c r="G28" s="61"/>
      <c r="H28" s="61"/>
      <c r="I28" s="61"/>
      <c r="J28" s="61"/>
      <c r="K28" s="61"/>
      <c r="L28" s="61"/>
      <c r="M28" s="61"/>
      <c r="N28" s="61"/>
      <c r="O28" s="61"/>
      <c r="P28" s="61"/>
      <c r="Q28" s="61"/>
      <c r="R28" s="61"/>
      <c r="S28" s="61"/>
      <c r="T28" s="61"/>
      <c r="U28" s="61"/>
      <c r="V28" s="61"/>
      <c r="W28" s="61"/>
      <c r="X28" s="61"/>
      <c r="Y28" s="61"/>
    </row>
    <row r="29" spans="1:25" ht="13">
      <c r="A29" s="88"/>
      <c r="B29" s="61"/>
      <c r="C29" s="61"/>
      <c r="D29" s="61"/>
      <c r="E29" s="61"/>
      <c r="F29" s="61"/>
      <c r="G29" s="61"/>
      <c r="H29" s="61"/>
      <c r="I29" s="61"/>
      <c r="J29" s="61"/>
      <c r="K29" s="61"/>
      <c r="L29" s="61"/>
      <c r="M29" s="61"/>
      <c r="N29" s="61"/>
      <c r="O29" s="61"/>
      <c r="P29" s="61"/>
      <c r="Q29" s="61"/>
      <c r="R29" s="61"/>
      <c r="S29" s="61"/>
      <c r="T29" s="61"/>
      <c r="U29" s="61"/>
      <c r="V29" s="61"/>
      <c r="W29" s="61"/>
      <c r="X29" s="61"/>
      <c r="Y29" s="61"/>
    </row>
    <row r="30" spans="1:25" ht="13">
      <c r="A30" s="88"/>
      <c r="B30" s="61"/>
      <c r="C30" s="61"/>
      <c r="D30" s="61"/>
      <c r="E30" s="112"/>
      <c r="F30" s="61"/>
      <c r="G30" s="61"/>
      <c r="H30" s="61"/>
      <c r="I30" s="61"/>
      <c r="J30" s="61"/>
      <c r="K30" s="61"/>
      <c r="L30" s="61"/>
      <c r="M30" s="61"/>
      <c r="N30" s="61"/>
      <c r="O30" s="61"/>
      <c r="P30" s="61"/>
      <c r="Q30" s="61"/>
      <c r="R30" s="61"/>
      <c r="S30" s="61"/>
      <c r="T30" s="61"/>
      <c r="U30" s="61"/>
      <c r="V30" s="61"/>
      <c r="W30" s="61"/>
      <c r="X30" s="61"/>
      <c r="Y30" s="61"/>
    </row>
    <row r="31" spans="1:25" ht="13">
      <c r="A31" s="88"/>
      <c r="B31" s="61"/>
      <c r="C31" s="61"/>
      <c r="D31" s="61"/>
      <c r="E31" s="61"/>
      <c r="F31" s="61"/>
      <c r="G31" s="61"/>
      <c r="H31" s="61"/>
      <c r="I31" s="61"/>
      <c r="J31" s="61"/>
      <c r="K31" s="61"/>
      <c r="L31" s="61"/>
      <c r="M31" s="61"/>
      <c r="N31" s="61"/>
      <c r="O31" s="61"/>
      <c r="P31" s="61"/>
      <c r="Q31" s="61"/>
      <c r="R31" s="61"/>
      <c r="S31" s="61"/>
      <c r="T31" s="61"/>
      <c r="U31" s="61"/>
      <c r="V31" s="61"/>
      <c r="W31" s="61"/>
      <c r="X31" s="61"/>
      <c r="Y31" s="61"/>
    </row>
    <row r="32" spans="1:25" ht="13">
      <c r="A32" s="88"/>
      <c r="B32" s="61"/>
      <c r="C32" s="61"/>
      <c r="D32" s="61"/>
      <c r="E32" s="61"/>
      <c r="F32" s="61"/>
      <c r="G32" s="61"/>
      <c r="H32" s="61"/>
      <c r="I32" s="61"/>
      <c r="J32" s="61"/>
      <c r="K32" s="61"/>
      <c r="L32" s="61"/>
      <c r="M32" s="61"/>
      <c r="N32" s="61"/>
      <c r="O32" s="61"/>
      <c r="P32" s="61"/>
      <c r="Q32" s="61"/>
      <c r="R32" s="61"/>
      <c r="S32" s="61"/>
      <c r="T32" s="61"/>
      <c r="U32" s="61"/>
      <c r="V32" s="61"/>
      <c r="W32" s="61"/>
      <c r="X32" s="61"/>
      <c r="Y32" s="61"/>
    </row>
    <row r="33" spans="1:25" ht="13">
      <c r="A33" s="92"/>
      <c r="B33" s="61"/>
      <c r="C33" s="61"/>
      <c r="D33" s="61"/>
      <c r="E33" s="61"/>
      <c r="F33" s="61"/>
      <c r="G33" s="61"/>
      <c r="H33" s="61"/>
      <c r="I33" s="61"/>
      <c r="J33" s="61"/>
      <c r="K33" s="61"/>
      <c r="L33" s="61"/>
      <c r="M33" s="61"/>
      <c r="N33" s="61"/>
      <c r="O33" s="61"/>
      <c r="P33" s="61"/>
      <c r="Q33" s="61"/>
      <c r="R33" s="61"/>
      <c r="S33" s="61"/>
      <c r="T33" s="61"/>
      <c r="U33" s="61"/>
      <c r="V33" s="61"/>
      <c r="W33" s="61"/>
      <c r="X33" s="61"/>
      <c r="Y33" s="61"/>
    </row>
    <row r="34" spans="1:25" ht="13">
      <c r="A34" s="92"/>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ht="13">
      <c r="A35" s="88"/>
      <c r="B35" s="61"/>
      <c r="C35" s="61"/>
      <c r="D35" s="61"/>
      <c r="E35" s="61"/>
      <c r="F35" s="61"/>
      <c r="G35" s="61"/>
      <c r="H35" s="61"/>
      <c r="I35" s="61"/>
      <c r="J35" s="61"/>
      <c r="K35" s="61"/>
      <c r="L35" s="61"/>
      <c r="M35" s="61"/>
      <c r="N35" s="61"/>
      <c r="O35" s="61"/>
      <c r="P35" s="61"/>
      <c r="Q35" s="61"/>
      <c r="R35" s="61"/>
      <c r="S35" s="61"/>
      <c r="T35" s="61"/>
      <c r="U35" s="61"/>
      <c r="V35" s="61"/>
      <c r="W35" s="61"/>
      <c r="X35" s="61"/>
      <c r="Y35" s="61"/>
    </row>
    <row r="36" spans="1:25" ht="13">
      <c r="A36" s="88"/>
      <c r="B36" s="61"/>
      <c r="C36" s="61"/>
      <c r="D36" s="61"/>
      <c r="E36" s="61"/>
      <c r="F36" s="61"/>
      <c r="G36" s="61"/>
      <c r="H36" s="61"/>
      <c r="I36" s="61"/>
      <c r="J36" s="61"/>
      <c r="K36" s="61"/>
      <c r="L36" s="61"/>
      <c r="M36" s="61"/>
      <c r="N36" s="61"/>
      <c r="O36" s="61"/>
      <c r="P36" s="61"/>
      <c r="Q36" s="61"/>
      <c r="R36" s="61"/>
      <c r="S36" s="61"/>
      <c r="T36" s="61"/>
      <c r="U36" s="61"/>
      <c r="V36" s="61"/>
      <c r="W36" s="61"/>
      <c r="X36" s="61"/>
      <c r="Y36" s="61"/>
    </row>
    <row r="37" spans="1:25" ht="12.5">
      <c r="A37" s="94"/>
      <c r="B37" s="61"/>
      <c r="C37" s="61"/>
      <c r="D37" s="61"/>
      <c r="E37" s="61"/>
      <c r="F37" s="61"/>
      <c r="G37" s="61"/>
      <c r="H37" s="61"/>
      <c r="I37" s="61"/>
      <c r="J37" s="61"/>
      <c r="K37" s="61"/>
      <c r="L37" s="61"/>
      <c r="M37" s="61"/>
      <c r="N37" s="61"/>
      <c r="O37" s="61"/>
      <c r="P37" s="61"/>
      <c r="Q37" s="61"/>
      <c r="R37" s="61"/>
      <c r="S37" s="61"/>
      <c r="T37" s="61"/>
      <c r="U37" s="61"/>
      <c r="V37" s="61"/>
      <c r="W37" s="61"/>
      <c r="X37" s="61"/>
      <c r="Y37" s="61"/>
    </row>
    <row r="38" spans="1:25" ht="12.5">
      <c r="A38" s="94"/>
      <c r="B38" s="61"/>
      <c r="C38" s="61"/>
      <c r="D38" s="61"/>
      <c r="E38" s="61"/>
      <c r="F38" s="61"/>
      <c r="G38" s="61"/>
      <c r="H38" s="61"/>
      <c r="I38" s="61"/>
      <c r="J38" s="61"/>
      <c r="K38" s="61"/>
      <c r="L38" s="61"/>
      <c r="M38" s="61"/>
      <c r="N38" s="61"/>
      <c r="O38" s="61"/>
      <c r="P38" s="61"/>
      <c r="Q38" s="61"/>
      <c r="R38" s="61"/>
      <c r="S38" s="61"/>
      <c r="T38" s="61"/>
      <c r="U38" s="61"/>
      <c r="V38" s="61"/>
      <c r="W38" s="61"/>
      <c r="X38" s="61"/>
      <c r="Y38" s="61"/>
    </row>
    <row r="39" spans="1:25" ht="12.5">
      <c r="A39" s="94"/>
      <c r="B39" s="61"/>
      <c r="C39" s="61"/>
      <c r="D39" s="61"/>
      <c r="E39" s="61"/>
      <c r="F39" s="61"/>
      <c r="G39" s="61"/>
      <c r="H39" s="61"/>
      <c r="I39" s="61"/>
      <c r="J39" s="61"/>
      <c r="K39" s="61"/>
      <c r="L39" s="61"/>
      <c r="M39" s="61"/>
      <c r="N39" s="61"/>
      <c r="O39" s="61"/>
      <c r="P39" s="61"/>
      <c r="Q39" s="61"/>
      <c r="R39" s="61"/>
      <c r="S39" s="61"/>
      <c r="T39" s="61"/>
      <c r="U39" s="61"/>
      <c r="V39" s="61"/>
      <c r="W39" s="61"/>
      <c r="X39" s="61"/>
      <c r="Y39" s="61"/>
    </row>
    <row r="40" spans="1:25" ht="12.5">
      <c r="A40" s="95"/>
      <c r="B40" s="61"/>
      <c r="C40" s="61"/>
      <c r="D40" s="61"/>
      <c r="E40" s="61"/>
      <c r="F40" s="61"/>
      <c r="G40" s="61"/>
      <c r="H40" s="61"/>
      <c r="I40" s="61"/>
      <c r="J40" s="61"/>
      <c r="K40" s="61"/>
      <c r="L40" s="61"/>
      <c r="M40" s="61"/>
      <c r="N40" s="61"/>
      <c r="O40" s="61"/>
      <c r="P40" s="61"/>
      <c r="Q40" s="61"/>
      <c r="R40" s="61"/>
      <c r="S40" s="61"/>
      <c r="T40" s="61"/>
      <c r="U40" s="61"/>
      <c r="V40" s="61"/>
      <c r="W40" s="61"/>
      <c r="X40" s="61"/>
      <c r="Y40" s="61"/>
    </row>
    <row r="41" spans="1:25" ht="12.5">
      <c r="A41" s="95"/>
      <c r="B41" s="61"/>
      <c r="C41" s="61"/>
      <c r="D41" s="61"/>
      <c r="E41" s="61"/>
      <c r="F41" s="61"/>
      <c r="G41" s="61"/>
      <c r="H41" s="61"/>
      <c r="I41" s="61"/>
      <c r="J41" s="61"/>
      <c r="K41" s="61"/>
      <c r="L41" s="61"/>
      <c r="M41" s="61"/>
      <c r="N41" s="61"/>
      <c r="O41" s="61"/>
      <c r="P41" s="61"/>
      <c r="Q41" s="61"/>
      <c r="R41" s="61"/>
      <c r="S41" s="61"/>
      <c r="T41" s="61"/>
      <c r="U41" s="61"/>
      <c r="V41" s="61"/>
      <c r="W41" s="61"/>
      <c r="X41" s="61"/>
      <c r="Y41" s="61"/>
    </row>
    <row r="42" spans="1:25" ht="12.5">
      <c r="A42" s="95"/>
      <c r="B42" s="61"/>
      <c r="C42" s="61"/>
      <c r="D42" s="61"/>
      <c r="E42" s="61"/>
      <c r="F42" s="61"/>
      <c r="G42" s="61"/>
      <c r="H42" s="61"/>
      <c r="I42" s="61"/>
      <c r="J42" s="61"/>
      <c r="K42" s="61"/>
      <c r="L42" s="61"/>
      <c r="M42" s="61"/>
      <c r="N42" s="61"/>
      <c r="O42" s="61"/>
      <c r="P42" s="61"/>
      <c r="Q42" s="61"/>
      <c r="R42" s="61"/>
      <c r="S42" s="61"/>
      <c r="T42" s="61"/>
      <c r="U42" s="61"/>
      <c r="V42" s="61"/>
      <c r="W42" s="61"/>
      <c r="X42" s="61"/>
      <c r="Y42" s="61"/>
    </row>
    <row r="43" spans="1:25" ht="12.5">
      <c r="A43" s="61"/>
      <c r="B43" s="61"/>
      <c r="C43" s="61"/>
      <c r="D43" s="61"/>
      <c r="E43" s="61"/>
      <c r="F43" s="61"/>
      <c r="G43" s="61"/>
      <c r="H43" s="61"/>
      <c r="I43" s="61"/>
      <c r="J43" s="61"/>
      <c r="K43" s="61"/>
      <c r="L43" s="61"/>
      <c r="M43" s="61"/>
      <c r="N43" s="61"/>
      <c r="O43" s="61"/>
      <c r="P43" s="61"/>
      <c r="Q43" s="61"/>
      <c r="R43" s="61"/>
      <c r="S43" s="61"/>
      <c r="T43" s="61"/>
      <c r="U43" s="61"/>
      <c r="V43" s="61"/>
      <c r="W43" s="61"/>
      <c r="X43" s="61"/>
      <c r="Y43" s="61"/>
    </row>
    <row r="44" spans="1:25" ht="12.5">
      <c r="A44" s="61"/>
      <c r="B44" s="61"/>
      <c r="C44" s="61"/>
      <c r="D44" s="61"/>
      <c r="E44" s="61"/>
      <c r="F44" s="61"/>
      <c r="G44" s="61"/>
      <c r="H44" s="61"/>
      <c r="I44" s="61"/>
      <c r="J44" s="61"/>
      <c r="K44" s="61"/>
      <c r="L44" s="61"/>
      <c r="M44" s="61"/>
      <c r="N44" s="61"/>
      <c r="O44" s="61"/>
      <c r="P44" s="61"/>
      <c r="Q44" s="61"/>
      <c r="R44" s="61"/>
      <c r="S44" s="61"/>
      <c r="T44" s="61"/>
      <c r="U44" s="61"/>
      <c r="V44" s="61"/>
      <c r="W44" s="61"/>
      <c r="X44" s="61"/>
      <c r="Y44" s="61"/>
    </row>
    <row r="45" spans="1:25" ht="12.5">
      <c r="A45" s="61"/>
      <c r="B45" s="61"/>
      <c r="C45" s="61"/>
      <c r="D45" s="61"/>
      <c r="E45" s="61"/>
      <c r="F45" s="61"/>
      <c r="G45" s="61"/>
      <c r="H45" s="61"/>
      <c r="I45" s="61"/>
      <c r="J45" s="61"/>
      <c r="K45" s="61"/>
      <c r="L45" s="61"/>
      <c r="M45" s="61"/>
      <c r="N45" s="61"/>
      <c r="O45" s="61"/>
      <c r="P45" s="61"/>
      <c r="Q45" s="61"/>
      <c r="R45" s="61"/>
      <c r="S45" s="61"/>
      <c r="T45" s="61"/>
      <c r="U45" s="61"/>
      <c r="V45" s="61"/>
      <c r="W45" s="61"/>
      <c r="X45" s="61"/>
      <c r="Y45" s="61"/>
    </row>
    <row r="46" spans="1:25" ht="12.5">
      <c r="A46" s="61"/>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ht="12.5">
      <c r="A47" s="61"/>
      <c r="B47" s="61"/>
      <c r="C47" s="61"/>
      <c r="D47" s="61"/>
      <c r="E47" s="61"/>
      <c r="F47" s="61"/>
      <c r="G47" s="61"/>
      <c r="H47" s="61"/>
      <c r="I47" s="61"/>
      <c r="J47" s="61"/>
      <c r="K47" s="61"/>
      <c r="L47" s="61"/>
      <c r="M47" s="61"/>
      <c r="N47" s="61"/>
      <c r="O47" s="61"/>
      <c r="P47" s="61"/>
      <c r="Q47" s="61"/>
      <c r="R47" s="61"/>
      <c r="S47" s="61"/>
      <c r="T47" s="61"/>
      <c r="U47" s="61"/>
      <c r="V47" s="61"/>
      <c r="W47" s="61"/>
      <c r="X47" s="61"/>
      <c r="Y47" s="61"/>
    </row>
    <row r="48" spans="1:25" ht="12.5">
      <c r="A48" s="61"/>
      <c r="B48" s="61"/>
      <c r="C48" s="61"/>
      <c r="D48" s="61"/>
      <c r="E48" s="61"/>
      <c r="F48" s="61"/>
      <c r="G48" s="61"/>
      <c r="H48" s="61"/>
      <c r="I48" s="61"/>
      <c r="J48" s="61"/>
      <c r="K48" s="61"/>
      <c r="L48" s="61"/>
      <c r="M48" s="61"/>
      <c r="N48" s="61"/>
      <c r="O48" s="61"/>
      <c r="P48" s="61"/>
      <c r="Q48" s="61"/>
      <c r="R48" s="61"/>
      <c r="S48" s="61"/>
      <c r="T48" s="61"/>
      <c r="U48" s="61"/>
      <c r="V48" s="61"/>
      <c r="W48" s="61"/>
      <c r="X48" s="61"/>
      <c r="Y48" s="61"/>
    </row>
    <row r="49" spans="1:25" ht="12.5">
      <c r="A49" s="61"/>
      <c r="B49" s="61"/>
      <c r="C49" s="61"/>
      <c r="D49" s="61"/>
      <c r="E49" s="61"/>
      <c r="F49" s="61"/>
      <c r="G49" s="61"/>
      <c r="H49" s="61"/>
      <c r="I49" s="61"/>
      <c r="J49" s="61"/>
      <c r="K49" s="61"/>
      <c r="L49" s="61"/>
      <c r="M49" s="61"/>
      <c r="N49" s="61"/>
      <c r="O49" s="61"/>
      <c r="P49" s="61"/>
      <c r="Q49" s="61"/>
      <c r="R49" s="61"/>
      <c r="S49" s="61"/>
      <c r="T49" s="61"/>
      <c r="U49" s="61"/>
      <c r="V49" s="61"/>
      <c r="W49" s="61"/>
      <c r="X49" s="61"/>
      <c r="Y49" s="61"/>
    </row>
    <row r="50" spans="1:25" ht="12.5">
      <c r="A50" s="61"/>
      <c r="B50" s="61"/>
      <c r="C50" s="61"/>
      <c r="D50" s="61"/>
      <c r="E50" s="61"/>
      <c r="F50" s="61"/>
      <c r="G50" s="61"/>
      <c r="H50" s="61"/>
      <c r="I50" s="61"/>
      <c r="J50" s="61"/>
      <c r="K50" s="61"/>
      <c r="L50" s="61"/>
      <c r="M50" s="61"/>
      <c r="N50" s="61"/>
      <c r="O50" s="61"/>
      <c r="P50" s="61"/>
      <c r="Q50" s="61"/>
      <c r="R50" s="61"/>
      <c r="S50" s="61"/>
      <c r="T50" s="61"/>
      <c r="U50" s="61"/>
      <c r="V50" s="61"/>
      <c r="W50" s="61"/>
      <c r="X50" s="61"/>
      <c r="Y50" s="61"/>
    </row>
    <row r="51" spans="1:25" ht="12.5">
      <c r="A51" s="61"/>
      <c r="B51" s="61"/>
      <c r="C51" s="61"/>
      <c r="D51" s="61"/>
      <c r="E51" s="61"/>
      <c r="F51" s="61"/>
      <c r="G51" s="61"/>
      <c r="H51" s="61"/>
      <c r="I51" s="61"/>
      <c r="J51" s="61"/>
      <c r="K51" s="61"/>
      <c r="L51" s="61"/>
      <c r="M51" s="61"/>
      <c r="N51" s="61"/>
      <c r="O51" s="61"/>
      <c r="P51" s="61"/>
      <c r="Q51" s="61"/>
      <c r="R51" s="61"/>
      <c r="S51" s="61"/>
      <c r="T51" s="61"/>
      <c r="U51" s="61"/>
      <c r="V51" s="61"/>
      <c r="W51" s="61"/>
      <c r="X51" s="61"/>
      <c r="Y51" s="61"/>
    </row>
    <row r="52" spans="1:25" ht="12.5">
      <c r="A52" s="61"/>
      <c r="B52" s="61"/>
      <c r="C52" s="61"/>
      <c r="D52" s="61"/>
      <c r="E52" s="61"/>
      <c r="F52" s="61"/>
      <c r="G52" s="61"/>
      <c r="H52" s="61"/>
      <c r="I52" s="61"/>
      <c r="J52" s="61"/>
      <c r="K52" s="61"/>
      <c r="L52" s="61"/>
      <c r="M52" s="61"/>
      <c r="N52" s="61"/>
      <c r="O52" s="61"/>
      <c r="P52" s="61"/>
      <c r="Q52" s="61"/>
      <c r="R52" s="61"/>
      <c r="S52" s="61"/>
      <c r="T52" s="61"/>
      <c r="U52" s="61"/>
      <c r="V52" s="61"/>
      <c r="W52" s="61"/>
      <c r="X52" s="61"/>
      <c r="Y52" s="61"/>
    </row>
    <row r="53" spans="1:25" ht="12.5">
      <c r="A53" s="61"/>
      <c r="B53" s="61"/>
      <c r="C53" s="61"/>
      <c r="D53" s="61"/>
      <c r="E53" s="61"/>
      <c r="F53" s="61"/>
      <c r="G53" s="61"/>
      <c r="H53" s="61"/>
      <c r="I53" s="61"/>
      <c r="J53" s="61"/>
      <c r="K53" s="61"/>
      <c r="L53" s="61"/>
      <c r="M53" s="61"/>
      <c r="N53" s="61"/>
      <c r="O53" s="61"/>
      <c r="P53" s="61"/>
      <c r="Q53" s="61"/>
      <c r="R53" s="61"/>
      <c r="S53" s="61"/>
      <c r="T53" s="61"/>
      <c r="U53" s="61"/>
      <c r="V53" s="61"/>
      <c r="W53" s="61"/>
      <c r="X53" s="61"/>
      <c r="Y53" s="61"/>
    </row>
    <row r="54" spans="1:25" ht="12.5">
      <c r="A54" s="61"/>
      <c r="B54" s="61"/>
      <c r="C54" s="61"/>
      <c r="D54" s="61"/>
      <c r="E54" s="61"/>
      <c r="F54" s="61"/>
      <c r="G54" s="61"/>
      <c r="H54" s="61"/>
      <c r="I54" s="61"/>
      <c r="J54" s="61"/>
      <c r="K54" s="61"/>
      <c r="L54" s="61"/>
      <c r="M54" s="61"/>
      <c r="N54" s="61"/>
      <c r="O54" s="61"/>
      <c r="P54" s="61"/>
      <c r="Q54" s="61"/>
      <c r="R54" s="61"/>
      <c r="S54" s="61"/>
      <c r="T54" s="61"/>
      <c r="U54" s="61"/>
      <c r="V54" s="61"/>
      <c r="W54" s="61"/>
      <c r="X54" s="61"/>
      <c r="Y54" s="61"/>
    </row>
    <row r="55" spans="1:25" ht="12.5">
      <c r="A55" s="61"/>
      <c r="B55" s="61"/>
      <c r="C55" s="61"/>
      <c r="D55" s="61"/>
      <c r="E55" s="61"/>
      <c r="F55" s="61"/>
      <c r="G55" s="61"/>
      <c r="H55" s="61"/>
      <c r="I55" s="61"/>
      <c r="J55" s="61"/>
      <c r="K55" s="61"/>
      <c r="L55" s="61"/>
      <c r="M55" s="61"/>
      <c r="N55" s="61"/>
      <c r="O55" s="61"/>
      <c r="P55" s="61"/>
      <c r="Q55" s="61"/>
      <c r="R55" s="61"/>
      <c r="S55" s="61"/>
      <c r="T55" s="61"/>
      <c r="U55" s="61"/>
      <c r="V55" s="61"/>
      <c r="W55" s="61"/>
      <c r="X55" s="61"/>
      <c r="Y55" s="61"/>
    </row>
    <row r="56" spans="1:25" ht="12.5">
      <c r="A56" s="61"/>
      <c r="B56" s="61"/>
      <c r="C56" s="61"/>
      <c r="D56" s="61"/>
      <c r="E56" s="61"/>
      <c r="F56" s="61"/>
      <c r="G56" s="61"/>
      <c r="H56" s="61"/>
      <c r="I56" s="61"/>
      <c r="J56" s="61"/>
      <c r="K56" s="61"/>
      <c r="L56" s="61"/>
      <c r="M56" s="61"/>
      <c r="N56" s="61"/>
      <c r="O56" s="61"/>
      <c r="P56" s="61"/>
      <c r="Q56" s="61"/>
      <c r="R56" s="61"/>
      <c r="S56" s="61"/>
      <c r="T56" s="61"/>
      <c r="U56" s="61"/>
      <c r="V56" s="61"/>
      <c r="W56" s="61"/>
      <c r="X56" s="61"/>
      <c r="Y56" s="61"/>
    </row>
    <row r="57" spans="1:25" ht="12.5">
      <c r="A57" s="61"/>
      <c r="B57" s="61"/>
      <c r="C57" s="61"/>
      <c r="D57" s="61"/>
      <c r="E57" s="61"/>
      <c r="F57" s="61"/>
      <c r="G57" s="61"/>
      <c r="H57" s="61"/>
      <c r="I57" s="61"/>
      <c r="J57" s="61"/>
      <c r="K57" s="61"/>
      <c r="L57" s="61"/>
      <c r="M57" s="61"/>
      <c r="N57" s="61"/>
      <c r="O57" s="61"/>
      <c r="P57" s="61"/>
      <c r="Q57" s="61"/>
      <c r="R57" s="61"/>
      <c r="S57" s="61"/>
      <c r="T57" s="61"/>
      <c r="U57" s="61"/>
      <c r="V57" s="61"/>
      <c r="W57" s="61"/>
      <c r="X57" s="61"/>
      <c r="Y57" s="61"/>
    </row>
    <row r="58" spans="1:25" ht="12.5">
      <c r="A58" s="61"/>
      <c r="B58" s="61"/>
      <c r="C58" s="61"/>
      <c r="D58" s="61"/>
      <c r="E58" s="61"/>
      <c r="F58" s="61"/>
      <c r="G58" s="61"/>
      <c r="H58" s="61"/>
      <c r="I58" s="61"/>
      <c r="J58" s="61"/>
      <c r="K58" s="61"/>
      <c r="L58" s="61"/>
      <c r="M58" s="61"/>
      <c r="N58" s="61"/>
      <c r="O58" s="61"/>
      <c r="P58" s="61"/>
      <c r="Q58" s="61"/>
      <c r="R58" s="61"/>
      <c r="S58" s="61"/>
      <c r="T58" s="61"/>
      <c r="U58" s="61"/>
      <c r="V58" s="61"/>
      <c r="W58" s="61"/>
      <c r="X58" s="61"/>
      <c r="Y58" s="61"/>
    </row>
    <row r="59" spans="1:25" ht="12.5">
      <c r="A59" s="61"/>
      <c r="B59" s="61"/>
      <c r="C59" s="61"/>
      <c r="D59" s="61"/>
      <c r="E59" s="61"/>
      <c r="F59" s="61"/>
      <c r="G59" s="61"/>
      <c r="H59" s="61"/>
      <c r="I59" s="61"/>
      <c r="J59" s="61"/>
      <c r="K59" s="61"/>
      <c r="L59" s="61"/>
      <c r="M59" s="61"/>
      <c r="N59" s="61"/>
      <c r="O59" s="61"/>
      <c r="P59" s="61"/>
      <c r="Q59" s="61"/>
      <c r="R59" s="61"/>
      <c r="S59" s="61"/>
      <c r="T59" s="61"/>
      <c r="U59" s="61"/>
      <c r="V59" s="61"/>
      <c r="W59" s="61"/>
      <c r="X59" s="61"/>
      <c r="Y59" s="61"/>
    </row>
    <row r="60" spans="1:25" ht="12.5">
      <c r="A60" s="61"/>
      <c r="B60" s="61"/>
      <c r="C60" s="61"/>
      <c r="D60" s="61"/>
      <c r="E60" s="61"/>
      <c r="F60" s="61"/>
      <c r="G60" s="61"/>
      <c r="H60" s="61"/>
      <c r="I60" s="61"/>
      <c r="J60" s="61"/>
      <c r="K60" s="61"/>
      <c r="L60" s="61"/>
      <c r="M60" s="61"/>
      <c r="N60" s="61"/>
      <c r="O60" s="61"/>
      <c r="P60" s="61"/>
      <c r="Q60" s="61"/>
      <c r="R60" s="61"/>
      <c r="S60" s="61"/>
      <c r="T60" s="61"/>
      <c r="U60" s="61"/>
      <c r="V60" s="61"/>
      <c r="W60" s="61"/>
      <c r="X60" s="61"/>
      <c r="Y60" s="61"/>
    </row>
    <row r="61" spans="1:25" ht="12.5">
      <c r="A61" s="61"/>
      <c r="B61" s="61"/>
      <c r="C61" s="61"/>
      <c r="D61" s="61"/>
      <c r="E61" s="61"/>
      <c r="F61" s="61"/>
      <c r="G61" s="61"/>
      <c r="H61" s="61"/>
      <c r="I61" s="61"/>
      <c r="J61" s="61"/>
      <c r="K61" s="61"/>
      <c r="L61" s="61"/>
      <c r="M61" s="61"/>
      <c r="N61" s="61"/>
      <c r="O61" s="61"/>
      <c r="P61" s="61"/>
      <c r="Q61" s="61"/>
      <c r="R61" s="61"/>
      <c r="S61" s="61"/>
      <c r="T61" s="61"/>
      <c r="U61" s="61"/>
      <c r="V61" s="61"/>
      <c r="W61" s="61"/>
      <c r="X61" s="61"/>
      <c r="Y61" s="61"/>
    </row>
    <row r="62" spans="1:25" ht="12.5">
      <c r="A62" s="61"/>
      <c r="B62" s="61"/>
      <c r="C62" s="61"/>
      <c r="D62" s="61"/>
      <c r="E62" s="61"/>
      <c r="F62" s="61"/>
      <c r="G62" s="61"/>
      <c r="H62" s="61"/>
      <c r="I62" s="61"/>
      <c r="J62" s="61"/>
      <c r="K62" s="61"/>
      <c r="L62" s="61"/>
      <c r="M62" s="61"/>
      <c r="N62" s="61"/>
      <c r="O62" s="61"/>
      <c r="P62" s="61"/>
      <c r="Q62" s="61"/>
      <c r="R62" s="61"/>
      <c r="S62" s="61"/>
      <c r="T62" s="61"/>
      <c r="U62" s="61"/>
      <c r="V62" s="61"/>
      <c r="W62" s="61"/>
      <c r="X62" s="61"/>
      <c r="Y62" s="61"/>
    </row>
    <row r="63" spans="1:25" ht="12.5">
      <c r="A63" s="61"/>
      <c r="B63" s="61"/>
      <c r="C63" s="61"/>
      <c r="D63" s="61"/>
      <c r="E63" s="61"/>
      <c r="F63" s="61"/>
      <c r="G63" s="61"/>
      <c r="H63" s="61"/>
      <c r="I63" s="61"/>
      <c r="J63" s="61"/>
      <c r="K63" s="61"/>
      <c r="L63" s="61"/>
      <c r="M63" s="61"/>
      <c r="N63" s="61"/>
      <c r="O63" s="61"/>
      <c r="P63" s="61"/>
      <c r="Q63" s="61"/>
      <c r="R63" s="61"/>
      <c r="S63" s="61"/>
      <c r="T63" s="61"/>
      <c r="U63" s="61"/>
      <c r="V63" s="61"/>
      <c r="W63" s="61"/>
      <c r="X63" s="61"/>
      <c r="Y63" s="61"/>
    </row>
    <row r="64" spans="1:25" ht="12.5">
      <c r="A64" s="61"/>
      <c r="B64" s="61"/>
      <c r="C64" s="61"/>
      <c r="D64" s="61"/>
      <c r="E64" s="61"/>
      <c r="F64" s="61"/>
      <c r="G64" s="61"/>
      <c r="H64" s="61"/>
      <c r="I64" s="61"/>
      <c r="J64" s="61"/>
      <c r="K64" s="61"/>
      <c r="L64" s="61"/>
      <c r="M64" s="61"/>
      <c r="N64" s="61"/>
      <c r="O64" s="61"/>
      <c r="P64" s="61"/>
      <c r="Q64" s="61"/>
      <c r="R64" s="61"/>
      <c r="S64" s="61"/>
      <c r="T64" s="61"/>
      <c r="U64" s="61"/>
      <c r="V64" s="61"/>
      <c r="W64" s="61"/>
      <c r="X64" s="61"/>
      <c r="Y64" s="61"/>
    </row>
    <row r="65" spans="1:25" ht="12.5">
      <c r="A65" s="61"/>
      <c r="B65" s="61"/>
      <c r="C65" s="61"/>
      <c r="D65" s="61"/>
      <c r="E65" s="61"/>
      <c r="F65" s="61"/>
      <c r="G65" s="61"/>
      <c r="H65" s="61"/>
      <c r="I65" s="61"/>
      <c r="J65" s="61"/>
      <c r="K65" s="61"/>
      <c r="L65" s="61"/>
      <c r="M65" s="61"/>
      <c r="N65" s="61"/>
      <c r="O65" s="61"/>
      <c r="P65" s="61"/>
      <c r="Q65" s="61"/>
      <c r="R65" s="61"/>
      <c r="S65" s="61"/>
      <c r="T65" s="61"/>
      <c r="U65" s="61"/>
      <c r="V65" s="61"/>
      <c r="W65" s="61"/>
      <c r="X65" s="61"/>
      <c r="Y65" s="61"/>
    </row>
    <row r="66" spans="1:25" ht="12.5">
      <c r="A66" s="61"/>
      <c r="B66" s="61"/>
      <c r="C66" s="61"/>
      <c r="D66" s="61"/>
      <c r="E66" s="61"/>
      <c r="F66" s="61"/>
      <c r="G66" s="61"/>
      <c r="H66" s="61"/>
      <c r="I66" s="61"/>
      <c r="J66" s="61"/>
      <c r="K66" s="61"/>
      <c r="L66" s="61"/>
      <c r="M66" s="61"/>
      <c r="N66" s="61"/>
      <c r="O66" s="61"/>
      <c r="P66" s="61"/>
      <c r="Q66" s="61"/>
      <c r="R66" s="61"/>
      <c r="S66" s="61"/>
      <c r="T66" s="61"/>
      <c r="U66" s="61"/>
      <c r="V66" s="61"/>
      <c r="W66" s="61"/>
      <c r="X66" s="61"/>
      <c r="Y66" s="61"/>
    </row>
    <row r="67" spans="1:25" ht="12.5">
      <c r="A67" s="61"/>
      <c r="B67" s="61"/>
      <c r="C67" s="61"/>
      <c r="D67" s="61"/>
      <c r="E67" s="61"/>
      <c r="F67" s="61"/>
      <c r="G67" s="61"/>
      <c r="H67" s="61"/>
      <c r="I67" s="61"/>
      <c r="J67" s="61"/>
      <c r="K67" s="61"/>
      <c r="L67" s="61"/>
      <c r="M67" s="61"/>
      <c r="N67" s="61"/>
      <c r="O67" s="61"/>
      <c r="P67" s="61"/>
      <c r="Q67" s="61"/>
      <c r="R67" s="61"/>
      <c r="S67" s="61"/>
      <c r="T67" s="61"/>
      <c r="U67" s="61"/>
      <c r="V67" s="61"/>
      <c r="W67" s="61"/>
      <c r="X67" s="61"/>
      <c r="Y67" s="61"/>
    </row>
    <row r="68" spans="1:25" ht="12.5">
      <c r="A68" s="61"/>
      <c r="B68" s="61"/>
      <c r="C68" s="61"/>
      <c r="D68" s="61"/>
      <c r="E68" s="61"/>
      <c r="F68" s="61"/>
      <c r="G68" s="61"/>
      <c r="H68" s="61"/>
      <c r="I68" s="61"/>
      <c r="J68" s="61"/>
      <c r="K68" s="61"/>
      <c r="L68" s="61"/>
      <c r="M68" s="61"/>
      <c r="N68" s="61"/>
      <c r="O68" s="61"/>
      <c r="P68" s="61"/>
      <c r="Q68" s="61"/>
      <c r="R68" s="61"/>
      <c r="S68" s="61"/>
      <c r="T68" s="61"/>
      <c r="U68" s="61"/>
      <c r="V68" s="61"/>
      <c r="W68" s="61"/>
      <c r="X68" s="61"/>
      <c r="Y68" s="61"/>
    </row>
    <row r="69" spans="1:25" ht="12.5">
      <c r="A69" s="61"/>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ht="12.5">
      <c r="A70" s="61"/>
      <c r="B70" s="61"/>
      <c r="C70" s="61"/>
      <c r="D70" s="61"/>
      <c r="E70" s="61"/>
      <c r="F70" s="61"/>
      <c r="G70" s="61"/>
      <c r="H70" s="61"/>
      <c r="I70" s="61"/>
      <c r="J70" s="61"/>
      <c r="K70" s="61"/>
      <c r="L70" s="61"/>
      <c r="M70" s="61"/>
      <c r="N70" s="61"/>
      <c r="O70" s="61"/>
      <c r="P70" s="61"/>
      <c r="Q70" s="61"/>
      <c r="R70" s="61"/>
      <c r="S70" s="61"/>
      <c r="T70" s="61"/>
      <c r="U70" s="61"/>
      <c r="V70" s="61"/>
      <c r="W70" s="61"/>
      <c r="X70" s="61"/>
      <c r="Y70" s="61"/>
    </row>
    <row r="71" spans="1:25" ht="12.5">
      <c r="A71" s="61"/>
      <c r="B71" s="61"/>
      <c r="C71" s="61"/>
      <c r="D71" s="61"/>
      <c r="E71" s="61"/>
      <c r="F71" s="61"/>
      <c r="G71" s="61"/>
      <c r="H71" s="61"/>
      <c r="I71" s="61"/>
      <c r="J71" s="61"/>
      <c r="K71" s="61"/>
      <c r="L71" s="61"/>
      <c r="M71" s="61"/>
      <c r="N71" s="61"/>
      <c r="O71" s="61"/>
      <c r="P71" s="61"/>
      <c r="Q71" s="61"/>
      <c r="R71" s="61"/>
      <c r="S71" s="61"/>
      <c r="T71" s="61"/>
      <c r="U71" s="61"/>
      <c r="V71" s="61"/>
      <c r="W71" s="61"/>
      <c r="X71" s="61"/>
      <c r="Y71" s="61"/>
    </row>
    <row r="72" spans="1:25" ht="12.5">
      <c r="A72" s="61"/>
      <c r="B72" s="61"/>
      <c r="C72" s="61"/>
      <c r="D72" s="61"/>
      <c r="E72" s="61"/>
      <c r="F72" s="61"/>
      <c r="G72" s="61"/>
      <c r="H72" s="61"/>
      <c r="I72" s="61"/>
      <c r="J72" s="61"/>
      <c r="K72" s="61"/>
      <c r="L72" s="61"/>
      <c r="M72" s="61"/>
      <c r="N72" s="61"/>
      <c r="O72" s="61"/>
      <c r="P72" s="61"/>
      <c r="Q72" s="61"/>
      <c r="R72" s="61"/>
      <c r="S72" s="61"/>
      <c r="T72" s="61"/>
      <c r="U72" s="61"/>
      <c r="V72" s="61"/>
      <c r="W72" s="61"/>
      <c r="X72" s="61"/>
      <c r="Y72" s="61"/>
    </row>
    <row r="73" spans="1:25" ht="12.5">
      <c r="A73" s="61"/>
      <c r="B73" s="61"/>
      <c r="C73" s="61"/>
      <c r="D73" s="61"/>
      <c r="E73" s="61"/>
      <c r="F73" s="61"/>
      <c r="G73" s="61"/>
      <c r="H73" s="61"/>
      <c r="I73" s="61"/>
      <c r="J73" s="61"/>
      <c r="K73" s="61"/>
      <c r="L73" s="61"/>
      <c r="M73" s="61"/>
      <c r="N73" s="61"/>
      <c r="O73" s="61"/>
      <c r="P73" s="61"/>
      <c r="Q73" s="61"/>
      <c r="R73" s="61"/>
      <c r="S73" s="61"/>
      <c r="T73" s="61"/>
      <c r="U73" s="61"/>
      <c r="V73" s="61"/>
      <c r="W73" s="61"/>
      <c r="X73" s="61"/>
      <c r="Y73" s="61"/>
    </row>
    <row r="74" spans="1:25" ht="12.5">
      <c r="A74" s="61"/>
      <c r="B74" s="61"/>
      <c r="C74" s="61"/>
      <c r="D74" s="61"/>
      <c r="E74" s="61"/>
      <c r="F74" s="61"/>
      <c r="G74" s="61"/>
      <c r="H74" s="61"/>
      <c r="I74" s="61"/>
      <c r="J74" s="61"/>
      <c r="K74" s="61"/>
      <c r="L74" s="61"/>
      <c r="M74" s="61"/>
      <c r="N74" s="61"/>
      <c r="O74" s="61"/>
      <c r="P74" s="61"/>
      <c r="Q74" s="61"/>
      <c r="R74" s="61"/>
      <c r="S74" s="61"/>
      <c r="T74" s="61"/>
      <c r="U74" s="61"/>
      <c r="V74" s="61"/>
      <c r="W74" s="61"/>
      <c r="X74" s="61"/>
      <c r="Y74" s="61"/>
    </row>
    <row r="75" spans="1:25" ht="12.5">
      <c r="A75" s="61"/>
      <c r="B75" s="61"/>
      <c r="C75" s="61"/>
      <c r="D75" s="61"/>
      <c r="E75" s="61"/>
      <c r="F75" s="61"/>
      <c r="G75" s="61"/>
      <c r="H75" s="61"/>
      <c r="I75" s="61"/>
      <c r="J75" s="61"/>
      <c r="K75" s="61"/>
      <c r="L75" s="61"/>
      <c r="M75" s="61"/>
      <c r="N75" s="61"/>
      <c r="O75" s="61"/>
      <c r="P75" s="61"/>
      <c r="Q75" s="61"/>
      <c r="R75" s="61"/>
      <c r="S75" s="61"/>
      <c r="T75" s="61"/>
      <c r="U75" s="61"/>
      <c r="V75" s="61"/>
      <c r="W75" s="61"/>
      <c r="X75" s="61"/>
      <c r="Y75" s="61"/>
    </row>
    <row r="76" spans="1:25" ht="12.5">
      <c r="A76" s="61"/>
      <c r="B76" s="61"/>
      <c r="C76" s="61"/>
      <c r="D76" s="61"/>
      <c r="E76" s="61"/>
      <c r="F76" s="61"/>
      <c r="G76" s="61"/>
      <c r="H76" s="61"/>
      <c r="I76" s="61"/>
      <c r="J76" s="61"/>
      <c r="K76" s="61"/>
      <c r="L76" s="61"/>
      <c r="M76" s="61"/>
      <c r="N76" s="61"/>
      <c r="O76" s="61"/>
      <c r="P76" s="61"/>
      <c r="Q76" s="61"/>
      <c r="R76" s="61"/>
      <c r="S76" s="61"/>
      <c r="T76" s="61"/>
      <c r="U76" s="61"/>
      <c r="V76" s="61"/>
      <c r="W76" s="61"/>
      <c r="X76" s="61"/>
      <c r="Y76" s="61"/>
    </row>
    <row r="77" spans="1:25" ht="12.5">
      <c r="A77" s="61"/>
      <c r="B77" s="61"/>
      <c r="C77" s="61"/>
      <c r="D77" s="61"/>
      <c r="E77" s="61"/>
      <c r="F77" s="61"/>
      <c r="G77" s="61"/>
      <c r="H77" s="61"/>
      <c r="I77" s="61"/>
      <c r="J77" s="61"/>
      <c r="K77" s="61"/>
      <c r="L77" s="61"/>
      <c r="M77" s="61"/>
      <c r="N77" s="61"/>
      <c r="O77" s="61"/>
      <c r="P77" s="61"/>
      <c r="Q77" s="61"/>
      <c r="R77" s="61"/>
      <c r="S77" s="61"/>
      <c r="T77" s="61"/>
      <c r="U77" s="61"/>
      <c r="V77" s="61"/>
      <c r="W77" s="61"/>
      <c r="X77" s="61"/>
      <c r="Y77" s="61"/>
    </row>
    <row r="78" spans="1:25" ht="12.5">
      <c r="A78" s="61"/>
      <c r="B78" s="61"/>
      <c r="C78" s="61"/>
      <c r="D78" s="61"/>
      <c r="E78" s="61"/>
      <c r="F78" s="61"/>
      <c r="G78" s="61"/>
      <c r="H78" s="61"/>
      <c r="I78" s="61"/>
      <c r="J78" s="61"/>
      <c r="K78" s="61"/>
      <c r="L78" s="61"/>
      <c r="M78" s="61"/>
      <c r="N78" s="61"/>
      <c r="O78" s="61"/>
      <c r="P78" s="61"/>
      <c r="Q78" s="61"/>
      <c r="R78" s="61"/>
      <c r="S78" s="61"/>
      <c r="T78" s="61"/>
      <c r="U78" s="61"/>
      <c r="V78" s="61"/>
      <c r="W78" s="61"/>
      <c r="X78" s="61"/>
      <c r="Y78" s="61"/>
    </row>
    <row r="79" spans="1:25" ht="12.5">
      <c r="A79" s="61"/>
      <c r="B79" s="61"/>
      <c r="C79" s="61"/>
      <c r="D79" s="61"/>
      <c r="E79" s="61"/>
      <c r="F79" s="61"/>
      <c r="G79" s="61"/>
      <c r="H79" s="61"/>
      <c r="I79" s="61"/>
      <c r="J79" s="61"/>
      <c r="K79" s="61"/>
      <c r="L79" s="61"/>
      <c r="M79" s="61"/>
      <c r="N79" s="61"/>
      <c r="O79" s="61"/>
      <c r="P79" s="61"/>
      <c r="Q79" s="61"/>
      <c r="R79" s="61"/>
      <c r="S79" s="61"/>
      <c r="T79" s="61"/>
      <c r="U79" s="61"/>
      <c r="V79" s="61"/>
      <c r="W79" s="61"/>
      <c r="X79" s="61"/>
      <c r="Y79" s="61"/>
    </row>
    <row r="80" spans="1:25" ht="12.5">
      <c r="A80" s="61"/>
      <c r="B80" s="61"/>
      <c r="C80" s="61"/>
      <c r="D80" s="61"/>
      <c r="E80" s="61"/>
      <c r="F80" s="61"/>
      <c r="G80" s="61"/>
      <c r="H80" s="61"/>
      <c r="I80" s="61"/>
      <c r="J80" s="61"/>
      <c r="K80" s="61"/>
      <c r="L80" s="61"/>
      <c r="M80" s="61"/>
      <c r="N80" s="61"/>
      <c r="O80" s="61"/>
      <c r="P80" s="61"/>
      <c r="Q80" s="61"/>
      <c r="R80" s="61"/>
      <c r="S80" s="61"/>
      <c r="T80" s="61"/>
      <c r="U80" s="61"/>
      <c r="V80" s="61"/>
      <c r="W80" s="61"/>
      <c r="X80" s="61"/>
      <c r="Y80" s="61"/>
    </row>
    <row r="81" spans="1:25" ht="12.5">
      <c r="A81" s="61"/>
      <c r="B81" s="61"/>
      <c r="C81" s="61"/>
      <c r="D81" s="61"/>
      <c r="E81" s="61"/>
      <c r="F81" s="61"/>
      <c r="G81" s="61"/>
      <c r="H81" s="61"/>
      <c r="I81" s="61"/>
      <c r="J81" s="61"/>
      <c r="K81" s="61"/>
      <c r="L81" s="61"/>
      <c r="M81" s="61"/>
      <c r="N81" s="61"/>
      <c r="O81" s="61"/>
      <c r="P81" s="61"/>
      <c r="Q81" s="61"/>
      <c r="R81" s="61"/>
      <c r="S81" s="61"/>
      <c r="T81" s="61"/>
      <c r="U81" s="61"/>
      <c r="V81" s="61"/>
      <c r="W81" s="61"/>
      <c r="X81" s="61"/>
      <c r="Y81" s="61"/>
    </row>
    <row r="82" spans="1:25" ht="12.5">
      <c r="A82" s="61"/>
      <c r="B82" s="61"/>
      <c r="C82" s="61"/>
      <c r="D82" s="61"/>
      <c r="E82" s="61"/>
      <c r="F82" s="61"/>
      <c r="G82" s="61"/>
      <c r="H82" s="61"/>
      <c r="I82" s="61"/>
      <c r="J82" s="61"/>
      <c r="K82" s="61"/>
      <c r="L82" s="61"/>
      <c r="M82" s="61"/>
      <c r="N82" s="61"/>
      <c r="O82" s="61"/>
      <c r="P82" s="61"/>
      <c r="Q82" s="61"/>
      <c r="R82" s="61"/>
      <c r="S82" s="61"/>
      <c r="T82" s="61"/>
      <c r="U82" s="61"/>
      <c r="V82" s="61"/>
      <c r="W82" s="61"/>
      <c r="X82" s="61"/>
      <c r="Y82" s="61"/>
    </row>
    <row r="83" spans="1:25" ht="12.5">
      <c r="A83" s="61"/>
      <c r="B83" s="61"/>
      <c r="C83" s="61"/>
      <c r="D83" s="61"/>
      <c r="E83" s="61"/>
      <c r="F83" s="61"/>
      <c r="G83" s="61"/>
      <c r="H83" s="61"/>
      <c r="I83" s="61"/>
      <c r="J83" s="61"/>
      <c r="K83" s="61"/>
      <c r="L83" s="61"/>
      <c r="M83" s="61"/>
      <c r="N83" s="61"/>
      <c r="O83" s="61"/>
      <c r="P83" s="61"/>
      <c r="Q83" s="61"/>
      <c r="R83" s="61"/>
      <c r="S83" s="61"/>
      <c r="T83" s="61"/>
      <c r="U83" s="61"/>
      <c r="V83" s="61"/>
      <c r="W83" s="61"/>
      <c r="X83" s="61"/>
      <c r="Y83" s="61"/>
    </row>
    <row r="84" spans="1:25" ht="12.5">
      <c r="A84" s="61"/>
      <c r="B84" s="61"/>
      <c r="C84" s="61"/>
      <c r="D84" s="61"/>
      <c r="E84" s="61"/>
      <c r="F84" s="61"/>
      <c r="G84" s="61"/>
      <c r="H84" s="61"/>
      <c r="I84" s="61"/>
      <c r="J84" s="61"/>
      <c r="K84" s="61"/>
      <c r="L84" s="61"/>
      <c r="M84" s="61"/>
      <c r="N84" s="61"/>
      <c r="O84" s="61"/>
      <c r="P84" s="61"/>
      <c r="Q84" s="61"/>
      <c r="R84" s="61"/>
      <c r="S84" s="61"/>
      <c r="T84" s="61"/>
      <c r="U84" s="61"/>
      <c r="V84" s="61"/>
      <c r="W84" s="61"/>
      <c r="X84" s="61"/>
      <c r="Y84" s="61"/>
    </row>
    <row r="85" spans="1:25" ht="12.5">
      <c r="A85" s="61"/>
      <c r="B85" s="61"/>
      <c r="C85" s="61"/>
      <c r="D85" s="61"/>
      <c r="E85" s="61"/>
      <c r="F85" s="61"/>
      <c r="G85" s="61"/>
      <c r="H85" s="61"/>
      <c r="I85" s="61"/>
      <c r="J85" s="61"/>
      <c r="K85" s="61"/>
      <c r="L85" s="61"/>
      <c r="M85" s="61"/>
      <c r="N85" s="61"/>
      <c r="O85" s="61"/>
      <c r="P85" s="61"/>
      <c r="Q85" s="61"/>
      <c r="R85" s="61"/>
      <c r="S85" s="61"/>
      <c r="T85" s="61"/>
      <c r="U85" s="61"/>
      <c r="V85" s="61"/>
      <c r="W85" s="61"/>
      <c r="X85" s="61"/>
      <c r="Y85" s="61"/>
    </row>
    <row r="86" spans="1:25" ht="12.5">
      <c r="A86" s="61"/>
      <c r="B86" s="61"/>
      <c r="C86" s="61"/>
      <c r="D86" s="61"/>
      <c r="E86" s="61"/>
      <c r="F86" s="61"/>
      <c r="G86" s="61"/>
      <c r="H86" s="61"/>
      <c r="I86" s="61"/>
      <c r="J86" s="61"/>
      <c r="K86" s="61"/>
      <c r="L86" s="61"/>
      <c r="M86" s="61"/>
      <c r="N86" s="61"/>
      <c r="O86" s="61"/>
      <c r="P86" s="61"/>
      <c r="Q86" s="61"/>
      <c r="R86" s="61"/>
      <c r="S86" s="61"/>
      <c r="T86" s="61"/>
      <c r="U86" s="61"/>
      <c r="V86" s="61"/>
      <c r="W86" s="61"/>
      <c r="X86" s="61"/>
      <c r="Y86" s="61"/>
    </row>
    <row r="87" spans="1:25" ht="12.5">
      <c r="A87" s="61"/>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ht="12.5">
      <c r="A88" s="61"/>
      <c r="B88" s="61"/>
      <c r="C88" s="61"/>
      <c r="D88" s="61"/>
      <c r="E88" s="61"/>
      <c r="F88" s="61"/>
      <c r="G88" s="61"/>
      <c r="H88" s="61"/>
      <c r="I88" s="61"/>
      <c r="J88" s="61"/>
      <c r="K88" s="61"/>
      <c r="L88" s="61"/>
      <c r="M88" s="61"/>
      <c r="N88" s="61"/>
      <c r="O88" s="61"/>
      <c r="P88" s="61"/>
      <c r="Q88" s="61"/>
      <c r="R88" s="61"/>
      <c r="S88" s="61"/>
      <c r="T88" s="61"/>
      <c r="U88" s="61"/>
      <c r="V88" s="61"/>
      <c r="W88" s="61"/>
      <c r="X88" s="61"/>
      <c r="Y88" s="61"/>
    </row>
    <row r="89" spans="1:25" ht="12.5">
      <c r="A89" s="61"/>
      <c r="B89" s="61"/>
      <c r="C89" s="61"/>
      <c r="D89" s="61"/>
      <c r="E89" s="61"/>
      <c r="F89" s="61"/>
      <c r="G89" s="61"/>
      <c r="H89" s="61"/>
      <c r="I89" s="61"/>
      <c r="J89" s="61"/>
      <c r="K89" s="61"/>
      <c r="L89" s="61"/>
      <c r="M89" s="61"/>
      <c r="N89" s="61"/>
      <c r="O89" s="61"/>
      <c r="P89" s="61"/>
      <c r="Q89" s="61"/>
      <c r="R89" s="61"/>
      <c r="S89" s="61"/>
      <c r="T89" s="61"/>
      <c r="U89" s="61"/>
      <c r="V89" s="61"/>
      <c r="W89" s="61"/>
      <c r="X89" s="61"/>
      <c r="Y89" s="61"/>
    </row>
    <row r="90" spans="1:25" ht="12.5">
      <c r="A90" s="61"/>
      <c r="B90" s="61"/>
      <c r="C90" s="61"/>
      <c r="D90" s="61"/>
      <c r="E90" s="61"/>
      <c r="F90" s="61"/>
      <c r="G90" s="61"/>
      <c r="H90" s="61"/>
      <c r="I90" s="61"/>
      <c r="J90" s="61"/>
      <c r="K90" s="61"/>
      <c r="L90" s="61"/>
      <c r="M90" s="61"/>
      <c r="N90" s="61"/>
      <c r="O90" s="61"/>
      <c r="P90" s="61"/>
      <c r="Q90" s="61"/>
      <c r="R90" s="61"/>
      <c r="S90" s="61"/>
      <c r="T90" s="61"/>
      <c r="U90" s="61"/>
      <c r="V90" s="61"/>
      <c r="W90" s="61"/>
      <c r="X90" s="61"/>
      <c r="Y90" s="61"/>
    </row>
    <row r="91" spans="1:25" ht="12.5">
      <c r="A91" s="61"/>
      <c r="B91" s="61"/>
      <c r="C91" s="61"/>
      <c r="D91" s="61"/>
      <c r="E91" s="61"/>
      <c r="F91" s="61"/>
      <c r="G91" s="61"/>
      <c r="H91" s="61"/>
      <c r="I91" s="61"/>
      <c r="J91" s="61"/>
      <c r="K91" s="61"/>
      <c r="L91" s="61"/>
      <c r="M91" s="61"/>
      <c r="N91" s="61"/>
      <c r="O91" s="61"/>
      <c r="P91" s="61"/>
      <c r="Q91" s="61"/>
      <c r="R91" s="61"/>
      <c r="S91" s="61"/>
      <c r="T91" s="61"/>
      <c r="U91" s="61"/>
      <c r="V91" s="61"/>
      <c r="W91" s="61"/>
      <c r="X91" s="61"/>
      <c r="Y91" s="61"/>
    </row>
    <row r="92" spans="1:25" ht="12.5">
      <c r="A92" s="61"/>
      <c r="B92" s="61"/>
      <c r="C92" s="61"/>
      <c r="D92" s="61"/>
      <c r="E92" s="61"/>
      <c r="F92" s="61"/>
      <c r="G92" s="61"/>
      <c r="H92" s="61"/>
      <c r="I92" s="61"/>
      <c r="J92" s="61"/>
      <c r="K92" s="61"/>
      <c r="L92" s="61"/>
      <c r="M92" s="61"/>
      <c r="N92" s="61"/>
      <c r="O92" s="61"/>
      <c r="P92" s="61"/>
      <c r="Q92" s="61"/>
      <c r="R92" s="61"/>
      <c r="S92" s="61"/>
      <c r="T92" s="61"/>
      <c r="U92" s="61"/>
      <c r="V92" s="61"/>
      <c r="W92" s="61"/>
      <c r="X92" s="61"/>
      <c r="Y92" s="61"/>
    </row>
    <row r="93" spans="1:25" ht="12.5">
      <c r="A93" s="61"/>
      <c r="B93" s="61"/>
      <c r="C93" s="61"/>
      <c r="D93" s="61"/>
      <c r="E93" s="61"/>
      <c r="F93" s="61"/>
      <c r="G93" s="61"/>
      <c r="H93" s="61"/>
      <c r="I93" s="61"/>
      <c r="J93" s="61"/>
      <c r="K93" s="61"/>
      <c r="L93" s="61"/>
      <c r="M93" s="61"/>
      <c r="N93" s="61"/>
      <c r="O93" s="61"/>
      <c r="P93" s="61"/>
      <c r="Q93" s="61"/>
      <c r="R93" s="61"/>
      <c r="S93" s="61"/>
      <c r="T93" s="61"/>
      <c r="U93" s="61"/>
      <c r="V93" s="61"/>
      <c r="W93" s="61"/>
      <c r="X93" s="61"/>
      <c r="Y93" s="61"/>
    </row>
    <row r="94" spans="1:25" ht="12.5">
      <c r="A94" s="61"/>
      <c r="B94" s="61"/>
      <c r="C94" s="61"/>
      <c r="D94" s="61"/>
      <c r="E94" s="61"/>
      <c r="F94" s="61"/>
      <c r="G94" s="61"/>
      <c r="H94" s="61"/>
      <c r="I94" s="61"/>
      <c r="J94" s="61"/>
      <c r="K94" s="61"/>
      <c r="L94" s="61"/>
      <c r="M94" s="61"/>
      <c r="N94" s="61"/>
      <c r="O94" s="61"/>
      <c r="P94" s="61"/>
      <c r="Q94" s="61"/>
      <c r="R94" s="61"/>
      <c r="S94" s="61"/>
      <c r="T94" s="61"/>
      <c r="U94" s="61"/>
      <c r="V94" s="61"/>
      <c r="W94" s="61"/>
      <c r="X94" s="61"/>
      <c r="Y94" s="61"/>
    </row>
    <row r="95" spans="1:25" ht="12.5">
      <c r="A95" s="61"/>
      <c r="B95" s="61"/>
      <c r="C95" s="61"/>
      <c r="D95" s="61"/>
      <c r="E95" s="61"/>
      <c r="F95" s="61"/>
      <c r="G95" s="61"/>
      <c r="H95" s="61"/>
      <c r="I95" s="61"/>
      <c r="J95" s="61"/>
      <c r="K95" s="61"/>
      <c r="L95" s="61"/>
      <c r="M95" s="61"/>
      <c r="N95" s="61"/>
      <c r="O95" s="61"/>
      <c r="P95" s="61"/>
      <c r="Q95" s="61"/>
      <c r="R95" s="61"/>
      <c r="S95" s="61"/>
      <c r="T95" s="61"/>
      <c r="U95" s="61"/>
      <c r="V95" s="61"/>
      <c r="W95" s="61"/>
      <c r="X95" s="61"/>
      <c r="Y95" s="61"/>
    </row>
    <row r="96" spans="1:25" ht="12.5">
      <c r="A96" s="61"/>
      <c r="B96" s="61"/>
      <c r="C96" s="61"/>
      <c r="D96" s="61"/>
      <c r="E96" s="61"/>
      <c r="F96" s="61"/>
      <c r="G96" s="61"/>
      <c r="H96" s="61"/>
      <c r="I96" s="61"/>
      <c r="J96" s="61"/>
      <c r="K96" s="61"/>
      <c r="L96" s="61"/>
      <c r="M96" s="61"/>
      <c r="N96" s="61"/>
      <c r="O96" s="61"/>
      <c r="P96" s="61"/>
      <c r="Q96" s="61"/>
      <c r="R96" s="61"/>
      <c r="S96" s="61"/>
      <c r="T96" s="61"/>
      <c r="U96" s="61"/>
      <c r="V96" s="61"/>
      <c r="W96" s="61"/>
      <c r="X96" s="61"/>
      <c r="Y96" s="61"/>
    </row>
    <row r="97" spans="1:25" ht="12.5">
      <c r="A97" s="61"/>
      <c r="B97" s="61"/>
      <c r="C97" s="61"/>
      <c r="D97" s="61"/>
      <c r="E97" s="61"/>
      <c r="F97" s="61"/>
      <c r="G97" s="61"/>
      <c r="H97" s="61"/>
      <c r="I97" s="61"/>
      <c r="J97" s="61"/>
      <c r="K97" s="61"/>
      <c r="L97" s="61"/>
      <c r="M97" s="61"/>
      <c r="N97" s="61"/>
      <c r="O97" s="61"/>
      <c r="P97" s="61"/>
      <c r="Q97" s="61"/>
      <c r="R97" s="61"/>
      <c r="S97" s="61"/>
      <c r="T97" s="61"/>
      <c r="U97" s="61"/>
      <c r="V97" s="61"/>
      <c r="W97" s="61"/>
      <c r="X97" s="61"/>
      <c r="Y97" s="61"/>
    </row>
    <row r="98" spans="1:25" ht="12.5">
      <c r="A98" s="61"/>
      <c r="B98" s="61"/>
      <c r="C98" s="61"/>
      <c r="D98" s="61"/>
      <c r="E98" s="61"/>
      <c r="F98" s="61"/>
      <c r="G98" s="61"/>
      <c r="H98" s="61"/>
      <c r="I98" s="61"/>
      <c r="J98" s="61"/>
      <c r="K98" s="61"/>
      <c r="L98" s="61"/>
      <c r="M98" s="61"/>
      <c r="N98" s="61"/>
      <c r="O98" s="61"/>
      <c r="P98" s="61"/>
      <c r="Q98" s="61"/>
      <c r="R98" s="61"/>
      <c r="S98" s="61"/>
      <c r="T98" s="61"/>
      <c r="U98" s="61"/>
      <c r="V98" s="61"/>
      <c r="W98" s="61"/>
      <c r="X98" s="61"/>
      <c r="Y98" s="61"/>
    </row>
    <row r="99" spans="1:25" ht="12.5">
      <c r="A99" s="61"/>
      <c r="B99" s="61"/>
      <c r="C99" s="61"/>
      <c r="D99" s="61"/>
      <c r="E99" s="61"/>
      <c r="F99" s="61"/>
      <c r="G99" s="61"/>
      <c r="H99" s="61"/>
      <c r="I99" s="61"/>
      <c r="J99" s="61"/>
      <c r="K99" s="61"/>
      <c r="L99" s="61"/>
      <c r="M99" s="61"/>
      <c r="N99" s="61"/>
      <c r="O99" s="61"/>
      <c r="P99" s="61"/>
      <c r="Q99" s="61"/>
      <c r="R99" s="61"/>
      <c r="S99" s="61"/>
      <c r="T99" s="61"/>
      <c r="U99" s="61"/>
      <c r="V99" s="61"/>
      <c r="W99" s="61"/>
      <c r="X99" s="61"/>
      <c r="Y99" s="61"/>
    </row>
    <row r="100" spans="1:25" ht="12.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row>
    <row r="101" spans="1:25" ht="12.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row>
    <row r="102" spans="1:25" ht="12.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row>
    <row r="103" spans="1:25" ht="12.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row>
    <row r="104" spans="1:25" ht="12.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row>
    <row r="105" spans="1:25" ht="12.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row>
    <row r="106" spans="1:25" ht="12.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row>
    <row r="107" spans="1:25" ht="12.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row>
    <row r="108" spans="1:25" ht="12.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row>
    <row r="109" spans="1:25" ht="12.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row>
    <row r="110" spans="1:25" ht="12.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row>
    <row r="111" spans="1:25" ht="12.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row>
    <row r="112" spans="1:25" ht="12.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row>
    <row r="113" spans="1:25" ht="12.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row>
    <row r="114" spans="1:25" ht="12.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row>
    <row r="115" spans="1:25" ht="12.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row>
    <row r="116" spans="1:25" ht="12.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row>
    <row r="117" spans="1:25" ht="12.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row>
    <row r="118" spans="1:25" ht="12.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row>
    <row r="119" spans="1:25" ht="12.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row>
    <row r="120" spans="1:25" ht="12.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row>
    <row r="121" spans="1:25" ht="12.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row>
    <row r="122" spans="1:25" ht="12.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row>
    <row r="123" spans="1:25" ht="12.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row>
    <row r="124" spans="1:25" ht="12.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row>
    <row r="125" spans="1:25" ht="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spans="1:25" ht="12.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row>
    <row r="127" spans="1:25" ht="12.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row>
    <row r="128" spans="1:25" ht="12.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row>
    <row r="129" spans="1:25" ht="12.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row>
    <row r="130" spans="1:25" ht="12.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row>
    <row r="131" spans="1:25" ht="12.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row>
    <row r="132" spans="1:25" ht="12.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row>
    <row r="133" spans="1:25" ht="12.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row>
    <row r="134" spans="1:25" ht="12.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spans="1:25" ht="12.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row>
    <row r="136" spans="1:25" ht="12.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row>
    <row r="137" spans="1:25" ht="12.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row>
    <row r="138" spans="1:25" ht="12.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row>
    <row r="139" spans="1:25" ht="12.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row>
    <row r="140" spans="1:25" ht="12.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row>
    <row r="141" spans="1:25" ht="12.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row>
    <row r="142" spans="1:25" ht="12.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row>
    <row r="143" spans="1:25" ht="12.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row>
    <row r="144" spans="1:25" ht="12.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row>
    <row r="145" spans="1:25" ht="12.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row>
    <row r="146" spans="1:25" ht="12.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row>
    <row r="147" spans="1:25" ht="12.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spans="1:25" ht="12.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row>
    <row r="149" spans="1:25" ht="12.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row>
    <row r="150" spans="1:25" ht="12.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row>
    <row r="151" spans="1:25" ht="12.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row>
    <row r="152" spans="1:25" ht="12.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row>
    <row r="153" spans="1:25" ht="12.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row>
    <row r="154" spans="1:25" ht="12.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row>
    <row r="155" spans="1:25" ht="12.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row>
    <row r="156" spans="1:25" ht="12.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row>
    <row r="157" spans="1:25" ht="12.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row>
    <row r="158" spans="1:25" ht="12.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row>
    <row r="159" spans="1:25" ht="12.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row>
    <row r="160" spans="1:25" ht="12.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row>
    <row r="161" spans="1:25" ht="12.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row>
    <row r="162" spans="1:25" ht="12.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row>
    <row r="163" spans="1:25" ht="12.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row>
    <row r="164" spans="1:25" ht="12.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row>
    <row r="165" spans="1:25" ht="12.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row>
    <row r="166" spans="1:25" ht="12.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row>
    <row r="167" spans="1:25" ht="12.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row>
    <row r="168" spans="1:25" ht="12.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row>
    <row r="169" spans="1:25" ht="12.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row>
    <row r="170" spans="1:25" ht="12.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row>
    <row r="171" spans="1:25" ht="12.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row>
    <row r="172" spans="1:25" ht="12.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row>
    <row r="173" spans="1:25" ht="12.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row>
    <row r="174" spans="1:25" ht="12.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row>
    <row r="175" spans="1:25" ht="12.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row>
    <row r="176" spans="1:25" ht="12.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row>
    <row r="177" spans="1:25" ht="12.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row>
    <row r="178" spans="1:25" ht="12.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row>
    <row r="179" spans="1:25" ht="12.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row>
    <row r="180" spans="1:25" ht="12.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row>
    <row r="181" spans="1:25" ht="12.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row>
    <row r="182" spans="1:25" ht="12.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row>
    <row r="183" spans="1:25" ht="12.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row>
    <row r="184" spans="1:25" ht="12.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row>
    <row r="185" spans="1:25" ht="12.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row>
    <row r="186" spans="1:25" ht="12.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row>
    <row r="187" spans="1:25" ht="12.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row>
    <row r="188" spans="1:25" ht="12.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row>
    <row r="189" spans="1:25" ht="12.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row>
    <row r="190" spans="1:25" ht="12.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row>
    <row r="191" spans="1:25" ht="12.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row>
    <row r="192" spans="1:25" ht="12.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row>
    <row r="193" spans="1:25" ht="12.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row>
    <row r="194" spans="1:25" ht="12.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row>
    <row r="195" spans="1:25" ht="12.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row>
    <row r="196" spans="1:25" ht="12.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row>
    <row r="197" spans="1:25" ht="12.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row>
    <row r="198" spans="1:25" ht="12.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row>
    <row r="199" spans="1:25" ht="12.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row>
    <row r="200" spans="1:25" ht="12.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row>
    <row r="201" spans="1:25" ht="12.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row>
    <row r="202" spans="1:25" ht="12.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row>
    <row r="203" spans="1:25" ht="12.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row>
    <row r="204" spans="1:25" ht="12.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row>
    <row r="205" spans="1:25" ht="12.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row>
    <row r="206" spans="1:25" ht="12.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row>
    <row r="207" spans="1:25" ht="12.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row>
    <row r="208" spans="1:25" ht="12.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row>
    <row r="209" spans="1:25" ht="12.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row>
    <row r="210" spans="1:25" ht="12.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row>
    <row r="211" spans="1:25" ht="12.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row>
    <row r="212" spans="1:25" ht="12.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row>
    <row r="213" spans="1:25" ht="12.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row>
    <row r="214" spans="1:25" ht="12.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row>
    <row r="215" spans="1:25" ht="12.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row>
    <row r="216" spans="1:25" ht="12.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row>
    <row r="217" spans="1:25" ht="12.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row>
    <row r="218" spans="1:25" ht="12.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row>
    <row r="219" spans="1:25" ht="12.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row>
    <row r="220" spans="1:25" ht="12.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row>
    <row r="221" spans="1:25" ht="12.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row>
    <row r="222" spans="1:25" ht="12.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row>
    <row r="223" spans="1:25" ht="12.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row>
    <row r="224" spans="1:25" ht="12.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row>
    <row r="225" spans="1:25" ht="1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row>
    <row r="226" spans="1:25" ht="12.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row>
    <row r="227" spans="1:25" ht="12.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row>
    <row r="228" spans="1:25" ht="12.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row>
    <row r="229" spans="1:25" ht="12.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row>
    <row r="230" spans="1:25" ht="12.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row>
    <row r="231" spans="1:25" ht="12.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row>
    <row r="232" spans="1:25" ht="12.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row>
    <row r="233" spans="1:25" ht="12.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row>
    <row r="234" spans="1:25" ht="12.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row>
    <row r="235" spans="1:25" ht="12.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row>
    <row r="236" spans="1:25" ht="12.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row>
    <row r="237" spans="1:25" ht="12.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row>
    <row r="238" spans="1:25" ht="12.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row>
    <row r="239" spans="1:25" ht="12.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row>
    <row r="240" spans="1:25" ht="12.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row>
    <row r="241" spans="1:25" ht="12.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row>
    <row r="242" spans="1:25" ht="12.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row>
    <row r="243" spans="1:25" ht="12.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row>
    <row r="244" spans="1:25" ht="12.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row>
    <row r="245" spans="1:25" ht="12.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row>
    <row r="246" spans="1:25" ht="12.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row>
    <row r="247" spans="1:25" ht="12.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row>
    <row r="248" spans="1:25" ht="12.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row>
    <row r="249" spans="1:25" ht="12.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row>
    <row r="250" spans="1:25" ht="12.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row>
    <row r="251" spans="1:25" ht="12.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row>
    <row r="252" spans="1:25" ht="12.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row>
    <row r="253" spans="1:25" ht="12.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row>
    <row r="254" spans="1:25" ht="12.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row>
    <row r="255" spans="1:25" ht="12.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row>
    <row r="256" spans="1:25" ht="12.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row>
    <row r="257" spans="1:25" ht="12.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row>
    <row r="258" spans="1:25" ht="12.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row>
    <row r="259" spans="1:25" ht="12.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row>
    <row r="260" spans="1:25" ht="12.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row>
    <row r="261" spans="1:25" ht="12.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row>
    <row r="262" spans="1:25" ht="12.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row>
    <row r="263" spans="1:25" ht="12.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row>
    <row r="264" spans="1:25" ht="12.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row>
    <row r="265" spans="1:25" ht="12.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row>
    <row r="266" spans="1:25" ht="12.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row>
    <row r="267" spans="1:25" ht="12.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row>
    <row r="268" spans="1:25" ht="12.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row>
    <row r="269" spans="1:25" ht="12.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row>
    <row r="270" spans="1:25" ht="12.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row>
    <row r="271" spans="1:25" ht="12.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row>
    <row r="272" spans="1:25" ht="12.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row>
    <row r="273" spans="1:25" ht="12.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row>
    <row r="274" spans="1:25" ht="12.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row>
    <row r="275" spans="1:25" ht="12.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row>
    <row r="276" spans="1:25" ht="12.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row>
    <row r="277" spans="1:25" ht="12.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row>
    <row r="278" spans="1:25" ht="12.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row>
    <row r="279" spans="1:25" ht="12.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row>
    <row r="280" spans="1:25" ht="12.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row>
    <row r="281" spans="1:25" ht="12.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row>
    <row r="282" spans="1:25" ht="12.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row>
    <row r="283" spans="1:25" ht="12.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row>
    <row r="284" spans="1:25" ht="12.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row>
    <row r="285" spans="1:25" ht="12.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row>
    <row r="286" spans="1:25" ht="12.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row>
    <row r="287" spans="1:25" ht="12.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row>
    <row r="288" spans="1:25" ht="12.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row>
    <row r="289" spans="1:25" ht="12.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row>
    <row r="290" spans="1:25" ht="12.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row>
    <row r="291" spans="1:25" ht="12.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row>
    <row r="292" spans="1:25" ht="12.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row>
    <row r="293" spans="1:25" ht="12.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row>
    <row r="294" spans="1:25" ht="12.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row>
    <row r="295" spans="1:25" ht="12.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row>
    <row r="296" spans="1:25" ht="12.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row>
    <row r="297" spans="1:25" ht="12.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row>
    <row r="298" spans="1:25" ht="12.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row>
    <row r="299" spans="1:25" ht="12.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row>
    <row r="300" spans="1:25" ht="12.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row>
    <row r="301" spans="1:25" ht="12.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row>
    <row r="302" spans="1:25" ht="12.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row>
    <row r="303" spans="1:25" ht="12.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row>
    <row r="304" spans="1:25" ht="12.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row>
    <row r="305" spans="1:25" ht="12.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row>
    <row r="306" spans="1:25" ht="12.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row>
    <row r="307" spans="1:25" ht="12.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row>
    <row r="308" spans="1:25" ht="12.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row>
    <row r="309" spans="1:25" ht="12.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row>
    <row r="310" spans="1:25" ht="12.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row>
    <row r="311" spans="1:25" ht="12.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row>
    <row r="312" spans="1:25" ht="12.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row>
    <row r="313" spans="1:25" ht="12.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row>
    <row r="314" spans="1:25" ht="12.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row>
    <row r="315" spans="1:25" ht="12.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row>
    <row r="316" spans="1:25" ht="12.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row>
    <row r="317" spans="1:25" ht="12.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row>
    <row r="318" spans="1:25" ht="12.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row>
    <row r="319" spans="1:25" ht="12.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row>
    <row r="320" spans="1:25" ht="12.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row>
    <row r="321" spans="1:25" ht="12.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row>
    <row r="322" spans="1:25" ht="12.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row>
    <row r="323" spans="1:25" ht="12.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row>
    <row r="324" spans="1:25" ht="12.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row>
    <row r="325" spans="1:25" ht="1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row>
    <row r="326" spans="1:25" ht="12.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row>
    <row r="327" spans="1:25" ht="12.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row>
    <row r="328" spans="1:25" ht="12.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row>
    <row r="329" spans="1:25" ht="12.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row>
    <row r="330" spans="1:25" ht="12.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row>
    <row r="331" spans="1:25" ht="12.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row>
    <row r="332" spans="1:25" ht="12.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row>
    <row r="333" spans="1:25" ht="12.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row>
    <row r="334" spans="1:25" ht="12.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row>
    <row r="335" spans="1:25" ht="12.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row>
    <row r="336" spans="1:25" ht="12.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row>
    <row r="337" spans="1:25" ht="12.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row>
    <row r="338" spans="1:25" ht="12.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row>
    <row r="339" spans="1:25" ht="12.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row>
    <row r="340" spans="1:25" ht="12.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row>
    <row r="341" spans="1:25" ht="12.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row>
    <row r="342" spans="1:25" ht="12.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row>
    <row r="343" spans="1:25" ht="12.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row>
    <row r="344" spans="1:25" ht="12.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row>
    <row r="345" spans="1:25" ht="12.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row>
    <row r="346" spans="1:25" ht="12.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row>
    <row r="347" spans="1:25" ht="12.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row>
    <row r="348" spans="1:25" ht="12.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row>
    <row r="349" spans="1:25" ht="12.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row>
    <row r="350" spans="1:25" ht="12.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row>
    <row r="351" spans="1:25" ht="12.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row>
    <row r="352" spans="1:25" ht="12.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row>
    <row r="353" spans="1:25" ht="12.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row>
    <row r="354" spans="1:25" ht="12.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row>
    <row r="355" spans="1:25" ht="12.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row>
    <row r="356" spans="1:25" ht="12.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row>
    <row r="357" spans="1:25" ht="12.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row>
    <row r="358" spans="1:25" ht="12.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row>
    <row r="359" spans="1:25" ht="12.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row>
    <row r="360" spans="1:25" ht="12.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row>
    <row r="361" spans="1:25" ht="12.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row>
    <row r="362" spans="1:25" ht="12.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row>
    <row r="363" spans="1:25" ht="12.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row>
    <row r="364" spans="1:25" ht="12.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row>
    <row r="365" spans="1:25" ht="12.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row>
    <row r="366" spans="1:25" ht="12.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row>
    <row r="367" spans="1:25" ht="12.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row>
    <row r="368" spans="1:25" ht="12.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row>
    <row r="369" spans="1:25" ht="12.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row>
    <row r="370" spans="1:25" ht="12.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row>
    <row r="371" spans="1:25" ht="12.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row>
    <row r="372" spans="1:25" ht="12.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row>
    <row r="373" spans="1:25" ht="12.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row>
    <row r="374" spans="1:25" ht="12.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row>
    <row r="375" spans="1:25" ht="12.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row>
    <row r="376" spans="1:25" ht="12.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row>
    <row r="377" spans="1:25" ht="12.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row>
    <row r="378" spans="1:25" ht="12.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row>
    <row r="379" spans="1:25" ht="12.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row>
    <row r="380" spans="1:25" ht="12.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row>
    <row r="381" spans="1:25" ht="12.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row>
    <row r="382" spans="1:25" ht="12.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row>
    <row r="383" spans="1:25" ht="12.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row>
    <row r="384" spans="1:25" ht="12.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row>
    <row r="385" spans="1:25" ht="12.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row>
    <row r="386" spans="1:25" ht="12.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row>
    <row r="387" spans="1:25" ht="12.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row>
    <row r="388" spans="1:25" ht="12.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row>
    <row r="389" spans="1:25" ht="12.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row>
    <row r="390" spans="1:25" ht="12.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row>
    <row r="391" spans="1:25" ht="12.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row>
    <row r="392" spans="1:25" ht="12.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row>
    <row r="393" spans="1:25" ht="12.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row>
    <row r="394" spans="1:25" ht="12.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row>
    <row r="395" spans="1:25" ht="12.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row>
    <row r="396" spans="1:25" ht="12.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row>
    <row r="397" spans="1:25" ht="12.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row>
    <row r="398" spans="1:25" ht="12.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row>
    <row r="399" spans="1:25" ht="12.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row>
    <row r="400" spans="1:25" ht="12.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row>
    <row r="401" spans="1:25" ht="12.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row>
    <row r="402" spans="1:25" ht="12.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row>
    <row r="403" spans="1:25" ht="12.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row>
    <row r="404" spans="1:25" ht="12.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row>
    <row r="405" spans="1:25" ht="12.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row>
    <row r="406" spans="1:25" ht="12.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row>
    <row r="407" spans="1:25" ht="12.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row>
    <row r="408" spans="1:25" ht="12.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row>
    <row r="409" spans="1:25" ht="12.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row>
    <row r="410" spans="1:25" ht="12.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row>
    <row r="411" spans="1:25" ht="12.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row>
    <row r="412" spans="1:25" ht="12.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row>
    <row r="413" spans="1:25" ht="12.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row>
    <row r="414" spans="1:25" ht="12.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row>
    <row r="415" spans="1:25" ht="12.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row>
    <row r="416" spans="1:25" ht="12.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row>
    <row r="417" spans="1:25" ht="12.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row>
    <row r="418" spans="1:25" ht="12.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row>
    <row r="419" spans="1:25" ht="12.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row>
    <row r="420" spans="1:25" ht="12.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row>
    <row r="421" spans="1:25" ht="12.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row>
    <row r="422" spans="1:25" ht="12.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row>
    <row r="423" spans="1:25" ht="12.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row>
    <row r="424" spans="1:25" ht="12.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row>
    <row r="425" spans="1:25" ht="1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row>
    <row r="426" spans="1:25" ht="12.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row>
    <row r="427" spans="1:25" ht="12.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row>
    <row r="428" spans="1:25" ht="12.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row>
    <row r="429" spans="1:25" ht="12.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row>
    <row r="430" spans="1:25" ht="12.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row>
    <row r="431" spans="1:25" ht="12.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row>
    <row r="432" spans="1:25" ht="12.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row>
    <row r="433" spans="1:25" ht="12.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row>
    <row r="434" spans="1:25" ht="12.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row>
    <row r="435" spans="1:25" ht="12.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row>
    <row r="436" spans="1:25" ht="12.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row>
    <row r="437" spans="1:25" ht="12.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row>
    <row r="438" spans="1:25" ht="12.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row>
    <row r="439" spans="1:25" ht="12.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row>
    <row r="440" spans="1:25" ht="12.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row>
    <row r="441" spans="1:25" ht="12.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row>
    <row r="442" spans="1:25" ht="12.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row>
    <row r="443" spans="1:25" ht="12.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row>
    <row r="444" spans="1:25" ht="12.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row>
    <row r="445" spans="1:25" ht="12.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row>
    <row r="446" spans="1:25" ht="12.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row>
    <row r="447" spans="1:25" ht="12.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row>
    <row r="448" spans="1:25" ht="12.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row>
    <row r="449" spans="1:25" ht="12.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row>
    <row r="450" spans="1:25" ht="12.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row>
    <row r="451" spans="1:25" ht="12.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row>
    <row r="452" spans="1:25" ht="12.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row>
    <row r="453" spans="1:25" ht="12.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row>
    <row r="454" spans="1:25" ht="12.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row>
    <row r="455" spans="1:25" ht="12.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row>
    <row r="456" spans="1:25" ht="12.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row>
    <row r="457" spans="1:25" ht="12.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row>
    <row r="458" spans="1:25" ht="12.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row>
    <row r="459" spans="1:25" ht="12.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row>
    <row r="460" spans="1:25" ht="12.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row>
    <row r="461" spans="1:25" ht="12.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row>
    <row r="462" spans="1:25" ht="12.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row>
    <row r="463" spans="1:25" ht="12.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row>
    <row r="464" spans="1:25" ht="12.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row>
    <row r="465" spans="1:25" ht="12.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row>
    <row r="466" spans="1:25" ht="12.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row>
    <row r="467" spans="1:25" ht="12.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row>
    <row r="468" spans="1:25" ht="12.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row>
    <row r="469" spans="1:25" ht="12.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row>
    <row r="470" spans="1:25" ht="12.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row>
    <row r="471" spans="1:25" ht="12.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row>
    <row r="472" spans="1:25" ht="12.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row>
    <row r="473" spans="1:25" ht="12.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row>
    <row r="474" spans="1:25" ht="12.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row>
    <row r="475" spans="1:25" ht="12.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row>
    <row r="476" spans="1:25" ht="12.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row>
    <row r="477" spans="1:25" ht="12.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row>
    <row r="478" spans="1:25" ht="12.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row>
    <row r="479" spans="1:25" ht="12.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row>
    <row r="480" spans="1:25" ht="12.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row>
    <row r="481" spans="1:25" ht="12.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row>
    <row r="482" spans="1:25" ht="12.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row>
    <row r="483" spans="1:25" ht="12.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row>
    <row r="484" spans="1:25" ht="12.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row>
    <row r="485" spans="1:25" ht="12.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row>
    <row r="486" spans="1:25" ht="12.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row>
    <row r="487" spans="1:25" ht="12.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row>
    <row r="488" spans="1:25" ht="12.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row>
    <row r="489" spans="1:25" ht="12.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row>
    <row r="490" spans="1:25" ht="12.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row>
    <row r="491" spans="1:25" ht="12.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row>
    <row r="492" spans="1:25" ht="12.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row>
    <row r="493" spans="1:25" ht="12.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row>
    <row r="494" spans="1:25" ht="12.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row>
    <row r="495" spans="1:25" ht="12.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row>
    <row r="496" spans="1:25" ht="12.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row>
    <row r="497" spans="1:25" ht="12.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row>
    <row r="498" spans="1:25" ht="12.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row>
    <row r="499" spans="1:25" ht="12.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row>
    <row r="500" spans="1:25" ht="12.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row>
    <row r="501" spans="1:25" ht="12.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row>
    <row r="502" spans="1:25" ht="12.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row>
    <row r="503" spans="1:25" ht="12.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row>
    <row r="504" spans="1:25" ht="12.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row>
    <row r="505" spans="1:25" ht="12.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row>
    <row r="506" spans="1:25" ht="12.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row>
    <row r="507" spans="1:25" ht="12.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row>
    <row r="508" spans="1:25" ht="12.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row>
    <row r="509" spans="1:25" ht="12.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row>
    <row r="510" spans="1:25" ht="12.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row>
    <row r="511" spans="1:25" ht="12.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row>
    <row r="512" spans="1:25" ht="12.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row>
    <row r="513" spans="1:25" ht="12.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row>
    <row r="514" spans="1:25" ht="12.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row>
    <row r="515" spans="1:25" ht="12.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row>
    <row r="516" spans="1:25" ht="12.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row>
    <row r="517" spans="1:25" ht="12.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row>
    <row r="518" spans="1:25" ht="12.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row>
    <row r="519" spans="1:25" ht="12.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row>
    <row r="520" spans="1:25" ht="12.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row>
    <row r="521" spans="1:25" ht="12.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row>
    <row r="522" spans="1:25" ht="12.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row>
    <row r="523" spans="1:25" ht="12.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row>
    <row r="524" spans="1:25" ht="12.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row>
    <row r="525" spans="1:25" ht="1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row>
    <row r="526" spans="1:25" ht="12.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row>
    <row r="527" spans="1:25" ht="12.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row>
    <row r="528" spans="1:25" ht="12.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row>
    <row r="529" spans="1:25" ht="12.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row>
    <row r="530" spans="1:25" ht="12.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row>
    <row r="531" spans="1:25" ht="12.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row>
    <row r="532" spans="1:25" ht="12.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row>
    <row r="533" spans="1:25" ht="12.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row>
    <row r="534" spans="1:25" ht="12.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row>
    <row r="535" spans="1:25" ht="12.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row>
    <row r="536" spans="1:25" ht="12.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row>
    <row r="537" spans="1:25" ht="12.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row>
    <row r="538" spans="1:25" ht="12.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row>
    <row r="539" spans="1:25" ht="12.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row>
    <row r="540" spans="1:25" ht="12.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row>
    <row r="541" spans="1:25" ht="12.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row>
    <row r="542" spans="1:25" ht="12.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row>
    <row r="543" spans="1:25" ht="12.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row>
    <row r="544" spans="1:25" ht="12.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row>
    <row r="545" spans="1:25" ht="12.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row>
    <row r="546" spans="1:25" ht="12.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row>
    <row r="547" spans="1:25" ht="12.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row>
    <row r="548" spans="1:25" ht="12.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row>
    <row r="549" spans="1:25" ht="12.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row>
    <row r="550" spans="1:25" ht="12.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row>
    <row r="551" spans="1:25" ht="12.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row>
    <row r="552" spans="1:25" ht="12.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row>
    <row r="553" spans="1:25" ht="12.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row>
    <row r="554" spans="1:25" ht="12.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row>
    <row r="555" spans="1:25" ht="12.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row>
    <row r="556" spans="1:25" ht="12.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row>
    <row r="557" spans="1:25" ht="12.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row>
    <row r="558" spans="1:25" ht="12.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row>
    <row r="559" spans="1:25" ht="12.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row>
    <row r="560" spans="1:25" ht="12.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row>
    <row r="561" spans="1:25" ht="12.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row>
    <row r="562" spans="1:25" ht="12.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row>
    <row r="563" spans="1:25" ht="12.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row>
    <row r="564" spans="1:25" ht="12.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row>
    <row r="565" spans="1:25" ht="12.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row>
    <row r="566" spans="1:25" ht="12.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row>
    <row r="567" spans="1:25" ht="12.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row>
    <row r="568" spans="1:25" ht="12.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row>
    <row r="569" spans="1:25" ht="12.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row>
    <row r="570" spans="1:25" ht="12.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row>
    <row r="571" spans="1:25" ht="12.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row>
    <row r="572" spans="1:25" ht="12.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row>
    <row r="573" spans="1:25" ht="12.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row>
    <row r="574" spans="1:25" ht="12.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row>
    <row r="575" spans="1:25" ht="12.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row>
    <row r="576" spans="1:25" ht="12.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row>
    <row r="577" spans="1:25" ht="12.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row>
    <row r="578" spans="1:25" ht="12.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row>
    <row r="579" spans="1:25" ht="12.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row>
    <row r="580" spans="1:25" ht="12.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row>
    <row r="581" spans="1:25" ht="12.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row>
    <row r="582" spans="1:25" ht="12.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row>
    <row r="583" spans="1:25" ht="12.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row>
    <row r="584" spans="1:25" ht="12.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row>
    <row r="585" spans="1:25" ht="12.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row>
    <row r="586" spans="1:25" ht="12.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row>
    <row r="587" spans="1:25" ht="12.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row>
    <row r="588" spans="1:25" ht="12.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row>
    <row r="589" spans="1:25" ht="12.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row>
    <row r="590" spans="1:25" ht="12.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row>
    <row r="591" spans="1:25" ht="12.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row>
    <row r="592" spans="1:25" ht="12.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row>
    <row r="593" spans="1:25" ht="12.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row>
    <row r="594" spans="1:25" ht="12.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row>
    <row r="595" spans="1:25" ht="12.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row>
    <row r="596" spans="1:25" ht="12.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row>
    <row r="597" spans="1:25" ht="12.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row>
    <row r="598" spans="1:25" ht="12.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row>
    <row r="599" spans="1:25" ht="12.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row>
    <row r="600" spans="1:25" ht="12.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row>
    <row r="601" spans="1:25" ht="12.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row>
    <row r="602" spans="1:25" ht="12.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row>
    <row r="603" spans="1:25" ht="12.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row>
    <row r="604" spans="1:25" ht="12.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row>
    <row r="605" spans="1:25" ht="12.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row>
    <row r="606" spans="1:25" ht="12.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row>
    <row r="607" spans="1:25" ht="12.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row>
    <row r="608" spans="1:25" ht="12.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row>
    <row r="609" spans="1:25" ht="12.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row>
    <row r="610" spans="1:25" ht="12.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row>
    <row r="611" spans="1:25" ht="12.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row>
    <row r="612" spans="1:25" ht="12.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row>
    <row r="613" spans="1:25" ht="12.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row>
    <row r="614" spans="1:25" ht="12.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row>
    <row r="615" spans="1:25" ht="12.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row>
    <row r="616" spans="1:25" ht="12.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row>
    <row r="617" spans="1:25" ht="12.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row>
    <row r="618" spans="1:25" ht="12.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row>
    <row r="619" spans="1:25" ht="12.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row>
    <row r="620" spans="1:25" ht="12.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row>
    <row r="621" spans="1:25" ht="12.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row>
    <row r="622" spans="1:25" ht="12.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row>
    <row r="623" spans="1:25" ht="12.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row>
    <row r="624" spans="1:25" ht="12.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row>
    <row r="625" spans="1:25" ht="1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row>
    <row r="626" spans="1:25" ht="12.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row>
    <row r="627" spans="1:25" ht="12.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row>
    <row r="628" spans="1:25" ht="12.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row>
    <row r="629" spans="1:25" ht="12.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row>
    <row r="630" spans="1:25" ht="12.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row>
    <row r="631" spans="1:25" ht="12.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row>
    <row r="632" spans="1:25" ht="12.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row>
    <row r="633" spans="1:25" ht="12.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row>
    <row r="634" spans="1:25" ht="12.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row>
    <row r="635" spans="1:25" ht="12.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row>
    <row r="636" spans="1:25" ht="12.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row>
    <row r="637" spans="1:25" ht="12.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row>
    <row r="638" spans="1:25" ht="12.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row>
    <row r="639" spans="1:25" ht="12.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row>
    <row r="640" spans="1:25" ht="12.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row>
    <row r="641" spans="1:25" ht="12.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row>
    <row r="642" spans="1:25" ht="12.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row>
    <row r="643" spans="1:25" ht="12.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row>
    <row r="644" spans="1:25" ht="12.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row>
    <row r="645" spans="1:25" ht="12.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row>
    <row r="646" spans="1:25" ht="12.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row>
    <row r="647" spans="1:25" ht="12.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row>
    <row r="648" spans="1:25" ht="12.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row>
    <row r="649" spans="1:25" ht="12.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row>
    <row r="650" spans="1:25" ht="12.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row>
    <row r="651" spans="1:25" ht="12.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row>
    <row r="652" spans="1:25" ht="12.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row>
    <row r="653" spans="1:25" ht="12.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row>
    <row r="654" spans="1:25" ht="12.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row>
    <row r="655" spans="1:25" ht="12.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row>
    <row r="656" spans="1:25" ht="12.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row>
    <row r="657" spans="1:25" ht="12.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row>
    <row r="658" spans="1:25" ht="12.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row>
    <row r="659" spans="1:25" ht="12.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row>
    <row r="660" spans="1:25" ht="12.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row>
    <row r="661" spans="1:25" ht="12.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row>
    <row r="662" spans="1:25" ht="12.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row>
    <row r="663" spans="1:25" ht="12.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row>
    <row r="664" spans="1:25" ht="12.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row>
    <row r="665" spans="1:25" ht="12.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row>
    <row r="666" spans="1:25" ht="12.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row>
    <row r="667" spans="1:25" ht="12.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row>
    <row r="668" spans="1:25" ht="12.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row>
    <row r="669" spans="1:25" ht="12.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row>
    <row r="670" spans="1:25" ht="12.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row>
    <row r="671" spans="1:25" ht="12.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row>
    <row r="672" spans="1:25" ht="12.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row>
    <row r="673" spans="1:25" ht="12.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row>
    <row r="674" spans="1:25" ht="12.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row>
    <row r="675" spans="1:25" ht="12.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row>
    <row r="676" spans="1:25" ht="12.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row>
    <row r="677" spans="1:25" ht="12.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row>
    <row r="678" spans="1:25" ht="12.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row>
    <row r="679" spans="1:25" ht="12.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row>
    <row r="680" spans="1:25" ht="12.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row>
    <row r="681" spans="1:25" ht="12.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row>
    <row r="682" spans="1:25" ht="12.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row>
    <row r="683" spans="1:25" ht="12.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row>
    <row r="684" spans="1:25" ht="12.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row>
    <row r="685" spans="1:25" ht="12.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row>
    <row r="686" spans="1:25" ht="12.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row>
    <row r="687" spans="1:25" ht="12.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row>
    <row r="688" spans="1:25" ht="12.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row>
    <row r="689" spans="1:25" ht="12.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row>
    <row r="690" spans="1:25" ht="12.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row>
    <row r="691" spans="1:25" ht="12.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row>
    <row r="692" spans="1:25" ht="12.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row>
    <row r="693" spans="1:25" ht="12.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row>
    <row r="694" spans="1:25" ht="12.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row>
    <row r="695" spans="1:25" ht="12.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row>
    <row r="696" spans="1:25" ht="12.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row>
    <row r="697" spans="1:25" ht="12.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row>
    <row r="698" spans="1:25" ht="12.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row>
    <row r="699" spans="1:25" ht="12.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row>
    <row r="700" spans="1:25" ht="12.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row>
    <row r="701" spans="1:25" ht="12.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row>
    <row r="702" spans="1:25" ht="12.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row>
    <row r="703" spans="1:25" ht="12.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row>
    <row r="704" spans="1:25" ht="12.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row>
    <row r="705" spans="1:25" ht="12.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row>
    <row r="706" spans="1:25" ht="12.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row>
    <row r="707" spans="1:25" ht="12.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row>
    <row r="708" spans="1:25" ht="12.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row>
    <row r="709" spans="1:25" ht="12.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row>
    <row r="710" spans="1:25" ht="12.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row>
    <row r="711" spans="1:25" ht="12.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row>
    <row r="712" spans="1:25" ht="12.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row>
    <row r="713" spans="1:25" ht="12.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row>
    <row r="714" spans="1:25" ht="12.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row>
    <row r="715" spans="1:25" ht="12.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row>
    <row r="716" spans="1:25" ht="12.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row>
    <row r="717" spans="1:25" ht="12.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row>
    <row r="718" spans="1:25" ht="12.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row>
    <row r="719" spans="1:25" ht="12.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row>
    <row r="720" spans="1:25" ht="12.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row>
    <row r="721" spans="1:25" ht="12.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row>
    <row r="722" spans="1:25" ht="12.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row>
    <row r="723" spans="1:25" ht="12.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row>
    <row r="724" spans="1:25" ht="12.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row>
    <row r="725" spans="1:25" ht="1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row>
    <row r="726" spans="1:25" ht="12.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row>
    <row r="727" spans="1:25" ht="12.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row>
    <row r="728" spans="1:25" ht="12.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row>
    <row r="729" spans="1:25" ht="12.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row>
    <row r="730" spans="1:25" ht="12.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row>
    <row r="731" spans="1:25" ht="12.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row>
    <row r="732" spans="1:25" ht="12.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row>
    <row r="733" spans="1:25" ht="12.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row>
    <row r="734" spans="1:25" ht="12.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row>
    <row r="735" spans="1:25" ht="12.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row>
    <row r="736" spans="1:25" ht="12.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row>
    <row r="737" spans="1:25" ht="12.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row>
    <row r="738" spans="1:25" ht="12.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row>
    <row r="739" spans="1:25" ht="12.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row>
    <row r="740" spans="1:25" ht="12.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row>
    <row r="741" spans="1:25" ht="12.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row>
    <row r="742" spans="1:25" ht="12.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row>
    <row r="743" spans="1:25" ht="12.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row>
    <row r="744" spans="1:25" ht="12.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row>
    <row r="745" spans="1:25" ht="12.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row>
    <row r="746" spans="1:25" ht="12.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row>
    <row r="747" spans="1:25" ht="12.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row>
    <row r="748" spans="1:25" ht="12.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row>
    <row r="749" spans="1:25" ht="12.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row>
    <row r="750" spans="1:25" ht="12.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row>
    <row r="751" spans="1:25" ht="12.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row>
    <row r="752" spans="1:25" ht="12.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row>
    <row r="753" spans="1:25" ht="12.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row>
    <row r="754" spans="1:25" ht="12.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row>
    <row r="755" spans="1:25" ht="12.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row>
    <row r="756" spans="1:25" ht="12.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row>
    <row r="757" spans="1:25" ht="12.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row>
    <row r="758" spans="1:25" ht="12.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row>
    <row r="759" spans="1:25" ht="12.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row>
    <row r="760" spans="1:25" ht="12.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row>
    <row r="761" spans="1:25" ht="12.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row>
    <row r="762" spans="1:25" ht="12.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row>
    <row r="763" spans="1:25" ht="12.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row>
    <row r="764" spans="1:25" ht="12.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row>
    <row r="765" spans="1:25" ht="12.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row>
    <row r="766" spans="1:25" ht="12.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row>
    <row r="767" spans="1:25" ht="12.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row>
    <row r="768" spans="1:25" ht="12.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row>
    <row r="769" spans="1:25" ht="12.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row>
    <row r="770" spans="1:25" ht="12.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row>
    <row r="771" spans="1:25" ht="12.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row>
    <row r="772" spans="1:25" ht="12.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row>
    <row r="773" spans="1:25" ht="12.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row>
    <row r="774" spans="1:25" ht="12.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row>
    <row r="775" spans="1:25" ht="12.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row>
    <row r="776" spans="1:25" ht="12.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row>
    <row r="777" spans="1:25" ht="12.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row>
    <row r="778" spans="1:25" ht="12.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row>
    <row r="779" spans="1:25" ht="12.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row>
    <row r="780" spans="1:25" ht="12.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row>
    <row r="781" spans="1:25" ht="12.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row>
    <row r="782" spans="1:25" ht="12.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row>
    <row r="783" spans="1:25" ht="12.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row>
    <row r="784" spans="1:25" ht="12.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row>
    <row r="785" spans="1:25" ht="12.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row>
    <row r="786" spans="1:25" ht="12.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row>
    <row r="787" spans="1:25" ht="12.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row>
    <row r="788" spans="1:25" ht="12.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row>
    <row r="789" spans="1:25" ht="12.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row>
    <row r="790" spans="1:25" ht="12.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row>
    <row r="791" spans="1:25" ht="12.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row>
    <row r="792" spans="1:25" ht="12.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row>
    <row r="793" spans="1:25" ht="12.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row>
    <row r="794" spans="1:25" ht="12.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row>
    <row r="795" spans="1:25" ht="12.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row>
    <row r="796" spans="1:25" ht="12.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row>
    <row r="797" spans="1:25" ht="12.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row>
    <row r="798" spans="1:25" ht="12.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row>
    <row r="799" spans="1:25" ht="12.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row>
    <row r="800" spans="1:25" ht="12.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row>
    <row r="801" spans="1:25" ht="12.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row>
    <row r="802" spans="1:25" ht="12.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row>
    <row r="803" spans="1:25" ht="12.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row>
    <row r="804" spans="1:25" ht="12.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row>
    <row r="805" spans="1:25" ht="12.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row>
    <row r="806" spans="1:25" ht="12.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row>
    <row r="807" spans="1:25" ht="12.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row>
    <row r="808" spans="1:25" ht="12.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row>
    <row r="809" spans="1:25" ht="12.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row>
    <row r="810" spans="1:25" ht="12.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row>
    <row r="811" spans="1:25" ht="12.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row>
    <row r="812" spans="1:25" ht="12.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row>
    <row r="813" spans="1:25" ht="12.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row>
    <row r="814" spans="1:25" ht="12.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row>
    <row r="815" spans="1:25" ht="12.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row>
    <row r="816" spans="1:25" ht="12.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row>
    <row r="817" spans="1:25" ht="12.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row>
    <row r="818" spans="1:25" ht="12.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row>
    <row r="819" spans="1:25" ht="12.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row>
    <row r="820" spans="1:25" ht="12.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row>
    <row r="821" spans="1:25" ht="12.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row>
    <row r="822" spans="1:25" ht="12.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row>
    <row r="823" spans="1:25" ht="12.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row>
    <row r="824" spans="1:25" ht="12.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row>
    <row r="825" spans="1:25" ht="1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row>
    <row r="826" spans="1:25" ht="12.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row>
    <row r="827" spans="1:25" ht="12.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row>
    <row r="828" spans="1:25" ht="12.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row>
    <row r="829" spans="1:25" ht="12.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row>
    <row r="830" spans="1:25" ht="12.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row>
    <row r="831" spans="1:25" ht="12.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row>
    <row r="832" spans="1:25" ht="12.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row>
    <row r="833" spans="1:25" ht="12.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row>
    <row r="834" spans="1:25" ht="12.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row>
    <row r="835" spans="1:25" ht="12.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row>
    <row r="836" spans="1:25" ht="12.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row>
    <row r="837" spans="1:25" ht="12.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row>
    <row r="838" spans="1:25" ht="12.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row>
    <row r="839" spans="1:25" ht="12.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row>
    <row r="840" spans="1:25" ht="12.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row>
    <row r="841" spans="1:25" ht="12.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row>
    <row r="842" spans="1:25" ht="12.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row>
    <row r="843" spans="1:25" ht="12.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row>
    <row r="844" spans="1:25" ht="12.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row>
    <row r="845" spans="1:25" ht="12.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row>
    <row r="846" spans="1:25" ht="12.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row>
    <row r="847" spans="1:25" ht="12.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row>
    <row r="848" spans="1:25" ht="12.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row>
    <row r="849" spans="1:25" ht="12.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row>
    <row r="850" spans="1:25" ht="12.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row>
    <row r="851" spans="1:25" ht="12.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row>
    <row r="852" spans="1:25" ht="12.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row>
    <row r="853" spans="1:25" ht="12.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row>
    <row r="854" spans="1:25" ht="12.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row>
    <row r="855" spans="1:25" ht="12.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row>
    <row r="856" spans="1:25" ht="12.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row>
    <row r="857" spans="1:25" ht="12.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row>
    <row r="858" spans="1:25" ht="12.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row>
    <row r="859" spans="1:25" ht="12.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row>
    <row r="860" spans="1:25" ht="12.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row>
    <row r="861" spans="1:25" ht="12.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row>
    <row r="862" spans="1:25" ht="12.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row>
    <row r="863" spans="1:25" ht="12.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row>
    <row r="864" spans="1:25" ht="12.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row>
    <row r="865" spans="1:25" ht="12.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row>
    <row r="866" spans="1:25" ht="12.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row>
    <row r="867" spans="1:25" ht="12.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row>
    <row r="868" spans="1:25" ht="12.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row>
    <row r="869" spans="1:25" ht="12.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row>
    <row r="870" spans="1:25" ht="12.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row>
    <row r="871" spans="1:25" ht="12.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row>
    <row r="872" spans="1:25" ht="12.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row>
    <row r="873" spans="1:25" ht="12.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row>
    <row r="874" spans="1:25" ht="12.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row>
    <row r="875" spans="1:25" ht="12.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row>
    <row r="876" spans="1:25" ht="12.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row>
    <row r="877" spans="1:25" ht="12.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row>
    <row r="878" spans="1:25" ht="12.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row>
    <row r="879" spans="1:25" ht="12.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row>
    <row r="880" spans="1:25" ht="12.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row>
    <row r="881" spans="1:25" ht="12.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row>
    <row r="882" spans="1:25" ht="12.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row>
    <row r="883" spans="1:25" ht="12.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row>
    <row r="884" spans="1:25" ht="12.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row>
    <row r="885" spans="1:25" ht="12.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row>
    <row r="886" spans="1:25" ht="12.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row>
    <row r="887" spans="1:25" ht="12.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row>
    <row r="888" spans="1:25" ht="12.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row>
    <row r="889" spans="1:25" ht="12.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row>
    <row r="890" spans="1:25" ht="12.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row>
    <row r="891" spans="1:25" ht="12.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row>
    <row r="892" spans="1:25" ht="12.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row>
    <row r="893" spans="1:25" ht="12.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row>
    <row r="894" spans="1:25" ht="12.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row>
    <row r="895" spans="1:25" ht="12.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row>
    <row r="896" spans="1:25" ht="12.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row>
    <row r="897" spans="1:25" ht="12.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row>
    <row r="898" spans="1:25" ht="12.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row>
    <row r="899" spans="1:25" ht="12.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row>
    <row r="900" spans="1:25" ht="12.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row>
    <row r="901" spans="1:25" ht="12.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row>
    <row r="902" spans="1:25" ht="12.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row>
    <row r="903" spans="1:25" ht="12.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row>
    <row r="904" spans="1:25" ht="12.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row>
    <row r="905" spans="1:25" ht="12.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row>
    <row r="906" spans="1:25" ht="12.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row>
    <row r="907" spans="1:25" ht="12.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row>
    <row r="908" spans="1:25" ht="12.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row>
    <row r="909" spans="1:25" ht="12.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row>
    <row r="910" spans="1:25" ht="12.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row>
    <row r="911" spans="1:25" ht="12.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row>
    <row r="912" spans="1:25" ht="12.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row>
    <row r="913" spans="1:25" ht="12.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row>
    <row r="914" spans="1:25" ht="12.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row>
    <row r="915" spans="1:25" ht="12.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row>
    <row r="916" spans="1:25" ht="12.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row>
    <row r="917" spans="1:25" ht="12.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row>
    <row r="918" spans="1:25" ht="12.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row>
    <row r="919" spans="1:25" ht="12.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row>
    <row r="920" spans="1:25" ht="12.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row>
    <row r="921" spans="1:25" ht="12.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row>
    <row r="922" spans="1:25" ht="12.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row>
    <row r="923" spans="1:25" ht="12.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row>
    <row r="924" spans="1:25" ht="12.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row>
    <row r="925" spans="1:25" ht="1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row>
    <row r="926" spans="1:25" ht="12.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row>
    <row r="927" spans="1:25" ht="12.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row>
    <row r="928" spans="1:25" ht="12.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row>
    <row r="929" spans="1:25" ht="12.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row>
    <row r="930" spans="1:25" ht="12.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row>
    <row r="931" spans="1:25" ht="12.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row>
    <row r="932" spans="1:25" ht="12.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row>
    <row r="933" spans="1:25" ht="12.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row>
    <row r="934" spans="1:25" ht="12.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row>
    <row r="935" spans="1:25" ht="12.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row>
    <row r="936" spans="1:25" ht="12.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row>
    <row r="937" spans="1:25" ht="12.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row>
    <row r="938" spans="1:25" ht="12.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row>
    <row r="939" spans="1:25" ht="12.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row>
    <row r="940" spans="1:25" ht="12.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row>
    <row r="941" spans="1:25" ht="12.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row>
    <row r="942" spans="1:25" ht="12.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row>
    <row r="943" spans="1:25" ht="12.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row>
    <row r="944" spans="1:25" ht="12.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row>
    <row r="945" spans="1:25" ht="12.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row>
    <row r="946" spans="1:25" ht="12.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row>
    <row r="947" spans="1:25" ht="12.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row>
    <row r="948" spans="1:25" ht="12.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row>
    <row r="949" spans="1:25" ht="12.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row>
    <row r="950" spans="1:25" ht="12.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row>
    <row r="951" spans="1:25" ht="12.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row>
    <row r="952" spans="1:25" ht="12.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row>
    <row r="953" spans="1:25" ht="12.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row>
    <row r="954" spans="1:25" ht="12.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row>
    <row r="955" spans="1:25" ht="12.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row>
    <row r="956" spans="1:25" ht="12.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row>
    <row r="957" spans="1:25" ht="12.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row>
    <row r="958" spans="1:25" ht="12.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row>
    <row r="959" spans="1:25" ht="12.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row>
    <row r="960" spans="1:25" ht="12.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row>
    <row r="961" spans="1:25" ht="12.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row>
    <row r="962" spans="1:25" ht="12.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row>
    <row r="963" spans="1:25" ht="12.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row>
    <row r="964" spans="1:25" ht="12.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row>
    <row r="965" spans="1:25" ht="12.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row>
    <row r="966" spans="1:25" ht="12.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row>
    <row r="967" spans="1:25" ht="12.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row>
    <row r="968" spans="1:25" ht="12.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row>
    <row r="969" spans="1:25" ht="12.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row>
    <row r="970" spans="1:25" ht="12.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row>
    <row r="971" spans="1:25" ht="12.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row>
    <row r="972" spans="1:25" ht="12.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row>
    <row r="973" spans="1:25" ht="12.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row>
    <row r="974" spans="1:25" ht="12.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row>
    <row r="975" spans="1:25" ht="12.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row>
    <row r="976" spans="1:25" ht="12.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row>
    <row r="977" spans="1:25" ht="12.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row>
    <row r="978" spans="1:25" ht="12.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row>
    <row r="979" spans="1:25" ht="12.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row>
    <row r="980" spans="1:25" ht="12.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row>
    <row r="981" spans="1:25" ht="12.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row>
    <row r="982" spans="1:25" ht="12.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row>
    <row r="983" spans="1:25" ht="12.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row>
    <row r="984" spans="1:25" ht="12.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row>
    <row r="985" spans="1:25" ht="12.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row>
    <row r="986" spans="1:25" ht="12.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row>
    <row r="987" spans="1:25" ht="12.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row>
    <row r="988" spans="1:25" ht="12.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row>
    <row r="989" spans="1:25" ht="12.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row>
    <row r="990" spans="1:25" ht="12.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row>
    <row r="991" spans="1:25" ht="12.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row>
    <row r="992" spans="1:25" ht="12.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row>
    <row r="993" spans="1:25" ht="12.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row>
    <row r="994" spans="1:25" ht="12.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row>
    <row r="995" spans="1:25" ht="12.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row>
    <row r="996" spans="1:25" ht="12.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row>
    <row r="997" spans="1:25" ht="12.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row>
    <row r="998" spans="1:25" ht="12.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row>
    <row r="999" spans="1:25" ht="12.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row>
    <row r="1000" spans="1:25" ht="12.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row>
    <row r="1001" spans="1:25" ht="12.5">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row>
    <row r="1002" spans="1:25" ht="12.5">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row>
    <row r="1003" spans="1:25" ht="12.5">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row>
    <row r="1004" spans="1:25" ht="12.5">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row>
    <row r="1005" spans="1:25" ht="12.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row>
  </sheetData>
  <hyperlinks>
    <hyperlink ref="E2" r:id="rId1" xr:uid="{00000000-0004-0000-0700-000000000000}"/>
    <hyperlink ref="E3" r:id="rId2" xr:uid="{00000000-0004-0000-0700-000001000000}"/>
    <hyperlink ref="E4" r:id="rId3" xr:uid="{00000000-0004-0000-0700-000002000000}"/>
    <hyperlink ref="E9" r:id="rId4" xr:uid="{00000000-0004-0000-0700-000003000000}"/>
  </hyperlinks>
  <pageMargins left="0.7" right="0.7" top="0.75" bottom="0.75" header="0.3" footer="0.3"/>
</worksheet>
</file>

<file path=docMetadata/LabelInfo.xml><?xml version="1.0" encoding="utf-8"?>
<clbl:labelList xmlns:clbl="http://schemas.microsoft.com/office/2020/mipLabelMetadata">
  <clbl:label id="{f6b6dd5b-f02f-441a-99a0-162ac5060bd2}" enabled="0" method="" siteId="{f6b6dd5b-f02f-441a-99a0-162ac5060bd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interventions</vt:lpstr>
      <vt:lpstr>costs</vt:lpstr>
      <vt:lpstr>RR_inputs</vt:lpstr>
      <vt:lpstr>Tobacco RR</vt:lpstr>
      <vt:lpstr>Alcohol RR</vt:lpstr>
      <vt:lpstr>High BMI RR</vt:lpstr>
      <vt:lpstr>tFA intake RR</vt:lpstr>
      <vt:lpstr>SSB intake 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Pickersgill</cp:lastModifiedBy>
  <dcterms:created xsi:type="dcterms:W3CDTF">2024-02-06T17:11:45Z</dcterms:created>
  <dcterms:modified xsi:type="dcterms:W3CDTF">2024-02-06T17:12:44Z</dcterms:modified>
</cp:coreProperties>
</file>