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RTSL\HTN\output\"/>
    </mc:Choice>
  </mc:AlternateContent>
  <xr:revisionPtr revIDLastSave="0" documentId="13_ncr:1_{C25F5B68-5DF2-4A2C-8CC0-C59ABF25D37D}" xr6:coauthVersionLast="47" xr6:coauthVersionMax="47" xr10:uidLastSave="{00000000-0000-0000-0000-000000000000}"/>
  <bookViews>
    <workbookView xWindow="-28920" yWindow="2430" windowWidth="29040" windowHeight="15840" xr2:uid="{00000000-000D-0000-FFFF-FFFF00000000}"/>
  </bookViews>
  <sheets>
    <sheet name="results1_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4" i="1" l="1"/>
  <c r="P25" i="1"/>
  <c r="U26" i="1"/>
  <c r="U24" i="1"/>
  <c r="T26" i="1"/>
  <c r="T24" i="1"/>
  <c r="T22" i="1"/>
  <c r="S26" i="1"/>
  <c r="S27" i="1" s="1"/>
  <c r="S24" i="1"/>
  <c r="S25" i="1" s="1"/>
  <c r="R26" i="1"/>
  <c r="R24" i="1"/>
  <c r="R25" i="1" s="1"/>
  <c r="R22" i="1"/>
  <c r="P24" i="1"/>
  <c r="Q26" i="1"/>
  <c r="Q24" i="1"/>
  <c r="P26" i="1"/>
  <c r="O26" i="1"/>
  <c r="T27" i="1" s="1"/>
  <c r="N26" i="1"/>
  <c r="N24" i="1"/>
  <c r="S16" i="1"/>
  <c r="Q16" i="1"/>
  <c r="I32" i="1"/>
  <c r="I33" i="1"/>
  <c r="I34" i="1"/>
  <c r="I36" i="1"/>
  <c r="I37" i="1"/>
  <c r="I38" i="1"/>
  <c r="H32" i="1"/>
  <c r="H33" i="1"/>
  <c r="H34" i="1"/>
  <c r="H36" i="1"/>
  <c r="H37" i="1"/>
  <c r="H38" i="1"/>
  <c r="E21" i="1"/>
  <c r="R18" i="1" s="1"/>
  <c r="F21" i="1"/>
  <c r="R20" i="1" s="1"/>
  <c r="G21" i="1"/>
  <c r="D21" i="1"/>
  <c r="R16" i="1" s="1"/>
  <c r="R17" i="1" s="1"/>
  <c r="E16" i="1"/>
  <c r="N18" i="1" s="1"/>
  <c r="F16" i="1"/>
  <c r="N20" i="1" s="1"/>
  <c r="G16" i="1"/>
  <c r="N22" i="1" s="1"/>
  <c r="E17" i="1"/>
  <c r="O18" i="1" s="1"/>
  <c r="F17" i="1"/>
  <c r="O20" i="1" s="1"/>
  <c r="G17" i="1"/>
  <c r="O22" i="1" s="1"/>
  <c r="E19" i="1"/>
  <c r="P18" i="1" s="1"/>
  <c r="F19" i="1"/>
  <c r="P20" i="1" s="1"/>
  <c r="G19" i="1"/>
  <c r="P22" i="1" s="1"/>
  <c r="E20" i="1"/>
  <c r="Q18" i="1" s="1"/>
  <c r="F20" i="1"/>
  <c r="Q20" i="1" s="1"/>
  <c r="G20" i="1"/>
  <c r="Q22" i="1" s="1"/>
  <c r="E23" i="1"/>
  <c r="S18" i="1" s="1"/>
  <c r="F23" i="1"/>
  <c r="F36" i="1" s="1"/>
  <c r="G23" i="1"/>
  <c r="S22" i="1" s="1"/>
  <c r="E24" i="1"/>
  <c r="E37" i="1" s="1"/>
  <c r="F24" i="1"/>
  <c r="F37" i="1" s="1"/>
  <c r="G24" i="1"/>
  <c r="E25" i="1"/>
  <c r="U18" i="1" s="1"/>
  <c r="F25" i="1"/>
  <c r="U20" i="1" s="1"/>
  <c r="G25" i="1"/>
  <c r="U22" i="1" s="1"/>
  <c r="D25" i="1"/>
  <c r="U16" i="1" s="1"/>
  <c r="D24" i="1"/>
  <c r="T16" i="1" s="1"/>
  <c r="D23" i="1"/>
  <c r="D20" i="1"/>
  <c r="D19" i="1"/>
  <c r="P16" i="1" s="1"/>
  <c r="P17" i="1" s="1"/>
  <c r="D17" i="1"/>
  <c r="O16" i="1" s="1"/>
  <c r="D16" i="1"/>
  <c r="N16" i="1" s="1"/>
  <c r="P27" i="1" l="1"/>
  <c r="R27" i="1"/>
  <c r="U27" i="1"/>
  <c r="Q27" i="1"/>
  <c r="T25" i="1"/>
  <c r="U25" i="1"/>
  <c r="Q25" i="1"/>
  <c r="Q19" i="1"/>
  <c r="S20" i="1"/>
  <c r="T18" i="1"/>
  <c r="T19" i="1" s="1"/>
  <c r="T20" i="1"/>
  <c r="T21" i="1" s="1"/>
  <c r="R23" i="1"/>
  <c r="P23" i="1"/>
  <c r="S23" i="1"/>
  <c r="T23" i="1"/>
  <c r="Q23" i="1"/>
  <c r="U23" i="1"/>
  <c r="G37" i="1"/>
  <c r="G32" i="1"/>
  <c r="S21" i="1"/>
  <c r="Q21" i="1"/>
  <c r="U21" i="1"/>
  <c r="R21" i="1"/>
  <c r="P21" i="1"/>
  <c r="S17" i="1"/>
  <c r="T17" i="1"/>
  <c r="Q17" i="1"/>
  <c r="U17" i="1"/>
  <c r="S19" i="1"/>
  <c r="P19" i="1"/>
  <c r="R19" i="1"/>
  <c r="D36" i="1"/>
  <c r="D34" i="1"/>
  <c r="U19" i="1"/>
  <c r="D32" i="1"/>
  <c r="G36" i="1"/>
  <c r="F34" i="1"/>
  <c r="E36" i="1"/>
  <c r="G38" i="1"/>
  <c r="F38" i="1"/>
  <c r="G33" i="1"/>
  <c r="F32" i="1"/>
  <c r="E34" i="1"/>
  <c r="D33" i="1"/>
  <c r="D37" i="1"/>
  <c r="F33" i="1"/>
  <c r="E32" i="1"/>
  <c r="G34" i="1"/>
  <c r="E38" i="1"/>
  <c r="D38" i="1"/>
  <c r="E33" i="1"/>
</calcChain>
</file>

<file path=xl/sharedStrings.xml><?xml version="1.0" encoding="utf-8"?>
<sst xmlns="http://schemas.openxmlformats.org/spreadsheetml/2006/main" count="73" uniqueCount="33">
  <si>
    <t>year</t>
  </si>
  <si>
    <t>intervention</t>
  </si>
  <si>
    <t>sick</t>
  </si>
  <si>
    <t>dead</t>
  </si>
  <si>
    <t>all.mx</t>
  </si>
  <si>
    <t>newcases</t>
  </si>
  <si>
    <t>Aspirational_Antihypertensive therapy</t>
  </si>
  <si>
    <t>Aspirational_Both</t>
  </si>
  <si>
    <t>Aspirational_Salt reduction</t>
  </si>
  <si>
    <t>Business as usual</t>
  </si>
  <si>
    <t>Progress_Antihypertensive therapy</t>
  </si>
  <si>
    <t>Progress_Both</t>
  </si>
  <si>
    <t>Progress_Salt reduction</t>
  </si>
  <si>
    <t>Business as usual (2020)</t>
  </si>
  <si>
    <t>Business as usual (2050)</t>
  </si>
  <si>
    <t>Salt reduction</t>
  </si>
  <si>
    <t>Antihypertensive therapy</t>
  </si>
  <si>
    <t>Both</t>
  </si>
  <si>
    <t>Progress (2050)</t>
  </si>
  <si>
    <t>Aspirational</t>
  </si>
  <si>
    <t>Number of CVD deaths (millions)</t>
  </si>
  <si>
    <t>Number of all-cause deaths (millions)</t>
  </si>
  <si>
    <t>Number of new CVD cases (millions)</t>
  </si>
  <si>
    <t>Number of prevalent CVD cases (millions)</t>
  </si>
  <si>
    <t>Life expectancy at birth (years)</t>
  </si>
  <si>
    <t>Probability of dying between age 30 and 80 of CVD</t>
  </si>
  <si>
    <t>Change from BAU 2050</t>
  </si>
  <si>
    <t>Progress</t>
  </si>
  <si>
    <t>Asipirational</t>
  </si>
  <si>
    <t>Number of CVD deaths (millons)</t>
  </si>
  <si>
    <t>difference</t>
  </si>
  <si>
    <t>Probability of dying between 30 and 80 from CVD</t>
  </si>
  <si>
    <t xml:space="preserve">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</si>
</sst>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2"/>
    </xf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1" applyNumberFormat="1" applyFont="1"/>
    <xf numFmtId="0" fontId="18" fillId="33" borderId="0" xfId="0" applyFont="1" applyFill="1" applyAlignment="1">
      <alignment horizontal="right" wrapText="1"/>
    </xf>
    <xf numFmtId="0" fontId="18" fillId="33" borderId="0" xfId="0" applyFont="1" applyFill="1" applyAlignment="1">
      <alignment horizontal="right"/>
    </xf>
    <xf numFmtId="165" fontId="18" fillId="33" borderId="0" xfId="1" applyNumberFormat="1" applyFont="1" applyFill="1"/>
    <xf numFmtId="9" fontId="18" fillId="33" borderId="0" xfId="1" applyFont="1" applyFill="1"/>
    <xf numFmtId="10" fontId="18" fillId="33" borderId="0" xfId="1" applyNumberFormat="1" applyFont="1" applyFill="1"/>
    <xf numFmtId="165" fontId="18" fillId="33" borderId="0" xfId="1" applyNumberFormat="1" applyFont="1" applyFill="1" applyAlignment="1">
      <alignment horizontal="right"/>
    </xf>
    <xf numFmtId="2" fontId="0" fillId="0" borderId="0" xfId="0" applyNumberFormat="1"/>
    <xf numFmtId="1" fontId="0" fillId="0" borderId="0" xfId="0" applyNumberFormat="1"/>
    <xf numFmtId="0" fontId="0" fillId="33" borderId="0" xfId="0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tabSelected="1" topLeftCell="A7" workbookViewId="0">
      <selection activeCell="V30" sqref="V30"/>
    </sheetView>
  </sheetViews>
  <sheetFormatPr defaultRowHeight="14.5" x14ac:dyDescent="0.35"/>
  <cols>
    <col min="3" max="3" width="28.6328125" customWidth="1"/>
    <col min="4" max="4" width="11.36328125" customWidth="1"/>
    <col min="5" max="5" width="11.54296875" customWidth="1"/>
    <col min="6" max="6" width="10.54296875" customWidth="1"/>
    <col min="7" max="7" width="13.26953125" customWidth="1"/>
    <col min="8" max="8" width="12" customWidth="1"/>
    <col min="9" max="9" width="13.26953125" customWidth="1"/>
    <col min="13" max="13" width="20" style="4" customWidth="1"/>
    <col min="14" max="17" width="9.36328125" bestFit="1" customWidth="1"/>
    <col min="18" max="18" width="10.1796875" bestFit="1" customWidth="1"/>
    <col min="19" max="21" width="9.36328125" bestFit="1" customWidth="1"/>
  </cols>
  <sheetData>
    <row r="1" spans="1:21" x14ac:dyDescent="0.35"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2</v>
      </c>
    </row>
    <row r="2" spans="1:21" x14ac:dyDescent="0.35">
      <c r="A2">
        <v>4</v>
      </c>
      <c r="B2">
        <v>2020</v>
      </c>
      <c r="C2" t="s">
        <v>9</v>
      </c>
      <c r="D2">
        <v>16862904.406148799</v>
      </c>
      <c r="E2">
        <v>50391929.263578802</v>
      </c>
      <c r="F2">
        <v>35447471.877502203</v>
      </c>
      <c r="G2">
        <v>317120910.48118597</v>
      </c>
    </row>
    <row r="3" spans="1:21" x14ac:dyDescent="0.35">
      <c r="A3">
        <v>22</v>
      </c>
      <c r="B3">
        <v>2050</v>
      </c>
      <c r="C3" t="s">
        <v>6</v>
      </c>
      <c r="D3">
        <v>29717547.702144701</v>
      </c>
      <c r="E3">
        <v>76496221.332613707</v>
      </c>
      <c r="F3">
        <v>67159749.395179793</v>
      </c>
      <c r="G3">
        <v>674751032.78050601</v>
      </c>
    </row>
    <row r="4" spans="1:21" x14ac:dyDescent="0.35">
      <c r="A4">
        <v>23</v>
      </c>
      <c r="B4">
        <v>2050</v>
      </c>
      <c r="C4" t="s">
        <v>7</v>
      </c>
      <c r="D4">
        <v>29036137.825219799</v>
      </c>
      <c r="E4">
        <v>76097061.072502404</v>
      </c>
      <c r="F4">
        <v>65847261.898605898</v>
      </c>
      <c r="G4">
        <v>658503404.75857198</v>
      </c>
    </row>
    <row r="5" spans="1:21" x14ac:dyDescent="0.35">
      <c r="A5">
        <v>24</v>
      </c>
      <c r="B5">
        <v>2050</v>
      </c>
      <c r="C5" t="s">
        <v>8</v>
      </c>
      <c r="D5">
        <v>35812689.504882999</v>
      </c>
      <c r="E5">
        <v>80753327.795343399</v>
      </c>
      <c r="F5">
        <v>73141131.074740902</v>
      </c>
      <c r="G5">
        <v>686753130.40682995</v>
      </c>
    </row>
    <row r="6" spans="1:21" x14ac:dyDescent="0.35">
      <c r="A6">
        <v>25</v>
      </c>
      <c r="B6">
        <v>2050</v>
      </c>
      <c r="C6" t="s">
        <v>9</v>
      </c>
      <c r="D6">
        <v>37187263.802786097</v>
      </c>
      <c r="E6">
        <v>81638388.889230594</v>
      </c>
      <c r="F6">
        <v>75666623.193580106</v>
      </c>
      <c r="G6">
        <v>713243253.32173002</v>
      </c>
    </row>
    <row r="7" spans="1:21" x14ac:dyDescent="0.35">
      <c r="A7">
        <v>26</v>
      </c>
      <c r="B7">
        <v>2050</v>
      </c>
      <c r="C7" t="s">
        <v>10</v>
      </c>
      <c r="D7">
        <v>33042425.283744901</v>
      </c>
      <c r="E7">
        <v>78857653.460472703</v>
      </c>
      <c r="F7">
        <v>71296413.989124194</v>
      </c>
      <c r="G7">
        <v>693167458.38556397</v>
      </c>
    </row>
    <row r="8" spans="1:21" x14ac:dyDescent="0.35">
      <c r="A8">
        <v>27</v>
      </c>
      <c r="B8">
        <v>2050</v>
      </c>
      <c r="C8" t="s">
        <v>11</v>
      </c>
      <c r="D8">
        <v>32538805.639665</v>
      </c>
      <c r="E8">
        <v>78533711.248186305</v>
      </c>
      <c r="F8">
        <v>70300467.161850706</v>
      </c>
      <c r="G8">
        <v>682490618.69102299</v>
      </c>
    </row>
    <row r="9" spans="1:21" x14ac:dyDescent="0.35">
      <c r="A9">
        <v>28</v>
      </c>
      <c r="B9">
        <v>2050</v>
      </c>
      <c r="C9" t="s">
        <v>12</v>
      </c>
      <c r="D9">
        <v>36485353.551230803</v>
      </c>
      <c r="E9">
        <v>81176403.142288506</v>
      </c>
      <c r="F9">
        <v>74363949.658516496</v>
      </c>
      <c r="G9">
        <v>699755570.12238801</v>
      </c>
    </row>
    <row r="14" spans="1:21" x14ac:dyDescent="0.35">
      <c r="P14" s="14" t="s">
        <v>27</v>
      </c>
      <c r="Q14" s="14"/>
      <c r="R14" s="14"/>
      <c r="S14" s="14" t="s">
        <v>28</v>
      </c>
      <c r="T14" s="14"/>
      <c r="U14" s="14"/>
    </row>
    <row r="15" spans="1:21" s="4" customFormat="1" ht="60" customHeight="1" x14ac:dyDescent="0.35">
      <c r="D15" s="4" t="s">
        <v>20</v>
      </c>
      <c r="E15" s="4" t="s">
        <v>21</v>
      </c>
      <c r="F15" s="4" t="s">
        <v>22</v>
      </c>
      <c r="G15" s="4" t="s">
        <v>23</v>
      </c>
      <c r="H15" s="4" t="s">
        <v>24</v>
      </c>
      <c r="I15" s="4" t="s">
        <v>25</v>
      </c>
      <c r="N15" s="4" t="s">
        <v>13</v>
      </c>
      <c r="O15" s="4" t="s">
        <v>14</v>
      </c>
      <c r="P15" s="4" t="s">
        <v>15</v>
      </c>
      <c r="Q15" s="4" t="s">
        <v>16</v>
      </c>
      <c r="R15" s="4" t="s">
        <v>17</v>
      </c>
      <c r="S15" s="4" t="s">
        <v>15</v>
      </c>
      <c r="T15" s="4" t="s">
        <v>16</v>
      </c>
      <c r="U15" s="4" t="s">
        <v>17</v>
      </c>
    </row>
    <row r="16" spans="1:21" ht="29" x14ac:dyDescent="0.35">
      <c r="C16" t="s">
        <v>13</v>
      </c>
      <c r="D16" s="3">
        <f>D2/1000000</f>
        <v>16.8629044061488</v>
      </c>
      <c r="E16" s="3">
        <f t="shared" ref="E16:G16" si="0">E2/1000000</f>
        <v>50.391929263578803</v>
      </c>
      <c r="F16" s="3">
        <f t="shared" si="0"/>
        <v>35.447471877502203</v>
      </c>
      <c r="G16" s="3">
        <f t="shared" si="0"/>
        <v>317.12091048118594</v>
      </c>
      <c r="H16">
        <v>73.008091382537103</v>
      </c>
      <c r="I16">
        <v>0.19918933195812799</v>
      </c>
      <c r="M16" s="4" t="s">
        <v>29</v>
      </c>
      <c r="N16" s="13">
        <f>D16</f>
        <v>16.8629044061488</v>
      </c>
      <c r="O16" s="13">
        <f>D17</f>
        <v>37.187263802786099</v>
      </c>
      <c r="P16" s="13">
        <f>D19</f>
        <v>36.485353551230801</v>
      </c>
      <c r="Q16" s="13">
        <f>D20</f>
        <v>33.042425283744905</v>
      </c>
      <c r="R16" s="13">
        <f>D21</f>
        <v>32.538805639665</v>
      </c>
      <c r="S16" s="13">
        <f>D23</f>
        <v>35.812689504882997</v>
      </c>
      <c r="T16" s="13">
        <f>D24</f>
        <v>29.717547702144699</v>
      </c>
      <c r="U16" s="13">
        <f>D25</f>
        <v>29.0361378252198</v>
      </c>
    </row>
    <row r="17" spans="3:21" x14ac:dyDescent="0.35">
      <c r="C17" t="s">
        <v>14</v>
      </c>
      <c r="D17" s="3">
        <f>D6/1000000</f>
        <v>37.187263802786099</v>
      </c>
      <c r="E17" s="3">
        <f t="shared" ref="E17:G17" si="1">E6/1000000</f>
        <v>81.638388889230598</v>
      </c>
      <c r="F17" s="3">
        <f t="shared" si="1"/>
        <v>75.666623193580108</v>
      </c>
      <c r="G17" s="3">
        <f t="shared" si="1"/>
        <v>713.24325332172998</v>
      </c>
      <c r="H17">
        <v>77.716962592020806</v>
      </c>
      <c r="I17">
        <v>0.18027353136538601</v>
      </c>
      <c r="M17" s="6" t="s">
        <v>30</v>
      </c>
      <c r="N17" s="11" t="s">
        <v>32</v>
      </c>
      <c r="O17" s="11" t="s">
        <v>32</v>
      </c>
      <c r="P17" s="8">
        <f>(P16-$O$16)/$O$16</f>
        <v>-1.8875017405897705E-2</v>
      </c>
      <c r="Q17" s="9">
        <f t="shared" ref="Q17:U17" si="2">(Q16-$O$16)/$O$16</f>
        <v>-0.11145855046024278</v>
      </c>
      <c r="R17" s="9">
        <f>(R16-$O$16)/$O$16</f>
        <v>-0.12500134959574069</v>
      </c>
      <c r="S17" s="8">
        <f t="shared" si="2"/>
        <v>-3.6963577239584856E-2</v>
      </c>
      <c r="T17" s="9">
        <f t="shared" si="2"/>
        <v>-0.2008675911262329</v>
      </c>
      <c r="U17" s="9">
        <f t="shared" si="2"/>
        <v>-0.21919133445240491</v>
      </c>
    </row>
    <row r="18" spans="3:21" ht="29" x14ac:dyDescent="0.35">
      <c r="C18" t="s">
        <v>18</v>
      </c>
      <c r="D18" s="3"/>
      <c r="E18" s="3"/>
      <c r="F18" s="3"/>
      <c r="G18" s="3"/>
      <c r="M18" s="4" t="s">
        <v>21</v>
      </c>
      <c r="N18" s="13">
        <f>E16</f>
        <v>50.391929263578803</v>
      </c>
      <c r="O18" s="13">
        <f>E17</f>
        <v>81.638388889230598</v>
      </c>
      <c r="P18" s="13">
        <f>E19</f>
        <v>81.176403142288507</v>
      </c>
      <c r="Q18" s="13">
        <f>E20</f>
        <v>78.857653460472704</v>
      </c>
      <c r="R18" s="13">
        <f>E21</f>
        <v>78.533711248186307</v>
      </c>
      <c r="S18" s="13">
        <f>E23</f>
        <v>80.753327795343395</v>
      </c>
      <c r="T18" s="13">
        <f>E24</f>
        <v>76.4962213326137</v>
      </c>
      <c r="U18" s="13">
        <f>E25</f>
        <v>76.097061072502399</v>
      </c>
    </row>
    <row r="19" spans="3:21" x14ac:dyDescent="0.35">
      <c r="C19" s="2" t="s">
        <v>15</v>
      </c>
      <c r="D19" s="3">
        <f>D9/1000000</f>
        <v>36.485353551230801</v>
      </c>
      <c r="E19" s="3">
        <f t="shared" ref="E19:G19" si="3">E9/1000000</f>
        <v>81.176403142288507</v>
      </c>
      <c r="F19" s="3">
        <f t="shared" si="3"/>
        <v>74.363949658516503</v>
      </c>
      <c r="G19" s="3">
        <f t="shared" si="3"/>
        <v>699.75557012238801</v>
      </c>
      <c r="H19">
        <v>77.805552464149301</v>
      </c>
      <c r="I19">
        <v>0.17615197145507</v>
      </c>
      <c r="M19" s="6" t="s">
        <v>30</v>
      </c>
      <c r="N19" s="7" t="s">
        <v>32</v>
      </c>
      <c r="O19" s="7" t="s">
        <v>32</v>
      </c>
      <c r="P19" s="10">
        <f>(P18-$O$18)/$O$18</f>
        <v>-5.6589277817440369E-3</v>
      </c>
      <c r="Q19" s="8">
        <f t="shared" ref="Q19:U19" si="4">(Q18-$O$18)/$O$18</f>
        <v>-3.4061615700560655E-2</v>
      </c>
      <c r="R19" s="8">
        <f t="shared" si="4"/>
        <v>-3.8029628993007318E-2</v>
      </c>
      <c r="S19" s="8">
        <f t="shared" si="4"/>
        <v>-1.084123665262527E-2</v>
      </c>
      <c r="T19" s="8">
        <f t="shared" si="4"/>
        <v>-6.2987126847811062E-2</v>
      </c>
      <c r="U19" s="8">
        <f t="shared" si="4"/>
        <v>-6.7876496488028903E-2</v>
      </c>
    </row>
    <row r="20" spans="3:21" ht="29" x14ac:dyDescent="0.35">
      <c r="C20" s="2" t="s">
        <v>16</v>
      </c>
      <c r="D20" s="3">
        <f>D7/1000000</f>
        <v>33.042425283744905</v>
      </c>
      <c r="E20" s="3">
        <f t="shared" ref="E20:G20" si="5">E7/1000000</f>
        <v>78.857653460472704</v>
      </c>
      <c r="F20" s="3">
        <f t="shared" si="5"/>
        <v>71.29641398912419</v>
      </c>
      <c r="G20" s="3">
        <f t="shared" si="5"/>
        <v>693.16745838556392</v>
      </c>
      <c r="H20">
        <v>78.261588308343306</v>
      </c>
      <c r="I20">
        <v>0.15480327191208401</v>
      </c>
      <c r="M20" s="4" t="s">
        <v>22</v>
      </c>
      <c r="N20" s="13">
        <f>F16</f>
        <v>35.447471877502203</v>
      </c>
      <c r="O20" s="13">
        <f>F17</f>
        <v>75.666623193580108</v>
      </c>
      <c r="P20" s="13">
        <f>F19</f>
        <v>74.363949658516503</v>
      </c>
      <c r="Q20" s="13">
        <f>F20</f>
        <v>71.29641398912419</v>
      </c>
      <c r="R20" s="13">
        <f>F21</f>
        <v>70.300467161850705</v>
      </c>
      <c r="S20" s="13">
        <f>F23</f>
        <v>73.141131074740898</v>
      </c>
      <c r="T20" s="13">
        <f>F24</f>
        <v>67.159749395179787</v>
      </c>
      <c r="U20" s="13">
        <f>F25</f>
        <v>65.847261898605893</v>
      </c>
    </row>
    <row r="21" spans="3:21" x14ac:dyDescent="0.35">
      <c r="C21" s="2" t="s">
        <v>17</v>
      </c>
      <c r="D21" s="3">
        <f>D8/1000000</f>
        <v>32.538805639665</v>
      </c>
      <c r="E21" s="3">
        <f t="shared" ref="E21:G21" si="6">E8/1000000</f>
        <v>78.533711248186307</v>
      </c>
      <c r="F21" s="3">
        <f t="shared" si="6"/>
        <v>70.300467161850705</v>
      </c>
      <c r="G21" s="3">
        <f t="shared" si="6"/>
        <v>682.49061869102297</v>
      </c>
      <c r="H21">
        <v>78.324009062538394</v>
      </c>
      <c r="I21">
        <v>0.152015179728722</v>
      </c>
      <c r="M21" s="6" t="s">
        <v>30</v>
      </c>
      <c r="N21" s="7" t="s">
        <v>32</v>
      </c>
      <c r="O21" s="7" t="s">
        <v>32</v>
      </c>
      <c r="P21" s="8">
        <f>(P20-$O$20)/$O$20</f>
        <v>-1.7215959693760049E-2</v>
      </c>
      <c r="Q21" s="8">
        <f t="shared" ref="Q21:U21" si="7">(Q20-$O$20)/$O$20</f>
        <v>-5.7756101964210632E-2</v>
      </c>
      <c r="R21" s="8">
        <f t="shared" si="7"/>
        <v>-7.0918402397857919E-2</v>
      </c>
      <c r="S21" s="8">
        <f t="shared" si="7"/>
        <v>-3.3376567002047532E-2</v>
      </c>
      <c r="T21" s="9">
        <f t="shared" si="7"/>
        <v>-0.11242570950519279</v>
      </c>
      <c r="U21" s="9">
        <f t="shared" si="7"/>
        <v>-0.12977136920532398</v>
      </c>
    </row>
    <row r="22" spans="3:21" ht="29" x14ac:dyDescent="0.35">
      <c r="C22" s="1" t="s">
        <v>19</v>
      </c>
      <c r="D22" s="3"/>
      <c r="E22" s="3"/>
      <c r="F22" s="3"/>
      <c r="G22" s="3"/>
      <c r="M22" s="4" t="s">
        <v>23</v>
      </c>
      <c r="N22" s="13">
        <f>G16</f>
        <v>317.12091048118594</v>
      </c>
      <c r="O22" s="13">
        <f>G17</f>
        <v>713.24325332172998</v>
      </c>
      <c r="P22" s="13">
        <f>G19</f>
        <v>699.75557012238801</v>
      </c>
      <c r="Q22" s="13">
        <f>G20</f>
        <v>693.16745838556392</v>
      </c>
      <c r="R22" s="13">
        <f>G21</f>
        <v>682.49061869102297</v>
      </c>
      <c r="S22" s="13">
        <f>G23</f>
        <v>686.75313040683</v>
      </c>
      <c r="T22" s="13">
        <f>G24</f>
        <v>674.75103278050597</v>
      </c>
      <c r="U22" s="13">
        <f>G25</f>
        <v>658.50340475857195</v>
      </c>
    </row>
    <row r="23" spans="3:21" x14ac:dyDescent="0.35">
      <c r="C23" s="2" t="s">
        <v>15</v>
      </c>
      <c r="D23" s="3">
        <f>D5/1000000</f>
        <v>35.812689504882997</v>
      </c>
      <c r="E23" s="3">
        <f t="shared" ref="E23:G23" si="8">E5/1000000</f>
        <v>80.753327795343395</v>
      </c>
      <c r="F23" s="3">
        <f t="shared" si="8"/>
        <v>73.141131074740898</v>
      </c>
      <c r="G23" s="3">
        <f t="shared" si="8"/>
        <v>686.75313040683</v>
      </c>
      <c r="H23">
        <v>77.891301641815303</v>
      </c>
      <c r="I23">
        <v>0.17218898253147599</v>
      </c>
      <c r="M23" s="6" t="s">
        <v>30</v>
      </c>
      <c r="N23" s="7" t="s">
        <v>32</v>
      </c>
      <c r="O23" s="7" t="s">
        <v>32</v>
      </c>
      <c r="P23" s="8">
        <f>(P22-$O$22)/$O$22</f>
        <v>-1.8910355108901319E-2</v>
      </c>
      <c r="Q23" s="8">
        <f t="shared" ref="Q23:U23" si="9">(Q22-$O$22)/$O$22</f>
        <v>-2.8147192199391567E-2</v>
      </c>
      <c r="R23" s="8">
        <f t="shared" si="9"/>
        <v>-4.3116614825987144E-2</v>
      </c>
      <c r="S23" s="8">
        <f t="shared" si="9"/>
        <v>-3.7140376430523085E-2</v>
      </c>
      <c r="T23" s="8">
        <f t="shared" si="9"/>
        <v>-5.3967871917410107E-2</v>
      </c>
      <c r="U23" s="8">
        <f t="shared" si="9"/>
        <v>-7.6747797204141183E-2</v>
      </c>
    </row>
    <row r="24" spans="3:21" ht="29" x14ac:dyDescent="0.35">
      <c r="C24" s="2" t="s">
        <v>16</v>
      </c>
      <c r="D24" s="3">
        <f>D3/1000000</f>
        <v>29.717547702144699</v>
      </c>
      <c r="E24" s="3">
        <f t="shared" ref="E24:G24" si="10">E3/1000000</f>
        <v>76.4962213326137</v>
      </c>
      <c r="F24" s="3">
        <f t="shared" si="10"/>
        <v>67.159749395179787</v>
      </c>
      <c r="G24" s="3">
        <f t="shared" si="10"/>
        <v>674.75103278050597</v>
      </c>
      <c r="H24">
        <v>78.662876512687703</v>
      </c>
      <c r="I24">
        <v>0.13696975933837099</v>
      </c>
      <c r="M24" s="4" t="s">
        <v>24</v>
      </c>
      <c r="N24" s="13">
        <f>H16</f>
        <v>73.008091382537103</v>
      </c>
      <c r="O24" s="13">
        <f>H17</f>
        <v>77.716962592020806</v>
      </c>
      <c r="P24" s="13">
        <f>H19</f>
        <v>77.805552464149301</v>
      </c>
      <c r="Q24" s="13">
        <f>H20</f>
        <v>78.261588308343306</v>
      </c>
      <c r="R24" s="13">
        <f>H21</f>
        <v>78.324009062538394</v>
      </c>
      <c r="S24" s="13">
        <f>H23</f>
        <v>77.891301641815303</v>
      </c>
      <c r="T24" s="13">
        <f>H24</f>
        <v>78.662876512687703</v>
      </c>
      <c r="U24" s="13">
        <f>H25</f>
        <v>78.750484426170502</v>
      </c>
    </row>
    <row r="25" spans="3:21" x14ac:dyDescent="0.35">
      <c r="C25" s="2" t="s">
        <v>17</v>
      </c>
      <c r="D25" s="3">
        <f>D4/1000000</f>
        <v>29.0361378252198</v>
      </c>
      <c r="E25" s="3">
        <f t="shared" ref="E25:G25" si="11">E4/1000000</f>
        <v>76.097061072502399</v>
      </c>
      <c r="F25" s="3">
        <f t="shared" si="11"/>
        <v>65.847261898605893</v>
      </c>
      <c r="G25" s="3">
        <f t="shared" si="11"/>
        <v>658.50340475857195</v>
      </c>
      <c r="H25">
        <v>78.750484426170502</v>
      </c>
      <c r="I25">
        <v>0.133108700892802</v>
      </c>
      <c r="M25" s="6" t="s">
        <v>30</v>
      </c>
      <c r="N25" s="7" t="s">
        <v>32</v>
      </c>
      <c r="O25" s="7" t="s">
        <v>32</v>
      </c>
      <c r="P25" s="10">
        <f>(P24-$O$24)/$O$24</f>
        <v>1.1399039434100333E-3</v>
      </c>
      <c r="Q25" s="10">
        <f t="shared" ref="Q25:U25" si="12">(Q24-$O$24)/$O$24</f>
        <v>7.0078101119512431E-3</v>
      </c>
      <c r="R25" s="10">
        <f t="shared" si="12"/>
        <v>7.8109906804298265E-3</v>
      </c>
      <c r="S25" s="10">
        <f t="shared" si="12"/>
        <v>2.2432560921056455E-3</v>
      </c>
      <c r="T25" s="8">
        <f t="shared" si="12"/>
        <v>1.2171267238434424E-2</v>
      </c>
      <c r="U25" s="8">
        <f t="shared" si="12"/>
        <v>1.3298536119781488E-2</v>
      </c>
    </row>
    <row r="26" spans="3:21" ht="43.5" x14ac:dyDescent="0.35">
      <c r="M26" s="4" t="s">
        <v>31</v>
      </c>
      <c r="N26" s="12">
        <f>I16</f>
        <v>0.19918933195812799</v>
      </c>
      <c r="O26" s="12">
        <f>I17</f>
        <v>0.18027353136538601</v>
      </c>
      <c r="P26" s="12">
        <f>I19</f>
        <v>0.17615197145507</v>
      </c>
      <c r="Q26" s="12">
        <f>I20</f>
        <v>0.15480327191208401</v>
      </c>
      <c r="R26" s="12">
        <f>I21</f>
        <v>0.152015179728722</v>
      </c>
      <c r="S26" s="12">
        <f>I23</f>
        <v>0.17218898253147599</v>
      </c>
      <c r="T26" s="12">
        <f>I24</f>
        <v>0.13696975933837099</v>
      </c>
      <c r="U26" s="12">
        <f>I25</f>
        <v>0.133108700892802</v>
      </c>
    </row>
    <row r="27" spans="3:21" x14ac:dyDescent="0.35">
      <c r="M27" s="6" t="s">
        <v>30</v>
      </c>
      <c r="N27" s="7" t="s">
        <v>32</v>
      </c>
      <c r="O27" s="7" t="s">
        <v>32</v>
      </c>
      <c r="P27" s="8">
        <f>(P26-$O$26)/$O$26</f>
        <v>-2.2862812300283072E-2</v>
      </c>
      <c r="Q27" s="9">
        <f t="shared" ref="Q27:U27" si="13">(Q26-$O$26)/$O$26</f>
        <v>-0.14128673943640568</v>
      </c>
      <c r="R27" s="9">
        <f t="shared" si="13"/>
        <v>-0.15675263818618382</v>
      </c>
      <c r="S27" s="8">
        <f t="shared" si="13"/>
        <v>-4.4846011351072475E-2</v>
      </c>
      <c r="T27" s="9">
        <f t="shared" si="13"/>
        <v>-0.24021148140291934</v>
      </c>
      <c r="U27" s="9">
        <f t="shared" si="13"/>
        <v>-0.26162925924487684</v>
      </c>
    </row>
    <row r="30" spans="3:21" x14ac:dyDescent="0.35">
      <c r="C30" t="s">
        <v>26</v>
      </c>
    </row>
    <row r="31" spans="3:21" x14ac:dyDescent="0.35">
      <c r="C31" t="s">
        <v>18</v>
      </c>
    </row>
    <row r="32" spans="3:21" x14ac:dyDescent="0.35">
      <c r="C32" s="2" t="s">
        <v>15</v>
      </c>
      <c r="D32" s="5">
        <f>(D19-D$17)/D$17</f>
        <v>-1.8875017405897705E-2</v>
      </c>
      <c r="E32" s="5">
        <f t="shared" ref="E32:G32" si="14">(E19-E$17)/E$17</f>
        <v>-5.6589277817440369E-3</v>
      </c>
      <c r="F32" s="5">
        <f t="shared" si="14"/>
        <v>-1.7215959693760049E-2</v>
      </c>
      <c r="G32" s="5">
        <f t="shared" si="14"/>
        <v>-1.8910355108901319E-2</v>
      </c>
      <c r="H32" s="5">
        <f t="shared" ref="H32:I32" si="15">(H19-H$17)/H$17</f>
        <v>1.1399039434100333E-3</v>
      </c>
      <c r="I32" s="5">
        <f t="shared" si="15"/>
        <v>-2.2862812300283072E-2</v>
      </c>
    </row>
    <row r="33" spans="3:9" x14ac:dyDescent="0.35">
      <c r="C33" s="2" t="s">
        <v>16</v>
      </c>
      <c r="D33" s="5">
        <f t="shared" ref="D33:G38" si="16">(D20-D$17)/D$17</f>
        <v>-0.11145855046024278</v>
      </c>
      <c r="E33" s="5">
        <f t="shared" si="16"/>
        <v>-3.4061615700560655E-2</v>
      </c>
      <c r="F33" s="5">
        <f t="shared" si="16"/>
        <v>-5.7756101964210632E-2</v>
      </c>
      <c r="G33" s="5">
        <f t="shared" si="16"/>
        <v>-2.8147192199391567E-2</v>
      </c>
      <c r="H33" s="5">
        <f t="shared" ref="H33:I33" si="17">(H20-H$17)/H$17</f>
        <v>7.0078101119512431E-3</v>
      </c>
      <c r="I33" s="5">
        <f t="shared" si="17"/>
        <v>-0.14128673943640568</v>
      </c>
    </row>
    <row r="34" spans="3:9" x14ac:dyDescent="0.35">
      <c r="C34" s="2" t="s">
        <v>17</v>
      </c>
      <c r="D34" s="5">
        <f t="shared" si="16"/>
        <v>-0.12500134959574069</v>
      </c>
      <c r="E34" s="5">
        <f t="shared" si="16"/>
        <v>-3.8029628993007318E-2</v>
      </c>
      <c r="F34" s="5">
        <f t="shared" si="16"/>
        <v>-7.0918402397857919E-2</v>
      </c>
      <c r="G34" s="5">
        <f t="shared" si="16"/>
        <v>-4.3116614825987144E-2</v>
      </c>
      <c r="H34" s="5">
        <f t="shared" ref="H34:I34" si="18">(H21-H$17)/H$17</f>
        <v>7.8109906804298265E-3</v>
      </c>
      <c r="I34" s="5">
        <f t="shared" si="18"/>
        <v>-0.15675263818618382</v>
      </c>
    </row>
    <row r="35" spans="3:9" x14ac:dyDescent="0.35">
      <c r="C35" s="1" t="s">
        <v>19</v>
      </c>
      <c r="D35" s="5"/>
      <c r="E35" s="5"/>
      <c r="F35" s="5"/>
      <c r="G35" s="5"/>
      <c r="H35" s="5"/>
      <c r="I35" s="5"/>
    </row>
    <row r="36" spans="3:9" x14ac:dyDescent="0.35">
      <c r="C36" s="2" t="s">
        <v>15</v>
      </c>
      <c r="D36" s="5">
        <f t="shared" si="16"/>
        <v>-3.6963577239584856E-2</v>
      </c>
      <c r="E36" s="5">
        <f t="shared" si="16"/>
        <v>-1.084123665262527E-2</v>
      </c>
      <c r="F36" s="5">
        <f t="shared" si="16"/>
        <v>-3.3376567002047532E-2</v>
      </c>
      <c r="G36" s="5">
        <f t="shared" si="16"/>
        <v>-3.7140376430523085E-2</v>
      </c>
      <c r="H36" s="5">
        <f t="shared" ref="H36:I36" si="19">(H23-H$17)/H$17</f>
        <v>2.2432560921056455E-3</v>
      </c>
      <c r="I36" s="5">
        <f t="shared" si="19"/>
        <v>-4.4846011351072475E-2</v>
      </c>
    </row>
    <row r="37" spans="3:9" x14ac:dyDescent="0.35">
      <c r="C37" s="2" t="s">
        <v>16</v>
      </c>
      <c r="D37" s="5">
        <f t="shared" si="16"/>
        <v>-0.2008675911262329</v>
      </c>
      <c r="E37" s="5">
        <f t="shared" si="16"/>
        <v>-6.2987126847811062E-2</v>
      </c>
      <c r="F37" s="5">
        <f t="shared" si="16"/>
        <v>-0.11242570950519279</v>
      </c>
      <c r="G37" s="5">
        <f t="shared" si="16"/>
        <v>-5.3967871917410107E-2</v>
      </c>
      <c r="H37" s="5">
        <f t="shared" ref="H37:I37" si="20">(H24-H$17)/H$17</f>
        <v>1.2171267238434424E-2</v>
      </c>
      <c r="I37" s="5">
        <f t="shared" si="20"/>
        <v>-0.24021148140291934</v>
      </c>
    </row>
    <row r="38" spans="3:9" x14ac:dyDescent="0.35">
      <c r="C38" s="2" t="s">
        <v>17</v>
      </c>
      <c r="D38" s="5">
        <f t="shared" si="16"/>
        <v>-0.21919133445240491</v>
      </c>
      <c r="E38" s="5">
        <f t="shared" si="16"/>
        <v>-6.7876496488028903E-2</v>
      </c>
      <c r="F38" s="5">
        <f t="shared" si="16"/>
        <v>-0.12977136920532398</v>
      </c>
      <c r="G38" s="5">
        <f t="shared" si="16"/>
        <v>-7.6747797204141183E-2</v>
      </c>
      <c r="H38" s="5">
        <f t="shared" ref="H38:I38" si="21">(H25-H$17)/H$17</f>
        <v>1.3298536119781488E-2</v>
      </c>
      <c r="I38" s="5">
        <f t="shared" si="21"/>
        <v>-0.26162925924487684</v>
      </c>
    </row>
  </sheetData>
  <mergeCells count="2">
    <mergeCell ref="S14:U14"/>
    <mergeCell ref="P14:R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results1_2022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Pickersgill</cp:lastModifiedBy>
  <dcterms:created xsi:type="dcterms:W3CDTF">2022-03-09T01:42:04Z</dcterms:created>
  <dcterms:modified xsi:type="dcterms:W3CDTF">2022-09-23T18:43:03Z</dcterms:modified>
</cp:coreProperties>
</file>