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NCD-Countdown\new_inputs\source data\"/>
    </mc:Choice>
  </mc:AlternateContent>
  <xr:revisionPtr revIDLastSave="0" documentId="13_ncr:1_{A16034F0-DFDE-46D7-91F2-8A2A1C3F46AA}" xr6:coauthVersionLast="47" xr6:coauthVersionMax="47" xr10:uidLastSave="{00000000-0000-0000-0000-000000000000}"/>
  <bookViews>
    <workbookView xWindow="-28920" yWindow="2790" windowWidth="29040" windowHeight="15840" activeTab="1" xr2:uid="{00000000-000D-0000-FFFF-FFFF00000000}"/>
  </bookViews>
  <sheets>
    <sheet name="IHME-GBD_2019_DATA-31eeed02-1" sheetId="1" r:id="rId1"/>
    <sheet name="angina" sheetId="2" r:id="rId2"/>
    <sheet name="rates" sheetId="3" r:id="rId3"/>
  </sheets>
  <definedNames>
    <definedName name="_xlnm._FilterDatabase" localSheetId="0" hidden="1">'IHME-GBD_2019_DATA-31eeed02-1'!$A$1:$K$17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8" i="2" l="1"/>
  <c r="V4" i="2"/>
  <c r="V5" i="2"/>
  <c r="V6" i="2"/>
  <c r="V7" i="2"/>
  <c r="V8" i="2"/>
  <c r="V9" i="2"/>
  <c r="V10" i="2"/>
  <c r="V11" i="2"/>
  <c r="V12" i="2"/>
  <c r="V3" i="2"/>
  <c r="J7" i="2"/>
  <c r="Q7" i="2" s="1"/>
  <c r="R7" i="2" s="1"/>
  <c r="J8" i="2"/>
  <c r="Q8" i="2" s="1"/>
  <c r="R8" i="2" s="1"/>
  <c r="J15" i="2"/>
  <c r="J16" i="2"/>
  <c r="I3" i="2"/>
  <c r="J3" i="2" s="1"/>
  <c r="Q3" i="2" s="1"/>
  <c r="I4" i="2"/>
  <c r="J4" i="2" s="1"/>
  <c r="Q4" i="2" s="1"/>
  <c r="R4" i="2" s="1"/>
  <c r="I5" i="2"/>
  <c r="J5" i="2" s="1"/>
  <c r="Q5" i="2" s="1"/>
  <c r="R5" i="2" s="1"/>
  <c r="I6" i="2"/>
  <c r="J6" i="2" s="1"/>
  <c r="Q6" i="2" s="1"/>
  <c r="R6" i="2" s="1"/>
  <c r="I7" i="2"/>
  <c r="I8" i="2"/>
  <c r="I9" i="2"/>
  <c r="J9" i="2" s="1"/>
  <c r="Q9" i="2" s="1"/>
  <c r="R9" i="2" s="1"/>
  <c r="I10" i="2"/>
  <c r="J10" i="2" s="1"/>
  <c r="Q10" i="2" s="1"/>
  <c r="R10" i="2" s="1"/>
  <c r="I11" i="2"/>
  <c r="J11" i="2" s="1"/>
  <c r="Q11" i="2" s="1"/>
  <c r="R11" i="2" s="1"/>
  <c r="I12" i="2"/>
  <c r="J12" i="2" s="1"/>
  <c r="Q12" i="2" s="1"/>
  <c r="R12" i="2" s="1"/>
  <c r="I13" i="2"/>
  <c r="J13" i="2" s="1"/>
  <c r="I14" i="2"/>
  <c r="J14" i="2" s="1"/>
  <c r="I15" i="2"/>
  <c r="I16" i="2"/>
  <c r="L3" i="2"/>
  <c r="M3" i="2" s="1"/>
  <c r="U3" i="2" s="1"/>
  <c r="L4" i="2"/>
  <c r="M4" i="2" s="1"/>
  <c r="U4" i="2" s="1"/>
  <c r="L5" i="2"/>
  <c r="M5" i="2" s="1"/>
  <c r="U5" i="2" s="1"/>
  <c r="L6" i="2"/>
  <c r="M6" i="2" s="1"/>
  <c r="U6" i="2" s="1"/>
  <c r="L7" i="2"/>
  <c r="M7" i="2" s="1"/>
  <c r="U7" i="2" s="1"/>
  <c r="L8" i="2"/>
  <c r="M8" i="2" s="1"/>
  <c r="U8" i="2" s="1"/>
  <c r="L9" i="2"/>
  <c r="M9" i="2" s="1"/>
  <c r="U9" i="2" s="1"/>
  <c r="L10" i="2"/>
  <c r="M10" i="2" s="1"/>
  <c r="U10" i="2" s="1"/>
  <c r="L11" i="2"/>
  <c r="M11" i="2" s="1"/>
  <c r="U11" i="2" s="1"/>
  <c r="L12" i="2"/>
  <c r="M12" i="2" s="1"/>
  <c r="U12" i="2" s="1"/>
  <c r="L13" i="2"/>
  <c r="M13" i="2" s="1"/>
  <c r="L14" i="2"/>
  <c r="M14" i="2" s="1"/>
  <c r="L15" i="2"/>
  <c r="M15" i="2" s="1"/>
  <c r="L16" i="2"/>
  <c r="M16" i="2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2" i="1"/>
  <c r="N2" i="1" s="1"/>
  <c r="N21" i="1" s="1"/>
  <c r="T16" i="2" l="1"/>
  <c r="R3" i="2"/>
  <c r="Q18" i="2" s="1"/>
  <c r="Q16" i="2"/>
</calcChain>
</file>

<file path=xl/sharedStrings.xml><?xml version="1.0" encoding="utf-8"?>
<sst xmlns="http://schemas.openxmlformats.org/spreadsheetml/2006/main" count="130" uniqueCount="38">
  <si>
    <t>measure</t>
  </si>
  <si>
    <t>location</t>
  </si>
  <si>
    <t>sex</t>
  </si>
  <si>
    <t>age</t>
  </si>
  <si>
    <t>cause</t>
  </si>
  <si>
    <t>metric</t>
  </si>
  <si>
    <t>year</t>
  </si>
  <si>
    <t>val</t>
  </si>
  <si>
    <t>upper</t>
  </si>
  <si>
    <t>lower</t>
  </si>
  <si>
    <t>Prevalence</t>
  </si>
  <si>
    <t>Global</t>
  </si>
  <si>
    <t>Male</t>
  </si>
  <si>
    <t>30 to 34</t>
  </si>
  <si>
    <t>Ischemic heart disease</t>
  </si>
  <si>
    <t>Rate</t>
  </si>
  <si>
    <t>Female</t>
  </si>
  <si>
    <t>35 to 39</t>
  </si>
  <si>
    <t>40 to 44</t>
  </si>
  <si>
    <t>45 to 49</t>
  </si>
  <si>
    <t>50 to 54</t>
  </si>
  <si>
    <t>55 to 59</t>
  </si>
  <si>
    <t>60 to 64</t>
  </si>
  <si>
    <t>65 to 69</t>
  </si>
  <si>
    <t>males</t>
  </si>
  <si>
    <t>females</t>
  </si>
  <si>
    <t>angina</t>
  </si>
  <si>
    <t>ratio</t>
  </si>
  <si>
    <t>weighted average</t>
  </si>
  <si>
    <t>divide by 10 to get incidence?</t>
  </si>
  <si>
    <t>70 to 74</t>
  </si>
  <si>
    <t>75 to 79</t>
  </si>
  <si>
    <t>80 to 84</t>
  </si>
  <si>
    <t>85 to 89</t>
  </si>
  <si>
    <t>90 to 94</t>
  </si>
  <si>
    <t>95 plus</t>
  </si>
  <si>
    <t>IHD males</t>
  </si>
  <si>
    <t>IHD 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</si>
</sst>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vertical="center"/>
    </xf>
    <xf numFmtId="0" fontId="16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workbookViewId="0">
      <selection activeCell="M2" sqref="M2:M17"/>
    </sheetView>
  </sheetViews>
  <sheetFormatPr defaultRowHeight="14.5"/>
  <cols>
    <col min="5" max="5" width="17.6328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26</v>
      </c>
      <c r="M1" t="s">
        <v>27</v>
      </c>
    </row>
    <row r="2" spans="1:14">
      <c r="A2" t="s">
        <v>10</v>
      </c>
      <c r="B2" t="s">
        <v>11</v>
      </c>
      <c r="C2" t="s">
        <v>16</v>
      </c>
      <c r="D2" t="s">
        <v>13</v>
      </c>
      <c r="E2" t="s">
        <v>14</v>
      </c>
      <c r="F2" t="s">
        <v>15</v>
      </c>
      <c r="G2">
        <v>2019</v>
      </c>
      <c r="H2">
        <v>242.081597814991</v>
      </c>
      <c r="I2">
        <v>292.263227098649</v>
      </c>
      <c r="J2">
        <v>199.26136743267099</v>
      </c>
      <c r="K2">
        <v>1E-3</v>
      </c>
      <c r="M2">
        <f>K2/(H2/100000)</f>
        <v>0.41308385644589246</v>
      </c>
      <c r="N2">
        <f>M2*H2</f>
        <v>100.00000000000001</v>
      </c>
    </row>
    <row r="3" spans="1:14">
      <c r="A3" t="s">
        <v>10</v>
      </c>
      <c r="B3" t="s">
        <v>11</v>
      </c>
      <c r="C3" t="s">
        <v>16</v>
      </c>
      <c r="D3" t="s">
        <v>17</v>
      </c>
      <c r="E3" t="s">
        <v>14</v>
      </c>
      <c r="F3" t="s">
        <v>15</v>
      </c>
      <c r="G3">
        <v>2019</v>
      </c>
      <c r="H3">
        <v>437.32806539332501</v>
      </c>
      <c r="I3">
        <v>526.80002144523201</v>
      </c>
      <c r="J3">
        <v>364.54065966599501</v>
      </c>
      <c r="K3">
        <v>1E-3</v>
      </c>
      <c r="M3">
        <f t="shared" ref="M3:M17" si="0">K3/(H3/100000)</f>
        <v>0.2286612909465616</v>
      </c>
      <c r="N3">
        <f t="shared" ref="N3:N17" si="1">M3*H3</f>
        <v>100</v>
      </c>
    </row>
    <row r="4" spans="1:14">
      <c r="A4" t="s">
        <v>10</v>
      </c>
      <c r="B4" t="s">
        <v>11</v>
      </c>
      <c r="C4" t="s">
        <v>16</v>
      </c>
      <c r="D4" t="s">
        <v>18</v>
      </c>
      <c r="E4" t="s">
        <v>14</v>
      </c>
      <c r="F4" t="s">
        <v>15</v>
      </c>
      <c r="G4">
        <v>2019</v>
      </c>
      <c r="H4">
        <v>774.79744128466598</v>
      </c>
      <c r="I4">
        <v>939.26622166080699</v>
      </c>
      <c r="J4">
        <v>645.78171653368099</v>
      </c>
      <c r="K4">
        <v>1.8000000000000002E-3</v>
      </c>
      <c r="M4">
        <f t="shared" si="0"/>
        <v>0.23231878476721343</v>
      </c>
      <c r="N4">
        <f t="shared" si="1"/>
        <v>180</v>
      </c>
    </row>
    <row r="5" spans="1:14">
      <c r="A5" t="s">
        <v>10</v>
      </c>
      <c r="B5" t="s">
        <v>11</v>
      </c>
      <c r="C5" t="s">
        <v>16</v>
      </c>
      <c r="D5" t="s">
        <v>19</v>
      </c>
      <c r="E5" t="s">
        <v>14</v>
      </c>
      <c r="F5" t="s">
        <v>15</v>
      </c>
      <c r="G5">
        <v>2019</v>
      </c>
      <c r="H5">
        <v>1350.71758506486</v>
      </c>
      <c r="I5">
        <v>1616.7281909600399</v>
      </c>
      <c r="J5">
        <v>1140.22470654484</v>
      </c>
      <c r="K5">
        <v>3.4000000000000002E-3</v>
      </c>
      <c r="M5">
        <f t="shared" si="0"/>
        <v>0.25171805250738155</v>
      </c>
      <c r="N5">
        <f t="shared" si="1"/>
        <v>340.00000000000006</v>
      </c>
    </row>
    <row r="6" spans="1:14">
      <c r="A6" t="s">
        <v>10</v>
      </c>
      <c r="B6" t="s">
        <v>11</v>
      </c>
      <c r="C6" t="s">
        <v>16</v>
      </c>
      <c r="D6" t="s">
        <v>20</v>
      </c>
      <c r="E6" t="s">
        <v>14</v>
      </c>
      <c r="F6" t="s">
        <v>15</v>
      </c>
      <c r="G6">
        <v>2019</v>
      </c>
      <c r="H6">
        <v>2262.27289763625</v>
      </c>
      <c r="I6">
        <v>2756.0384327315201</v>
      </c>
      <c r="J6">
        <v>1902.3885347441301</v>
      </c>
      <c r="K6">
        <v>5.0000000000000001E-3</v>
      </c>
      <c r="M6">
        <f t="shared" si="0"/>
        <v>0.22101666006891926</v>
      </c>
      <c r="N6">
        <f t="shared" si="1"/>
        <v>500.00000000000006</v>
      </c>
    </row>
    <row r="7" spans="1:14">
      <c r="A7" t="s">
        <v>10</v>
      </c>
      <c r="B7" t="s">
        <v>11</v>
      </c>
      <c r="C7" t="s">
        <v>16</v>
      </c>
      <c r="D7" t="s">
        <v>21</v>
      </c>
      <c r="E7" t="s">
        <v>14</v>
      </c>
      <c r="F7" t="s">
        <v>15</v>
      </c>
      <c r="G7">
        <v>2019</v>
      </c>
      <c r="H7">
        <v>3648.0538248452999</v>
      </c>
      <c r="I7">
        <v>4323.5677432864104</v>
      </c>
      <c r="J7">
        <v>3102.1912858298401</v>
      </c>
      <c r="K7">
        <v>8.2000000000000007E-3</v>
      </c>
      <c r="M7">
        <f t="shared" si="0"/>
        <v>0.22477738525000329</v>
      </c>
      <c r="N7">
        <f t="shared" si="1"/>
        <v>820</v>
      </c>
    </row>
    <row r="8" spans="1:14">
      <c r="A8" t="s">
        <v>10</v>
      </c>
      <c r="B8" t="s">
        <v>11</v>
      </c>
      <c r="C8" t="s">
        <v>16</v>
      </c>
      <c r="D8" t="s">
        <v>22</v>
      </c>
      <c r="E8" t="s">
        <v>14</v>
      </c>
      <c r="F8" t="s">
        <v>15</v>
      </c>
      <c r="G8">
        <v>2019</v>
      </c>
      <c r="H8">
        <v>5712.99464403197</v>
      </c>
      <c r="I8">
        <v>6866.3578606598503</v>
      </c>
      <c r="J8">
        <v>4782.2548486698297</v>
      </c>
      <c r="K8">
        <v>1.24E-2</v>
      </c>
      <c r="M8">
        <f t="shared" si="0"/>
        <v>0.21704903947273171</v>
      </c>
      <c r="N8">
        <f t="shared" si="1"/>
        <v>1240</v>
      </c>
    </row>
    <row r="9" spans="1:14">
      <c r="A9" t="s">
        <v>10</v>
      </c>
      <c r="B9" t="s">
        <v>11</v>
      </c>
      <c r="C9" t="s">
        <v>16</v>
      </c>
      <c r="D9" t="s">
        <v>23</v>
      </c>
      <c r="E9" t="s">
        <v>14</v>
      </c>
      <c r="F9" t="s">
        <v>15</v>
      </c>
      <c r="G9">
        <v>2019</v>
      </c>
      <c r="H9">
        <v>9085.1453471592995</v>
      </c>
      <c r="I9">
        <v>10704.286496070999</v>
      </c>
      <c r="J9">
        <v>7765.7155308012398</v>
      </c>
      <c r="K9">
        <v>1.8800000000000001E-2</v>
      </c>
      <c r="M9">
        <f t="shared" si="0"/>
        <v>0.20693119682315589</v>
      </c>
      <c r="N9">
        <f t="shared" si="1"/>
        <v>1880</v>
      </c>
    </row>
    <row r="10" spans="1:1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>
        <v>2019</v>
      </c>
      <c r="H10">
        <v>300.50144063370999</v>
      </c>
      <c r="I10">
        <v>361.91933327903803</v>
      </c>
      <c r="J10">
        <v>246.33921200546399</v>
      </c>
      <c r="K10">
        <v>1.4E-3</v>
      </c>
      <c r="M10">
        <f t="shared" si="0"/>
        <v>0.46588794950454193</v>
      </c>
      <c r="N10">
        <f t="shared" si="1"/>
        <v>139.99999999999997</v>
      </c>
    </row>
    <row r="11" spans="1:14">
      <c r="A11" t="s">
        <v>10</v>
      </c>
      <c r="B11" t="s">
        <v>11</v>
      </c>
      <c r="C11" t="s">
        <v>12</v>
      </c>
      <c r="D11" t="s">
        <v>17</v>
      </c>
      <c r="E11" t="s">
        <v>14</v>
      </c>
      <c r="F11" t="s">
        <v>15</v>
      </c>
      <c r="G11">
        <v>2019</v>
      </c>
      <c r="H11">
        <v>587.57743444395203</v>
      </c>
      <c r="I11">
        <v>712.42550353757701</v>
      </c>
      <c r="J11">
        <v>489.23350350252099</v>
      </c>
      <c r="K11">
        <v>2.1999999999999997E-3</v>
      </c>
      <c r="M11">
        <f t="shared" si="0"/>
        <v>0.37441873547814974</v>
      </c>
      <c r="N11">
        <f t="shared" si="1"/>
        <v>219.99999999999994</v>
      </c>
    </row>
    <row r="12" spans="1:14">
      <c r="A12" t="s">
        <v>10</v>
      </c>
      <c r="B12" t="s">
        <v>11</v>
      </c>
      <c r="C12" t="s">
        <v>12</v>
      </c>
      <c r="D12" t="s">
        <v>18</v>
      </c>
      <c r="E12" t="s">
        <v>14</v>
      </c>
      <c r="F12" t="s">
        <v>15</v>
      </c>
      <c r="G12">
        <v>2019</v>
      </c>
      <c r="H12">
        <v>1123.9192641900099</v>
      </c>
      <c r="I12">
        <v>1358.1877508203399</v>
      </c>
      <c r="J12">
        <v>940.49028664570699</v>
      </c>
      <c r="K12">
        <v>3.8E-3</v>
      </c>
      <c r="M12">
        <f t="shared" si="0"/>
        <v>0.33810257738918614</v>
      </c>
      <c r="N12">
        <f t="shared" si="1"/>
        <v>380</v>
      </c>
    </row>
    <row r="13" spans="1:14">
      <c r="A13" t="s">
        <v>10</v>
      </c>
      <c r="B13" t="s">
        <v>11</v>
      </c>
      <c r="C13" t="s">
        <v>12</v>
      </c>
      <c r="D13" t="s">
        <v>19</v>
      </c>
      <c r="E13" t="s">
        <v>14</v>
      </c>
      <c r="F13" t="s">
        <v>15</v>
      </c>
      <c r="G13">
        <v>2019</v>
      </c>
      <c r="H13">
        <v>2112.0069777455801</v>
      </c>
      <c r="I13">
        <v>2479.91336427429</v>
      </c>
      <c r="J13">
        <v>1797.6158368169199</v>
      </c>
      <c r="K13">
        <v>6.6E-3</v>
      </c>
      <c r="M13">
        <f t="shared" si="0"/>
        <v>0.31249896754815831</v>
      </c>
      <c r="N13">
        <f t="shared" si="1"/>
        <v>660</v>
      </c>
    </row>
    <row r="14" spans="1:14">
      <c r="A14" t="s">
        <v>10</v>
      </c>
      <c r="B14" t="s">
        <v>11</v>
      </c>
      <c r="C14" t="s">
        <v>12</v>
      </c>
      <c r="D14" t="s">
        <v>20</v>
      </c>
      <c r="E14" t="s">
        <v>14</v>
      </c>
      <c r="F14" t="s">
        <v>15</v>
      </c>
      <c r="G14">
        <v>2019</v>
      </c>
      <c r="H14">
        <v>3756.92753657085</v>
      </c>
      <c r="I14">
        <v>4465.6705357391902</v>
      </c>
      <c r="J14">
        <v>3201.3010741737498</v>
      </c>
      <c r="K14">
        <v>1.0399999999999998E-2</v>
      </c>
      <c r="M14">
        <f t="shared" si="0"/>
        <v>0.27682194822135531</v>
      </c>
      <c r="N14">
        <f t="shared" si="1"/>
        <v>1039.9999999999998</v>
      </c>
    </row>
    <row r="15" spans="1:14">
      <c r="A15" t="s">
        <v>10</v>
      </c>
      <c r="B15" t="s">
        <v>11</v>
      </c>
      <c r="C15" t="s">
        <v>12</v>
      </c>
      <c r="D15" t="s">
        <v>21</v>
      </c>
      <c r="E15" t="s">
        <v>14</v>
      </c>
      <c r="F15" t="s">
        <v>15</v>
      </c>
      <c r="G15">
        <v>2019</v>
      </c>
      <c r="H15">
        <v>6400.5188910471597</v>
      </c>
      <c r="I15">
        <v>7460.4790967670797</v>
      </c>
      <c r="J15">
        <v>5544.57703568949</v>
      </c>
      <c r="K15">
        <v>1.6E-2</v>
      </c>
      <c r="M15">
        <f t="shared" si="0"/>
        <v>0.249979732461696</v>
      </c>
      <c r="N15">
        <f t="shared" si="1"/>
        <v>1600.0000000000002</v>
      </c>
    </row>
    <row r="16" spans="1:14">
      <c r="A16" t="s">
        <v>10</v>
      </c>
      <c r="B16" t="s">
        <v>11</v>
      </c>
      <c r="C16" t="s">
        <v>12</v>
      </c>
      <c r="D16" t="s">
        <v>22</v>
      </c>
      <c r="E16" t="s">
        <v>14</v>
      </c>
      <c r="F16" t="s">
        <v>15</v>
      </c>
      <c r="G16">
        <v>2019</v>
      </c>
      <c r="H16">
        <v>10001.3022831034</v>
      </c>
      <c r="I16">
        <v>11726.341440976499</v>
      </c>
      <c r="J16">
        <v>8564.1831367076593</v>
      </c>
      <c r="K16">
        <v>2.4199999999999999E-2</v>
      </c>
      <c r="M16">
        <f t="shared" si="0"/>
        <v>0.24196848885254121</v>
      </c>
      <c r="N16">
        <f t="shared" si="1"/>
        <v>2420</v>
      </c>
    </row>
    <row r="17" spans="1:15">
      <c r="A17" t="s">
        <v>10</v>
      </c>
      <c r="B17" t="s">
        <v>11</v>
      </c>
      <c r="C17" t="s">
        <v>12</v>
      </c>
      <c r="D17" t="s">
        <v>23</v>
      </c>
      <c r="E17" t="s">
        <v>14</v>
      </c>
      <c r="F17" t="s">
        <v>15</v>
      </c>
      <c r="G17">
        <v>2019</v>
      </c>
      <c r="H17">
        <v>15146.686729929301</v>
      </c>
      <c r="I17">
        <v>17483.757267180699</v>
      </c>
      <c r="J17">
        <v>13139.5409011949</v>
      </c>
      <c r="K17">
        <v>3.78E-2</v>
      </c>
      <c r="M17">
        <f t="shared" si="0"/>
        <v>0.24955952858857625</v>
      </c>
      <c r="N17">
        <f t="shared" si="1"/>
        <v>3780</v>
      </c>
    </row>
    <row r="21" spans="1:15">
      <c r="N21" s="2">
        <f>SUM(N2:N17)/SUM(H2:H17)</f>
        <v>0.24466646193434344</v>
      </c>
      <c r="O21" s="2" t="s">
        <v>28</v>
      </c>
    </row>
    <row r="23" spans="1:15">
      <c r="N23" t="s">
        <v>29</v>
      </c>
    </row>
  </sheetData>
  <autoFilter ref="A1:K17" xr:uid="{00000000-0009-0000-0000-000000000000}">
    <sortState xmlns:xlrd2="http://schemas.microsoft.com/office/spreadsheetml/2017/richdata2" ref="A2:K17">
      <sortCondition ref="C1:C1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96"/>
  <sheetViews>
    <sheetView tabSelected="1" zoomScaleNormal="100" workbookViewId="0">
      <selection activeCell="R24" sqref="R24"/>
    </sheetView>
  </sheetViews>
  <sheetFormatPr defaultRowHeight="14.5"/>
  <cols>
    <col min="9" max="9" width="12.26953125" customWidth="1"/>
  </cols>
  <sheetData>
    <row r="2" spans="1:22">
      <c r="A2" t="s">
        <v>24</v>
      </c>
      <c r="D2" t="s">
        <v>25</v>
      </c>
      <c r="H2" s="3"/>
      <c r="I2" s="3" t="s">
        <v>24</v>
      </c>
      <c r="J2" s="3"/>
      <c r="L2" s="4" t="s">
        <v>25</v>
      </c>
      <c r="M2" s="4"/>
      <c r="P2" t="s">
        <v>36</v>
      </c>
      <c r="T2" t="s">
        <v>37</v>
      </c>
    </row>
    <row r="3" spans="1:22">
      <c r="A3" s="1">
        <v>24</v>
      </c>
      <c r="B3">
        <v>1E-3</v>
      </c>
      <c r="D3" s="1">
        <v>24</v>
      </c>
      <c r="E3">
        <v>0</v>
      </c>
      <c r="H3" t="s">
        <v>13</v>
      </c>
      <c r="I3">
        <f>AVERAGE(B9:B13)</f>
        <v>1E-3</v>
      </c>
      <c r="J3">
        <f>I3*100000/10</f>
        <v>10</v>
      </c>
      <c r="L3">
        <f>AVERAGE(E9:E13)</f>
        <v>1E-3</v>
      </c>
      <c r="M3">
        <f>L3*100000/10</f>
        <v>10</v>
      </c>
      <c r="O3" s="1"/>
      <c r="P3">
        <v>46</v>
      </c>
      <c r="Q3">
        <f>J3/P3</f>
        <v>0.21739130434782608</v>
      </c>
      <c r="R3">
        <f>P3*Q3</f>
        <v>10</v>
      </c>
      <c r="T3">
        <v>32</v>
      </c>
      <c r="U3">
        <f>M3/T3</f>
        <v>0.3125</v>
      </c>
      <c r="V3">
        <f>U3*T3</f>
        <v>10</v>
      </c>
    </row>
    <row r="4" spans="1:22">
      <c r="A4" s="1">
        <v>25</v>
      </c>
      <c r="B4">
        <v>1E-3</v>
      </c>
      <c r="D4" s="1">
        <v>25</v>
      </c>
      <c r="E4">
        <v>0</v>
      </c>
      <c r="H4" t="s">
        <v>17</v>
      </c>
      <c r="I4">
        <f>AVERAGE(B14:B18)</f>
        <v>2E-3</v>
      </c>
      <c r="J4">
        <f t="shared" ref="J4:J16" si="0">I4*100000/10</f>
        <v>20</v>
      </c>
      <c r="L4">
        <f>AVERAGE(E14:E18)</f>
        <v>1E-3</v>
      </c>
      <c r="M4">
        <f t="shared" ref="M4:M16" si="1">L4*100000/10</f>
        <v>10</v>
      </c>
      <c r="O4" s="1"/>
      <c r="P4">
        <v>65</v>
      </c>
      <c r="Q4">
        <f t="shared" ref="Q4:Q12" si="2">J4/P4</f>
        <v>0.30769230769230771</v>
      </c>
      <c r="R4">
        <f t="shared" ref="R4:R12" si="3">P4*Q4</f>
        <v>20</v>
      </c>
      <c r="T4">
        <v>39</v>
      </c>
      <c r="U4">
        <f t="shared" ref="U4:U12" si="4">M4/T4</f>
        <v>0.25641025641025639</v>
      </c>
      <c r="V4">
        <f t="shared" ref="V4:V12" si="5">U4*T4</f>
        <v>10</v>
      </c>
    </row>
    <row r="5" spans="1:22">
      <c r="A5" s="1">
        <v>26</v>
      </c>
      <c r="B5">
        <v>1E-3</v>
      </c>
      <c r="D5" s="1">
        <v>26</v>
      </c>
      <c r="E5">
        <v>0</v>
      </c>
      <c r="H5" t="s">
        <v>18</v>
      </c>
      <c r="I5">
        <f>AVERAGE(B19:B23)</f>
        <v>3.8E-3</v>
      </c>
      <c r="J5">
        <f t="shared" si="0"/>
        <v>38</v>
      </c>
      <c r="L5">
        <f>AVERAGE(E19:E23)</f>
        <v>2.1999999999999997E-3</v>
      </c>
      <c r="M5">
        <f t="shared" si="1"/>
        <v>21.999999999999996</v>
      </c>
      <c r="O5" s="1"/>
      <c r="P5">
        <v>144</v>
      </c>
      <c r="Q5">
        <f t="shared" si="2"/>
        <v>0.2638888888888889</v>
      </c>
      <c r="R5">
        <f t="shared" si="3"/>
        <v>38</v>
      </c>
      <c r="T5">
        <v>69</v>
      </c>
      <c r="U5">
        <f t="shared" si="4"/>
        <v>0.3188405797101449</v>
      </c>
      <c r="V5">
        <f t="shared" si="5"/>
        <v>21.999999999999996</v>
      </c>
    </row>
    <row r="6" spans="1:22">
      <c r="A6" s="1">
        <v>27</v>
      </c>
      <c r="B6">
        <v>1E-3</v>
      </c>
      <c r="D6" s="1">
        <v>27</v>
      </c>
      <c r="E6">
        <v>0</v>
      </c>
      <c r="H6" t="s">
        <v>19</v>
      </c>
      <c r="I6">
        <f>AVERAGE(B24:B28)</f>
        <v>6.6E-3</v>
      </c>
      <c r="J6">
        <f t="shared" si="0"/>
        <v>66</v>
      </c>
      <c r="L6">
        <f>AVERAGE(E24:E28)</f>
        <v>3.4000000000000002E-3</v>
      </c>
      <c r="M6">
        <f t="shared" si="1"/>
        <v>34</v>
      </c>
      <c r="O6" s="1"/>
      <c r="P6" s="1">
        <v>273</v>
      </c>
      <c r="Q6">
        <f t="shared" si="2"/>
        <v>0.24175824175824176</v>
      </c>
      <c r="R6">
        <f t="shared" si="3"/>
        <v>66</v>
      </c>
      <c r="T6">
        <v>119</v>
      </c>
      <c r="U6">
        <f t="shared" si="4"/>
        <v>0.2857142857142857</v>
      </c>
      <c r="V6">
        <f t="shared" si="5"/>
        <v>34</v>
      </c>
    </row>
    <row r="7" spans="1:22">
      <c r="A7" s="1">
        <v>28</v>
      </c>
      <c r="B7">
        <v>1E-3</v>
      </c>
      <c r="D7" s="1">
        <v>28</v>
      </c>
      <c r="E7">
        <v>0</v>
      </c>
      <c r="H7" t="s">
        <v>20</v>
      </c>
      <c r="I7">
        <f>AVERAGE(B29:B33)</f>
        <v>1.0399999999999998E-2</v>
      </c>
      <c r="J7">
        <f t="shared" si="0"/>
        <v>103.99999999999997</v>
      </c>
      <c r="L7">
        <f>AVERAGE(E29:E33)</f>
        <v>5.2000000000000006E-3</v>
      </c>
      <c r="M7">
        <f t="shared" si="1"/>
        <v>52.000000000000014</v>
      </c>
      <c r="O7" s="1"/>
      <c r="P7" s="1">
        <v>498</v>
      </c>
      <c r="Q7">
        <f t="shared" si="2"/>
        <v>0.20883534136546178</v>
      </c>
      <c r="R7">
        <f t="shared" si="3"/>
        <v>103.99999999999997</v>
      </c>
      <c r="T7">
        <v>209</v>
      </c>
      <c r="U7">
        <f t="shared" si="4"/>
        <v>0.24880382775119625</v>
      </c>
      <c r="V7">
        <f t="shared" si="5"/>
        <v>52.000000000000014</v>
      </c>
    </row>
    <row r="8" spans="1:22">
      <c r="A8" s="1">
        <v>29</v>
      </c>
      <c r="B8">
        <v>1E-3</v>
      </c>
      <c r="D8" s="1">
        <v>29</v>
      </c>
      <c r="E8">
        <v>0</v>
      </c>
      <c r="H8" t="s">
        <v>21</v>
      </c>
      <c r="I8">
        <f>AVERAGE(B34:B38)</f>
        <v>1.6199999999999999E-2</v>
      </c>
      <c r="J8">
        <f t="shared" si="0"/>
        <v>162</v>
      </c>
      <c r="L8">
        <f>AVERAGE(E34:E38)</f>
        <v>8.4000000000000012E-3</v>
      </c>
      <c r="M8">
        <f t="shared" si="1"/>
        <v>84.000000000000014</v>
      </c>
      <c r="O8" s="1"/>
      <c r="P8" s="1">
        <v>831</v>
      </c>
      <c r="Q8">
        <f t="shared" si="2"/>
        <v>0.19494584837545126</v>
      </c>
      <c r="R8">
        <f t="shared" si="3"/>
        <v>162</v>
      </c>
      <c r="T8">
        <v>343</v>
      </c>
      <c r="U8">
        <f t="shared" si="4"/>
        <v>0.24489795918367352</v>
      </c>
      <c r="V8">
        <f t="shared" si="5"/>
        <v>84.000000000000014</v>
      </c>
    </row>
    <row r="9" spans="1:22">
      <c r="A9" s="1">
        <v>30</v>
      </c>
      <c r="B9">
        <v>1E-3</v>
      </c>
      <c r="D9" s="1">
        <v>30</v>
      </c>
      <c r="E9">
        <v>1E-3</v>
      </c>
      <c r="H9" t="s">
        <v>22</v>
      </c>
      <c r="I9">
        <f>AVERAGE(B39:B43)</f>
        <v>2.52E-2</v>
      </c>
      <c r="J9">
        <f t="shared" si="0"/>
        <v>252</v>
      </c>
      <c r="L9">
        <f>AVERAGE(E39:E43)</f>
        <v>1.2E-2</v>
      </c>
      <c r="M9">
        <f t="shared" si="1"/>
        <v>120</v>
      </c>
      <c r="O9" s="1"/>
      <c r="P9" s="1">
        <v>1151</v>
      </c>
      <c r="Q9">
        <f t="shared" si="2"/>
        <v>0.21894005212858383</v>
      </c>
      <c r="R9">
        <f t="shared" si="3"/>
        <v>252</v>
      </c>
      <c r="T9">
        <v>555</v>
      </c>
      <c r="U9">
        <f t="shared" si="4"/>
        <v>0.21621621621621623</v>
      </c>
      <c r="V9">
        <f t="shared" si="5"/>
        <v>120</v>
      </c>
    </row>
    <row r="10" spans="1:22">
      <c r="A10" s="1">
        <v>31</v>
      </c>
      <c r="B10">
        <v>1E-3</v>
      </c>
      <c r="D10" s="1">
        <v>31</v>
      </c>
      <c r="E10">
        <v>1E-3</v>
      </c>
      <c r="H10" t="s">
        <v>23</v>
      </c>
      <c r="I10">
        <f>AVERAGE(B44:B48)</f>
        <v>3.8199999999999998E-2</v>
      </c>
      <c r="J10">
        <f t="shared" si="0"/>
        <v>382</v>
      </c>
      <c r="L10">
        <f>AVERAGE(E44:E48)</f>
        <v>1.8800000000000001E-2</v>
      </c>
      <c r="M10">
        <f t="shared" si="1"/>
        <v>188</v>
      </c>
      <c r="O10" s="1"/>
      <c r="P10" s="1">
        <v>1435</v>
      </c>
      <c r="Q10">
        <f t="shared" si="2"/>
        <v>0.26620209059233452</v>
      </c>
      <c r="R10">
        <f t="shared" si="3"/>
        <v>382.00000000000006</v>
      </c>
      <c r="T10">
        <v>824</v>
      </c>
      <c r="U10">
        <f t="shared" si="4"/>
        <v>0.22815533980582525</v>
      </c>
      <c r="V10">
        <f t="shared" si="5"/>
        <v>188</v>
      </c>
    </row>
    <row r="11" spans="1:22">
      <c r="A11" s="1">
        <v>32</v>
      </c>
      <c r="B11">
        <v>1E-3</v>
      </c>
      <c r="D11" s="1">
        <v>32</v>
      </c>
      <c r="E11">
        <v>1E-3</v>
      </c>
      <c r="H11" t="s">
        <v>30</v>
      </c>
      <c r="I11">
        <f>AVERAGE(B49:B53)</f>
        <v>5.4600000000000003E-2</v>
      </c>
      <c r="J11">
        <f t="shared" si="0"/>
        <v>546</v>
      </c>
      <c r="L11">
        <f>AVERAGE(E49:E53)</f>
        <v>2.6800000000000001E-2</v>
      </c>
      <c r="M11">
        <f t="shared" si="1"/>
        <v>268</v>
      </c>
      <c r="O11" s="1"/>
      <c r="P11" s="1">
        <v>1793</v>
      </c>
      <c r="Q11">
        <f t="shared" si="2"/>
        <v>0.30451756832124932</v>
      </c>
      <c r="R11">
        <f t="shared" si="3"/>
        <v>546</v>
      </c>
      <c r="T11">
        <v>1144</v>
      </c>
      <c r="U11">
        <f t="shared" si="4"/>
        <v>0.23426573426573427</v>
      </c>
      <c r="V11">
        <f t="shared" si="5"/>
        <v>268</v>
      </c>
    </row>
    <row r="12" spans="1:22">
      <c r="A12" s="1">
        <v>33</v>
      </c>
      <c r="B12">
        <v>1E-3</v>
      </c>
      <c r="D12" s="1">
        <v>33</v>
      </c>
      <c r="E12">
        <v>1E-3</v>
      </c>
      <c r="H12" t="s">
        <v>31</v>
      </c>
      <c r="I12">
        <f>AVERAGE(B54:B58)</f>
        <v>6.7600000000000007E-2</v>
      </c>
      <c r="J12">
        <f t="shared" si="0"/>
        <v>676.00000000000011</v>
      </c>
      <c r="L12">
        <f>AVERAGE(E54:E58)</f>
        <v>3.3600000000000005E-2</v>
      </c>
      <c r="M12">
        <f t="shared" si="1"/>
        <v>336.00000000000006</v>
      </c>
      <c r="O12" s="1"/>
      <c r="P12" s="1">
        <v>2234</v>
      </c>
      <c r="Q12">
        <f t="shared" si="2"/>
        <v>0.30259623992837964</v>
      </c>
      <c r="R12">
        <f t="shared" si="3"/>
        <v>676.00000000000011</v>
      </c>
      <c r="T12">
        <v>1555</v>
      </c>
      <c r="U12">
        <f t="shared" si="4"/>
        <v>0.21607717041800648</v>
      </c>
      <c r="V12">
        <f t="shared" si="5"/>
        <v>336.00000000000006</v>
      </c>
    </row>
    <row r="13" spans="1:22">
      <c r="A13" s="1">
        <v>34</v>
      </c>
      <c r="B13">
        <v>1E-3</v>
      </c>
      <c r="D13" s="1">
        <v>34</v>
      </c>
      <c r="E13">
        <v>1E-3</v>
      </c>
      <c r="H13" t="s">
        <v>32</v>
      </c>
      <c r="I13">
        <f>AVERAGE(B59:B63)</f>
        <v>7.3599999999999999E-2</v>
      </c>
      <c r="J13">
        <f t="shared" si="0"/>
        <v>736</v>
      </c>
      <c r="L13">
        <f>AVERAGE(E59:E63)</f>
        <v>3.6999999999999998E-2</v>
      </c>
      <c r="M13">
        <f t="shared" si="1"/>
        <v>370</v>
      </c>
      <c r="O13" s="1"/>
      <c r="P13" s="1"/>
    </row>
    <row r="14" spans="1:22">
      <c r="A14" s="1">
        <v>35</v>
      </c>
      <c r="B14">
        <v>2E-3</v>
      </c>
      <c r="D14" s="1">
        <v>35</v>
      </c>
      <c r="E14">
        <v>1E-3</v>
      </c>
      <c r="H14" t="s">
        <v>33</v>
      </c>
      <c r="I14">
        <f>AVERAGE(B64:B68)</f>
        <v>7.22E-2</v>
      </c>
      <c r="J14">
        <f t="shared" si="0"/>
        <v>722</v>
      </c>
      <c r="L14">
        <f>AVERAGE(E64:E68)</f>
        <v>3.6199999999999996E-2</v>
      </c>
      <c r="M14">
        <f t="shared" si="1"/>
        <v>361.99999999999994</v>
      </c>
      <c r="O14" s="1"/>
      <c r="P14" s="1"/>
    </row>
    <row r="15" spans="1:22">
      <c r="A15" s="1">
        <v>36</v>
      </c>
      <c r="B15">
        <v>2E-3</v>
      </c>
      <c r="D15" s="1">
        <v>36</v>
      </c>
      <c r="E15">
        <v>1E-3</v>
      </c>
      <c r="H15" t="s">
        <v>34</v>
      </c>
      <c r="I15">
        <f>AVERAGE(B69:B73)</f>
        <v>6.4799999999999996E-2</v>
      </c>
      <c r="J15">
        <f t="shared" si="0"/>
        <v>648</v>
      </c>
      <c r="L15">
        <f>AVERAGE(E69:E73)</f>
        <v>3.2800000000000003E-2</v>
      </c>
      <c r="M15">
        <f t="shared" si="1"/>
        <v>328.00000000000006</v>
      </c>
      <c r="O15" s="1"/>
      <c r="P15" s="1"/>
    </row>
    <row r="16" spans="1:22">
      <c r="A16" s="1">
        <v>37</v>
      </c>
      <c r="B16">
        <v>2E-3</v>
      </c>
      <c r="D16" s="1">
        <v>37</v>
      </c>
      <c r="E16">
        <v>1E-3</v>
      </c>
      <c r="H16" t="s">
        <v>35</v>
      </c>
      <c r="I16">
        <f>AVERAGE(B74:B78)</f>
        <v>5.5799999999999995E-2</v>
      </c>
      <c r="J16">
        <f t="shared" si="0"/>
        <v>557.99999999999989</v>
      </c>
      <c r="L16">
        <f>AVERAGE(E74:E78)</f>
        <v>2.7999999999999997E-2</v>
      </c>
      <c r="M16">
        <f t="shared" si="1"/>
        <v>279.99999999999994</v>
      </c>
      <c r="O16" s="1"/>
      <c r="P16" s="1"/>
      <c r="Q16">
        <f>AVERAGE(Q3:Q12)</f>
        <v>0.2526767883398725</v>
      </c>
      <c r="T16">
        <f>AVERAGE(U3:U12)</f>
        <v>0.2561881369475339</v>
      </c>
    </row>
    <row r="17" spans="1:20">
      <c r="A17" s="1">
        <v>38</v>
      </c>
      <c r="B17">
        <v>2E-3</v>
      </c>
      <c r="D17" s="1">
        <v>38</v>
      </c>
      <c r="E17">
        <v>1E-3</v>
      </c>
      <c r="O17" s="1"/>
      <c r="P17" s="1"/>
    </row>
    <row r="18" spans="1:20">
      <c r="A18" s="1">
        <v>39</v>
      </c>
      <c r="B18">
        <v>2E-3</v>
      </c>
      <c r="D18" s="1">
        <v>39</v>
      </c>
      <c r="E18">
        <v>1E-3</v>
      </c>
      <c r="O18" s="1"/>
      <c r="P18" s="1"/>
      <c r="Q18">
        <f>SUM(R3:R12)/SUM(P3:P12)</f>
        <v>0.26635182998819362</v>
      </c>
      <c r="T18">
        <f>SUM(V3:V12)/SUM(T3:T12)</f>
        <v>0.22990386582123135</v>
      </c>
    </row>
    <row r="19" spans="1:20">
      <c r="A19" s="1">
        <v>40</v>
      </c>
      <c r="B19">
        <v>3.0000000000000001E-3</v>
      </c>
      <c r="D19" s="1">
        <v>40</v>
      </c>
      <c r="E19">
        <v>2E-3</v>
      </c>
      <c r="O19" s="1"/>
      <c r="P19" s="1"/>
    </row>
    <row r="20" spans="1:20">
      <c r="A20" s="1">
        <v>41</v>
      </c>
      <c r="B20">
        <v>3.0000000000000001E-3</v>
      </c>
      <c r="D20" s="1">
        <v>41</v>
      </c>
      <c r="E20">
        <v>2E-3</v>
      </c>
      <c r="O20" s="1"/>
      <c r="P20" s="1"/>
    </row>
    <row r="21" spans="1:20">
      <c r="A21" s="1">
        <v>42</v>
      </c>
      <c r="B21">
        <v>4.0000000000000001E-3</v>
      </c>
      <c r="D21" s="1">
        <v>42</v>
      </c>
      <c r="E21">
        <v>2E-3</v>
      </c>
      <c r="O21" s="1"/>
      <c r="P21" s="1"/>
    </row>
    <row r="22" spans="1:20">
      <c r="A22" s="1">
        <v>43</v>
      </c>
      <c r="B22">
        <v>4.0000000000000001E-3</v>
      </c>
      <c r="D22" s="1">
        <v>43</v>
      </c>
      <c r="E22">
        <v>2E-3</v>
      </c>
      <c r="O22" s="1"/>
      <c r="P22" s="1"/>
    </row>
    <row r="23" spans="1:20">
      <c r="A23" s="1">
        <v>44</v>
      </c>
      <c r="B23">
        <v>5.0000000000000001E-3</v>
      </c>
      <c r="D23" s="1">
        <v>44</v>
      </c>
      <c r="E23">
        <v>3.0000000000000001E-3</v>
      </c>
      <c r="O23" s="1"/>
      <c r="P23" s="1"/>
    </row>
    <row r="24" spans="1:20">
      <c r="A24" s="1">
        <v>45</v>
      </c>
      <c r="B24">
        <v>5.0000000000000001E-3</v>
      </c>
      <c r="D24" s="1">
        <v>45</v>
      </c>
      <c r="E24">
        <v>3.0000000000000001E-3</v>
      </c>
      <c r="O24" s="1"/>
      <c r="P24" s="1"/>
    </row>
    <row r="25" spans="1:20">
      <c r="A25" s="1">
        <v>46</v>
      </c>
      <c r="B25">
        <v>6.0000000000000001E-3</v>
      </c>
      <c r="D25" s="1">
        <v>46</v>
      </c>
      <c r="E25">
        <v>3.0000000000000001E-3</v>
      </c>
      <c r="O25" s="1"/>
      <c r="P25" s="1"/>
    </row>
    <row r="26" spans="1:20">
      <c r="A26" s="1">
        <v>47</v>
      </c>
      <c r="B26">
        <v>7.0000000000000001E-3</v>
      </c>
      <c r="D26" s="1">
        <v>47</v>
      </c>
      <c r="E26">
        <v>3.0000000000000001E-3</v>
      </c>
      <c r="O26" s="1"/>
      <c r="P26" s="1"/>
    </row>
    <row r="27" spans="1:20">
      <c r="A27" s="1">
        <v>48</v>
      </c>
      <c r="B27">
        <v>7.0000000000000001E-3</v>
      </c>
      <c r="D27" s="1">
        <v>48</v>
      </c>
      <c r="E27">
        <v>4.0000000000000001E-3</v>
      </c>
      <c r="O27" s="1"/>
      <c r="P27" s="1"/>
    </row>
    <row r="28" spans="1:20">
      <c r="A28" s="1">
        <v>49</v>
      </c>
      <c r="B28">
        <v>8.0000000000000002E-3</v>
      </c>
      <c r="D28" s="1">
        <v>49</v>
      </c>
      <c r="E28">
        <v>4.0000000000000001E-3</v>
      </c>
      <c r="O28" s="1"/>
      <c r="P28" s="1"/>
    </row>
    <row r="29" spans="1:20">
      <c r="A29" s="1">
        <v>50</v>
      </c>
      <c r="B29">
        <v>8.9999999999999993E-3</v>
      </c>
      <c r="D29" s="1">
        <v>50</v>
      </c>
      <c r="E29">
        <v>4.0000000000000001E-3</v>
      </c>
      <c r="O29" s="1"/>
      <c r="P29" s="1"/>
    </row>
    <row r="30" spans="1:20">
      <c r="A30" s="1">
        <v>51</v>
      </c>
      <c r="B30">
        <v>0.01</v>
      </c>
      <c r="D30" s="1">
        <v>51</v>
      </c>
      <c r="E30">
        <v>5.0000000000000001E-3</v>
      </c>
      <c r="O30" s="1"/>
      <c r="P30" s="1"/>
    </row>
    <row r="31" spans="1:20">
      <c r="A31" s="1">
        <v>52</v>
      </c>
      <c r="B31">
        <v>0.01</v>
      </c>
      <c r="D31" s="1">
        <v>52</v>
      </c>
      <c r="E31">
        <v>5.0000000000000001E-3</v>
      </c>
      <c r="O31" s="1"/>
      <c r="P31" s="1"/>
    </row>
    <row r="32" spans="1:20">
      <c r="A32" s="1">
        <v>53</v>
      </c>
      <c r="B32">
        <v>1.0999999999999999E-2</v>
      </c>
      <c r="D32" s="1">
        <v>53</v>
      </c>
      <c r="E32">
        <v>6.0000000000000001E-3</v>
      </c>
      <c r="O32" s="1"/>
      <c r="P32" s="1"/>
    </row>
    <row r="33" spans="1:16">
      <c r="A33" s="1">
        <v>54</v>
      </c>
      <c r="B33">
        <v>1.2E-2</v>
      </c>
      <c r="D33" s="1">
        <v>54</v>
      </c>
      <c r="E33">
        <v>6.0000000000000001E-3</v>
      </c>
      <c r="O33" s="1"/>
      <c r="P33" s="1"/>
    </row>
    <row r="34" spans="1:16">
      <c r="A34" s="1">
        <v>55</v>
      </c>
      <c r="B34">
        <v>1.4E-2</v>
      </c>
      <c r="D34" s="1">
        <v>55</v>
      </c>
      <c r="E34">
        <v>7.0000000000000001E-3</v>
      </c>
      <c r="O34" s="1"/>
      <c r="P34" s="1"/>
    </row>
    <row r="35" spans="1:16">
      <c r="A35" s="1">
        <v>56</v>
      </c>
      <c r="B35">
        <v>1.4999999999999999E-2</v>
      </c>
      <c r="D35" s="1">
        <v>56</v>
      </c>
      <c r="E35">
        <v>8.0000000000000002E-3</v>
      </c>
      <c r="O35" s="1"/>
      <c r="P35" s="1"/>
    </row>
    <row r="36" spans="1:16">
      <c r="A36" s="1">
        <v>57</v>
      </c>
      <c r="B36">
        <v>1.6E-2</v>
      </c>
      <c r="D36" s="1">
        <v>57</v>
      </c>
      <c r="E36">
        <v>8.0000000000000002E-3</v>
      </c>
      <c r="O36" s="1"/>
      <c r="P36" s="1"/>
    </row>
    <row r="37" spans="1:16">
      <c r="A37" s="1">
        <v>58</v>
      </c>
      <c r="B37">
        <v>1.7000000000000001E-2</v>
      </c>
      <c r="D37" s="1">
        <v>58</v>
      </c>
      <c r="E37">
        <v>8.9999999999999993E-3</v>
      </c>
      <c r="O37" s="1"/>
      <c r="P37" s="1"/>
    </row>
    <row r="38" spans="1:16">
      <c r="A38" s="1">
        <v>59</v>
      </c>
      <c r="B38">
        <v>1.9E-2</v>
      </c>
      <c r="D38" s="1">
        <v>59</v>
      </c>
      <c r="E38">
        <v>0.01</v>
      </c>
      <c r="O38" s="1"/>
      <c r="P38" s="1"/>
    </row>
    <row r="39" spans="1:16">
      <c r="A39" s="1">
        <v>60</v>
      </c>
      <c r="B39">
        <v>2.1000000000000001E-2</v>
      </c>
      <c r="D39" s="1">
        <v>60</v>
      </c>
      <c r="E39">
        <v>0.01</v>
      </c>
      <c r="O39" s="1"/>
      <c r="P39" s="1"/>
    </row>
    <row r="40" spans="1:16">
      <c r="A40" s="1">
        <v>61</v>
      </c>
      <c r="B40">
        <v>2.3E-2</v>
      </c>
      <c r="D40" s="1">
        <v>61</v>
      </c>
      <c r="E40">
        <v>1.0999999999999999E-2</v>
      </c>
      <c r="O40" s="1"/>
      <c r="P40" s="1"/>
    </row>
    <row r="41" spans="1:16">
      <c r="A41" s="1">
        <v>62</v>
      </c>
      <c r="B41">
        <v>2.5000000000000001E-2</v>
      </c>
      <c r="D41" s="1">
        <v>62</v>
      </c>
      <c r="E41">
        <v>1.2E-2</v>
      </c>
      <c r="O41" s="1"/>
      <c r="P41" s="1"/>
    </row>
    <row r="42" spans="1:16">
      <c r="A42" s="1">
        <v>63</v>
      </c>
      <c r="B42">
        <v>2.7E-2</v>
      </c>
      <c r="D42" s="1">
        <v>63</v>
      </c>
      <c r="E42">
        <v>1.2999999999999999E-2</v>
      </c>
      <c r="O42" s="1"/>
      <c r="P42" s="1"/>
    </row>
    <row r="43" spans="1:16">
      <c r="A43" s="1">
        <v>64</v>
      </c>
      <c r="B43">
        <v>0.03</v>
      </c>
      <c r="D43" s="1">
        <v>64</v>
      </c>
      <c r="E43">
        <v>1.4E-2</v>
      </c>
      <c r="O43" s="1"/>
      <c r="P43" s="1"/>
    </row>
    <row r="44" spans="1:16">
      <c r="A44" s="1">
        <v>65</v>
      </c>
      <c r="B44">
        <v>3.2000000000000001E-2</v>
      </c>
      <c r="D44" s="1">
        <v>65</v>
      </c>
      <c r="E44">
        <v>1.6E-2</v>
      </c>
      <c r="O44" s="1"/>
      <c r="P44" s="1"/>
    </row>
    <row r="45" spans="1:16">
      <c r="A45" s="1">
        <v>66</v>
      </c>
      <c r="B45">
        <v>3.5000000000000003E-2</v>
      </c>
      <c r="D45" s="1">
        <v>66</v>
      </c>
      <c r="E45">
        <v>1.7000000000000001E-2</v>
      </c>
      <c r="O45" s="1"/>
      <c r="P45" s="1"/>
    </row>
    <row r="46" spans="1:16">
      <c r="A46" s="1">
        <v>67</v>
      </c>
      <c r="B46">
        <v>3.7999999999999999E-2</v>
      </c>
      <c r="D46" s="1">
        <v>67</v>
      </c>
      <c r="E46">
        <v>1.9E-2</v>
      </c>
      <c r="O46" s="1"/>
      <c r="P46" s="1"/>
    </row>
    <row r="47" spans="1:16">
      <c r="A47" s="1">
        <v>68</v>
      </c>
      <c r="B47">
        <v>4.1000000000000002E-2</v>
      </c>
      <c r="D47" s="1">
        <v>68</v>
      </c>
      <c r="E47">
        <v>0.02</v>
      </c>
      <c r="O47" s="1"/>
      <c r="P47" s="1"/>
    </row>
    <row r="48" spans="1:16">
      <c r="A48" s="1">
        <v>69</v>
      </c>
      <c r="B48">
        <v>4.4999999999999998E-2</v>
      </c>
      <c r="D48" s="1">
        <v>69</v>
      </c>
      <c r="E48">
        <v>2.1999999999999999E-2</v>
      </c>
      <c r="O48" s="1"/>
      <c r="P48" s="1"/>
    </row>
    <row r="49" spans="1:16">
      <c r="A49" s="1">
        <v>70</v>
      </c>
      <c r="B49">
        <v>4.8000000000000001E-2</v>
      </c>
      <c r="D49" s="1">
        <v>70</v>
      </c>
      <c r="E49">
        <v>2.3E-2</v>
      </c>
      <c r="O49" s="1"/>
      <c r="P49" s="1"/>
    </row>
    <row r="50" spans="1:16">
      <c r="A50" s="1">
        <v>71</v>
      </c>
      <c r="B50">
        <v>5.0999999999999997E-2</v>
      </c>
      <c r="D50" s="1">
        <v>71</v>
      </c>
      <c r="E50">
        <v>2.5000000000000001E-2</v>
      </c>
      <c r="O50" s="1"/>
      <c r="P50" s="1"/>
    </row>
    <row r="51" spans="1:16">
      <c r="A51" s="1">
        <v>72</v>
      </c>
      <c r="B51">
        <v>5.5E-2</v>
      </c>
      <c r="D51" s="1">
        <v>72</v>
      </c>
      <c r="E51">
        <v>2.7E-2</v>
      </c>
      <c r="O51" s="1"/>
      <c r="P51" s="1"/>
    </row>
    <row r="52" spans="1:16">
      <c r="A52" s="1">
        <v>73</v>
      </c>
      <c r="B52">
        <v>5.8000000000000003E-2</v>
      </c>
      <c r="D52" s="1">
        <v>73</v>
      </c>
      <c r="E52">
        <v>2.9000000000000001E-2</v>
      </c>
      <c r="O52" s="1"/>
      <c r="P52" s="1"/>
    </row>
    <row r="53" spans="1:16">
      <c r="A53" s="1">
        <v>74</v>
      </c>
      <c r="B53">
        <v>6.0999999999999999E-2</v>
      </c>
      <c r="D53" s="1">
        <v>74</v>
      </c>
      <c r="E53">
        <v>0.03</v>
      </c>
      <c r="O53" s="1"/>
      <c r="P53" s="1"/>
    </row>
    <row r="54" spans="1:16">
      <c r="A54" s="1">
        <v>75</v>
      </c>
      <c r="B54">
        <v>6.3E-2</v>
      </c>
      <c r="D54" s="1">
        <v>75</v>
      </c>
      <c r="E54">
        <v>3.1E-2</v>
      </c>
      <c r="O54" s="1"/>
      <c r="P54" s="1"/>
    </row>
    <row r="55" spans="1:16">
      <c r="A55" s="1">
        <v>76</v>
      </c>
      <c r="B55">
        <v>6.6000000000000003E-2</v>
      </c>
      <c r="D55" s="1">
        <v>76</v>
      </c>
      <c r="E55">
        <v>3.3000000000000002E-2</v>
      </c>
      <c r="O55" s="1"/>
      <c r="P55" s="1"/>
    </row>
    <row r="56" spans="1:16">
      <c r="A56">
        <v>77</v>
      </c>
      <c r="B56">
        <v>6.8000000000000005E-2</v>
      </c>
      <c r="D56">
        <v>77</v>
      </c>
      <c r="E56">
        <v>3.4000000000000002E-2</v>
      </c>
      <c r="O56" s="1"/>
      <c r="P56" s="1"/>
    </row>
    <row r="57" spans="1:16">
      <c r="A57">
        <v>78</v>
      </c>
      <c r="B57">
        <v>7.0000000000000007E-2</v>
      </c>
      <c r="D57">
        <v>78</v>
      </c>
      <c r="E57">
        <v>3.5000000000000003E-2</v>
      </c>
      <c r="O57" s="1"/>
      <c r="P57" s="1"/>
    </row>
    <row r="58" spans="1:16">
      <c r="A58">
        <v>79</v>
      </c>
      <c r="B58">
        <v>7.0999999999999994E-2</v>
      </c>
      <c r="D58">
        <v>79</v>
      </c>
      <c r="E58">
        <v>3.5000000000000003E-2</v>
      </c>
      <c r="O58" s="1"/>
      <c r="P58" s="1"/>
    </row>
    <row r="59" spans="1:16">
      <c r="A59">
        <v>80</v>
      </c>
      <c r="B59">
        <v>7.1999999999999995E-2</v>
      </c>
      <c r="D59">
        <v>80</v>
      </c>
      <c r="E59">
        <v>3.5999999999999997E-2</v>
      </c>
      <c r="O59" s="1"/>
      <c r="P59" s="1"/>
    </row>
    <row r="60" spans="1:16">
      <c r="A60">
        <v>81</v>
      </c>
      <c r="B60">
        <v>7.2999999999999995E-2</v>
      </c>
      <c r="D60">
        <v>81</v>
      </c>
      <c r="E60">
        <v>3.6999999999999998E-2</v>
      </c>
      <c r="O60" s="1"/>
      <c r="P60" s="1"/>
    </row>
    <row r="61" spans="1:16">
      <c r="A61">
        <v>82</v>
      </c>
      <c r="B61">
        <v>7.3999999999999996E-2</v>
      </c>
      <c r="D61">
        <v>82</v>
      </c>
      <c r="E61">
        <v>3.6999999999999998E-2</v>
      </c>
      <c r="O61" s="1"/>
      <c r="P61" s="1"/>
    </row>
    <row r="62" spans="1:16">
      <c r="A62">
        <v>83</v>
      </c>
      <c r="B62">
        <v>7.4999999999999997E-2</v>
      </c>
      <c r="D62">
        <v>83</v>
      </c>
      <c r="E62">
        <v>3.7999999999999999E-2</v>
      </c>
      <c r="O62" s="1"/>
      <c r="P62" s="1"/>
    </row>
    <row r="63" spans="1:16">
      <c r="A63">
        <v>84</v>
      </c>
      <c r="B63">
        <v>7.3999999999999996E-2</v>
      </c>
      <c r="D63">
        <v>84</v>
      </c>
      <c r="E63">
        <v>3.6999999999999998E-2</v>
      </c>
      <c r="O63" s="1"/>
      <c r="P63" s="1"/>
    </row>
    <row r="64" spans="1:16">
      <c r="A64">
        <v>85</v>
      </c>
      <c r="B64">
        <v>7.3999999999999996E-2</v>
      </c>
      <c r="D64">
        <v>85</v>
      </c>
      <c r="E64">
        <v>3.6999999999999998E-2</v>
      </c>
      <c r="O64" s="1"/>
      <c r="P64" s="1"/>
    </row>
    <row r="65" spans="1:16">
      <c r="A65">
        <v>86</v>
      </c>
      <c r="B65">
        <v>7.2999999999999995E-2</v>
      </c>
      <c r="D65">
        <v>86</v>
      </c>
      <c r="E65">
        <v>3.6999999999999998E-2</v>
      </c>
      <c r="O65" s="1"/>
      <c r="P65" s="1"/>
    </row>
    <row r="66" spans="1:16">
      <c r="A66">
        <v>87</v>
      </c>
      <c r="B66">
        <v>7.2999999999999995E-2</v>
      </c>
      <c r="D66">
        <v>87</v>
      </c>
      <c r="E66">
        <v>3.5999999999999997E-2</v>
      </c>
      <c r="O66" s="1"/>
      <c r="P66" s="1"/>
    </row>
    <row r="67" spans="1:16">
      <c r="A67">
        <v>88</v>
      </c>
      <c r="B67">
        <v>7.0999999999999994E-2</v>
      </c>
      <c r="D67">
        <v>88</v>
      </c>
      <c r="E67">
        <v>3.5999999999999997E-2</v>
      </c>
      <c r="O67" s="1"/>
      <c r="P67" s="1"/>
    </row>
    <row r="68" spans="1:16">
      <c r="A68">
        <v>89</v>
      </c>
      <c r="B68">
        <v>7.0000000000000007E-2</v>
      </c>
      <c r="D68">
        <v>89</v>
      </c>
      <c r="E68">
        <v>3.5000000000000003E-2</v>
      </c>
      <c r="O68" s="1"/>
      <c r="P68" s="1"/>
    </row>
    <row r="69" spans="1:16">
      <c r="A69">
        <v>90</v>
      </c>
      <c r="B69">
        <v>6.8000000000000005E-2</v>
      </c>
      <c r="D69">
        <v>90</v>
      </c>
      <c r="E69">
        <v>3.4000000000000002E-2</v>
      </c>
      <c r="O69" s="1"/>
      <c r="P69" s="1"/>
    </row>
    <row r="70" spans="1:16">
      <c r="A70">
        <v>91</v>
      </c>
      <c r="B70">
        <v>6.7000000000000004E-2</v>
      </c>
      <c r="D70">
        <v>91</v>
      </c>
      <c r="E70">
        <v>3.4000000000000002E-2</v>
      </c>
      <c r="O70" s="1"/>
      <c r="P70" s="1"/>
    </row>
    <row r="71" spans="1:16">
      <c r="A71">
        <v>92</v>
      </c>
      <c r="B71">
        <v>6.5000000000000002E-2</v>
      </c>
      <c r="D71">
        <v>92</v>
      </c>
      <c r="E71">
        <v>3.3000000000000002E-2</v>
      </c>
      <c r="O71" s="1"/>
      <c r="P71" s="1"/>
    </row>
    <row r="72" spans="1:16">
      <c r="A72">
        <v>93</v>
      </c>
      <c r="B72">
        <v>6.3E-2</v>
      </c>
      <c r="D72">
        <v>93</v>
      </c>
      <c r="E72">
        <v>3.2000000000000001E-2</v>
      </c>
      <c r="O72" s="1"/>
      <c r="P72" s="1"/>
    </row>
    <row r="73" spans="1:16">
      <c r="A73">
        <v>94</v>
      </c>
      <c r="B73">
        <v>6.0999999999999999E-2</v>
      </c>
      <c r="D73">
        <v>94</v>
      </c>
      <c r="E73">
        <v>3.1E-2</v>
      </c>
      <c r="O73" s="1"/>
      <c r="P73" s="1"/>
    </row>
    <row r="74" spans="1:16">
      <c r="A74">
        <v>95</v>
      </c>
      <c r="B74">
        <v>5.8999999999999997E-2</v>
      </c>
      <c r="D74">
        <v>95</v>
      </c>
      <c r="E74">
        <v>0.03</v>
      </c>
      <c r="O74" s="1"/>
      <c r="P74" s="1"/>
    </row>
    <row r="75" spans="1:16">
      <c r="A75">
        <v>96</v>
      </c>
      <c r="B75">
        <v>5.7000000000000002E-2</v>
      </c>
      <c r="D75">
        <v>96</v>
      </c>
      <c r="E75">
        <v>2.9000000000000001E-2</v>
      </c>
      <c r="O75" s="1"/>
      <c r="P75" s="1"/>
    </row>
    <row r="76" spans="1:16">
      <c r="A76">
        <v>97</v>
      </c>
      <c r="B76">
        <v>5.5E-2</v>
      </c>
      <c r="D76">
        <v>97</v>
      </c>
      <c r="E76">
        <v>2.7E-2</v>
      </c>
      <c r="O76" s="1"/>
      <c r="P76" s="1"/>
    </row>
    <row r="77" spans="1:16">
      <c r="A77">
        <v>98</v>
      </c>
      <c r="B77">
        <v>5.3999999999999999E-2</v>
      </c>
      <c r="D77">
        <v>98</v>
      </c>
      <c r="E77">
        <v>2.7E-2</v>
      </c>
      <c r="O77" s="1"/>
      <c r="P77" s="1"/>
    </row>
    <row r="78" spans="1:16">
      <c r="A78">
        <v>99</v>
      </c>
      <c r="B78">
        <v>5.3999999999999999E-2</v>
      </c>
      <c r="D78">
        <v>99</v>
      </c>
      <c r="E78">
        <v>2.7E-2</v>
      </c>
      <c r="O78" s="1"/>
      <c r="P78" s="1"/>
    </row>
    <row r="79" spans="1:16">
      <c r="O79" s="1"/>
      <c r="P79" s="1"/>
    </row>
    <row r="80" spans="1:16">
      <c r="O80" s="1"/>
      <c r="P80" s="1"/>
    </row>
    <row r="81" spans="15:16">
      <c r="O81" s="1"/>
      <c r="P81" s="1"/>
    </row>
    <row r="82" spans="15:16">
      <c r="O82" s="1"/>
      <c r="P82" s="1"/>
    </row>
    <row r="83" spans="15:16">
      <c r="O83" s="1"/>
      <c r="P83" s="1"/>
    </row>
    <row r="84" spans="15:16">
      <c r="O84" s="1"/>
      <c r="P84" s="1"/>
    </row>
    <row r="85" spans="15:16">
      <c r="O85" s="1"/>
      <c r="P85" s="1"/>
    </row>
    <row r="86" spans="15:16">
      <c r="O86" s="1"/>
      <c r="P86" s="1"/>
    </row>
    <row r="87" spans="15:16">
      <c r="O87" s="1"/>
      <c r="P87" s="1"/>
    </row>
    <row r="88" spans="15:16">
      <c r="O88" s="1"/>
      <c r="P88" s="1"/>
    </row>
    <row r="89" spans="15:16">
      <c r="O89" s="1"/>
      <c r="P89" s="1"/>
    </row>
    <row r="90" spans="15:16">
      <c r="O90" s="1"/>
      <c r="P90" s="1"/>
    </row>
    <row r="91" spans="15:16">
      <c r="O91" s="1"/>
      <c r="P91" s="1"/>
    </row>
    <row r="92" spans="15:16">
      <c r="O92" s="1"/>
      <c r="P92" s="1"/>
    </row>
    <row r="93" spans="15:16">
      <c r="P93" s="1"/>
    </row>
    <row r="94" spans="15:16">
      <c r="P94" s="1"/>
    </row>
    <row r="95" spans="15:16">
      <c r="P95" s="1"/>
    </row>
    <row r="96" spans="15:16">
      <c r="P96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8511-09C1-411D-81DB-A93AA7E385BB}">
  <dimension ref="A1"/>
  <sheetViews>
    <sheetView workbookViewId="0">
      <selection activeCell="J29" sqref="J29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IHME-GBD_2019_DATA-31eeed02-1</vt:lpstr>
      <vt:lpstr>angina</vt:lpstr>
      <vt:lpstr>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Pickersgill</dc:creator>
  <cp:lastModifiedBy>Sarah Pickersgill</cp:lastModifiedBy>
  <dcterms:created xsi:type="dcterms:W3CDTF">2021-07-02T21:22:57Z</dcterms:created>
  <dcterms:modified xsi:type="dcterms:W3CDTF">2021-07-07T00:49:09Z</dcterms:modified>
</cp:coreProperties>
</file>