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ediarra\Desktop\"/>
    </mc:Choice>
  </mc:AlternateContent>
  <bookViews>
    <workbookView xWindow="0" yWindow="0" windowWidth="28800" windowHeight="12468" tabRatio="932"/>
  </bookViews>
  <sheets>
    <sheet name="Dépenses paquet #1 fév-juin" sheetId="4" r:id="rId1"/>
    <sheet name="Annexe" sheetId="5" r:id="rId2"/>
    <sheet name="Temp" sheetId="6" r:id="rId3"/>
  </sheets>
  <externalReferences>
    <externalReference r:id="rId4"/>
    <externalReference r:id="rId5"/>
  </externalReferences>
  <definedNames>
    <definedName name="_xlnm._FilterDatabase" localSheetId="2" hidden="1">Temp!$B$8:$P$213</definedName>
    <definedName name="CHOIX_DEJ_APRÈS">[1]Taxes!$H$4</definedName>
    <definedName name="CHOIX_DEJ_AVANT">[1]Taxes!$G$4</definedName>
    <definedName name="CHOIX_DINER_APRES">[1]Taxes!$H$5</definedName>
    <definedName name="CHOIX_DINER_AVANT">[1]Taxes!$G$5</definedName>
    <definedName name="CHOIX_SOUPER_APRES">[1]Taxes!$H$6</definedName>
    <definedName name="CHOIX_SOUPER_AVANT">[1]Taxes!$G$6</definedName>
    <definedName name="LEVIS_MTL">[1]Taxes!$G$7</definedName>
    <definedName name="LEVIS_MTL_COVOIT">[1]Taxes!$H$7</definedName>
    <definedName name="liste_initiatives">OFFSET([2]Listes!$B$1,1,0,COUNTA([2]Listes!$B$1:$B$65536)-1,1)</definedName>
    <definedName name="_xlnm.Print_Area" localSheetId="0">'Dépenses paquet #1 fév-juin'!$A$1:$H$46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F95" i="5"/>
  <c r="F97" i="5" l="1"/>
  <c r="F96" i="5" l="1"/>
  <c r="F98" i="5" s="1"/>
  <c r="W210" i="6"/>
  <c r="P210" i="6"/>
  <c r="M210" i="6"/>
  <c r="L210" i="6"/>
  <c r="K210" i="6"/>
  <c r="J210" i="6"/>
  <c r="I210" i="6"/>
  <c r="W166" i="6"/>
  <c r="X166" i="6" s="1"/>
  <c r="L166" i="6"/>
  <c r="I166" i="6"/>
  <c r="W165" i="6"/>
  <c r="X165" i="6" s="1"/>
  <c r="L165" i="6"/>
  <c r="I165" i="6"/>
  <c r="W164" i="6"/>
  <c r="X164" i="6" s="1"/>
  <c r="L164" i="6"/>
  <c r="I164" i="6"/>
  <c r="W163" i="6"/>
  <c r="X163" i="6" s="1"/>
  <c r="L163" i="6"/>
  <c r="I163" i="6"/>
  <c r="W162" i="6"/>
  <c r="X162" i="6" s="1"/>
  <c r="L162" i="6"/>
  <c r="I162" i="6"/>
  <c r="W161" i="6"/>
  <c r="X161" i="6" s="1"/>
  <c r="L161" i="6"/>
  <c r="I161" i="6"/>
  <c r="W160" i="6"/>
  <c r="X160" i="6" s="1"/>
  <c r="L160" i="6"/>
  <c r="I160" i="6"/>
  <c r="W159" i="6"/>
  <c r="X159" i="6" s="1"/>
  <c r="L159" i="6"/>
  <c r="I159" i="6"/>
  <c r="W158" i="6"/>
  <c r="X158" i="6" s="1"/>
  <c r="L158" i="6"/>
  <c r="I158" i="6"/>
  <c r="W157" i="6"/>
  <c r="X157" i="6" s="1"/>
  <c r="L157" i="6"/>
  <c r="I157" i="6"/>
  <c r="W156" i="6"/>
  <c r="X156" i="6" s="1"/>
  <c r="L156" i="6"/>
  <c r="I156" i="6"/>
  <c r="W155" i="6"/>
  <c r="X155" i="6" s="1"/>
  <c r="L155" i="6"/>
  <c r="I155" i="6"/>
  <c r="W154" i="6"/>
  <c r="X154" i="6" s="1"/>
  <c r="L154" i="6"/>
  <c r="I154" i="6"/>
  <c r="W153" i="6"/>
  <c r="X153" i="6" s="1"/>
  <c r="L153" i="6"/>
  <c r="I153" i="6"/>
  <c r="W152" i="6"/>
  <c r="X152" i="6" s="1"/>
  <c r="L152" i="6"/>
  <c r="I152" i="6"/>
  <c r="W151" i="6"/>
  <c r="X151" i="6" s="1"/>
  <c r="L151" i="6"/>
  <c r="I151" i="6"/>
  <c r="W150" i="6"/>
  <c r="X150" i="6" s="1"/>
  <c r="L150" i="6"/>
  <c r="I150" i="6"/>
  <c r="W149" i="6"/>
  <c r="X149" i="6" s="1"/>
  <c r="L149" i="6"/>
  <c r="I149" i="6"/>
  <c r="W148" i="6"/>
  <c r="X148" i="6" s="1"/>
  <c r="L148" i="6"/>
  <c r="I148" i="6"/>
  <c r="W147" i="6"/>
  <c r="X147" i="6" s="1"/>
  <c r="L147" i="6"/>
  <c r="I147" i="6"/>
  <c r="W44" i="6" l="1"/>
  <c r="X44" i="6" s="1"/>
  <c r="L44" i="6"/>
  <c r="I44" i="6"/>
  <c r="W43" i="6"/>
  <c r="X43" i="6" s="1"/>
  <c r="L43" i="6"/>
  <c r="I43" i="6"/>
  <c r="W42" i="6"/>
  <c r="X42" i="6" s="1"/>
  <c r="L42" i="6"/>
  <c r="I42" i="6"/>
  <c r="W41" i="6"/>
  <c r="X41" i="6" s="1"/>
  <c r="L41" i="6"/>
  <c r="I41" i="6"/>
  <c r="W40" i="6"/>
  <c r="X40" i="6" s="1"/>
  <c r="L40" i="6"/>
  <c r="I40" i="6"/>
  <c r="X39" i="6"/>
  <c r="W39" i="6"/>
  <c r="L39" i="6"/>
  <c r="I39" i="6"/>
  <c r="W38" i="6"/>
  <c r="X38" i="6" s="1"/>
  <c r="L38" i="6"/>
  <c r="I38" i="6"/>
  <c r="X37" i="6"/>
  <c r="W37" i="6"/>
  <c r="L37" i="6"/>
  <c r="I37" i="6"/>
  <c r="W36" i="6"/>
  <c r="X36" i="6" s="1"/>
  <c r="L36" i="6"/>
  <c r="I36" i="6"/>
  <c r="W35" i="6"/>
  <c r="X35" i="6" s="1"/>
  <c r="L35" i="6"/>
  <c r="I35" i="6"/>
  <c r="W34" i="6"/>
  <c r="X34" i="6" s="1"/>
  <c r="L34" i="6"/>
  <c r="I34" i="6"/>
  <c r="W33" i="6"/>
  <c r="X33" i="6" s="1"/>
  <c r="L33" i="6"/>
  <c r="I33" i="6"/>
  <c r="W32" i="6"/>
  <c r="X32" i="6" s="1"/>
  <c r="L32" i="6"/>
  <c r="I32" i="6"/>
  <c r="X31" i="6"/>
  <c r="W31" i="6"/>
  <c r="L31" i="6"/>
  <c r="I31" i="6"/>
  <c r="W30" i="6"/>
  <c r="X30" i="6" s="1"/>
  <c r="L30" i="6"/>
  <c r="I30" i="6"/>
  <c r="W29" i="6"/>
  <c r="X29" i="6" s="1"/>
  <c r="L29" i="6"/>
  <c r="I29" i="6"/>
  <c r="W28" i="6"/>
  <c r="X28" i="6" s="1"/>
  <c r="L28" i="6"/>
  <c r="I28" i="6"/>
  <c r="W27" i="6"/>
  <c r="X27" i="6" s="1"/>
  <c r="L27" i="6"/>
  <c r="I27" i="6"/>
  <c r="W26" i="6"/>
  <c r="X26" i="6" s="1"/>
  <c r="L26" i="6"/>
  <c r="I26" i="6"/>
  <c r="X25" i="6"/>
  <c r="W25" i="6"/>
  <c r="L25" i="6"/>
  <c r="I25" i="6"/>
  <c r="W65" i="6"/>
  <c r="X65" i="6" s="1"/>
  <c r="L65" i="6"/>
  <c r="I65" i="6"/>
  <c r="W64" i="6"/>
  <c r="X64" i="6" s="1"/>
  <c r="L64" i="6"/>
  <c r="I64" i="6"/>
  <c r="W63" i="6"/>
  <c r="X63" i="6" s="1"/>
  <c r="L63" i="6"/>
  <c r="I63" i="6"/>
  <c r="W62" i="6"/>
  <c r="X62" i="6" s="1"/>
  <c r="L62" i="6"/>
  <c r="I62" i="6"/>
  <c r="W61" i="6"/>
  <c r="X61" i="6" s="1"/>
  <c r="L61" i="6"/>
  <c r="I61" i="6"/>
  <c r="W60" i="6"/>
  <c r="X60" i="6" s="1"/>
  <c r="L60" i="6"/>
  <c r="I60" i="6"/>
  <c r="W59" i="6"/>
  <c r="X59" i="6" s="1"/>
  <c r="L59" i="6"/>
  <c r="I59" i="6"/>
  <c r="X58" i="6"/>
  <c r="W58" i="6"/>
  <c r="L58" i="6"/>
  <c r="I58" i="6"/>
  <c r="W57" i="6"/>
  <c r="X57" i="6" s="1"/>
  <c r="L57" i="6"/>
  <c r="I57" i="6"/>
  <c r="W56" i="6"/>
  <c r="X56" i="6" s="1"/>
  <c r="L56" i="6"/>
  <c r="I56" i="6"/>
  <c r="W55" i="6"/>
  <c r="X55" i="6" s="1"/>
  <c r="L55" i="6"/>
  <c r="I55" i="6"/>
  <c r="W54" i="6"/>
  <c r="X54" i="6" s="1"/>
  <c r="L54" i="6"/>
  <c r="I54" i="6"/>
  <c r="W53" i="6"/>
  <c r="X53" i="6" s="1"/>
  <c r="L53" i="6"/>
  <c r="I53" i="6"/>
  <c r="W52" i="6"/>
  <c r="X52" i="6" s="1"/>
  <c r="L52" i="6"/>
  <c r="I52" i="6"/>
  <c r="W51" i="6"/>
  <c r="X51" i="6" s="1"/>
  <c r="L51" i="6"/>
  <c r="I51" i="6"/>
  <c r="X50" i="6"/>
  <c r="W50" i="6"/>
  <c r="L50" i="6"/>
  <c r="I50" i="6"/>
  <c r="W49" i="6"/>
  <c r="X49" i="6" s="1"/>
  <c r="L49" i="6"/>
  <c r="I49" i="6"/>
  <c r="W48" i="6"/>
  <c r="X48" i="6" s="1"/>
  <c r="L48" i="6"/>
  <c r="I48" i="6"/>
  <c r="W47" i="6"/>
  <c r="X47" i="6" s="1"/>
  <c r="L47" i="6"/>
  <c r="I47" i="6"/>
  <c r="W46" i="6"/>
  <c r="X46" i="6" s="1"/>
  <c r="L46" i="6"/>
  <c r="I46" i="6"/>
  <c r="W86" i="6"/>
  <c r="X86" i="6" s="1"/>
  <c r="L86" i="6"/>
  <c r="I86" i="6"/>
  <c r="W85" i="6"/>
  <c r="X85" i="6" s="1"/>
  <c r="L85" i="6"/>
  <c r="I85" i="6"/>
  <c r="W84" i="6"/>
  <c r="X84" i="6" s="1"/>
  <c r="L84" i="6"/>
  <c r="I84" i="6"/>
  <c r="W83" i="6"/>
  <c r="X83" i="6" s="1"/>
  <c r="L83" i="6"/>
  <c r="I83" i="6"/>
  <c r="W82" i="6"/>
  <c r="X82" i="6" s="1"/>
  <c r="L82" i="6"/>
  <c r="I82" i="6"/>
  <c r="W81" i="6"/>
  <c r="X81" i="6" s="1"/>
  <c r="L81" i="6"/>
  <c r="I81" i="6"/>
  <c r="W80" i="6"/>
  <c r="X80" i="6" s="1"/>
  <c r="L80" i="6"/>
  <c r="I80" i="6"/>
  <c r="W79" i="6"/>
  <c r="X79" i="6" s="1"/>
  <c r="L79" i="6"/>
  <c r="I79" i="6"/>
  <c r="W78" i="6"/>
  <c r="X78" i="6" s="1"/>
  <c r="L78" i="6"/>
  <c r="I78" i="6"/>
  <c r="W77" i="6"/>
  <c r="X77" i="6" s="1"/>
  <c r="L77" i="6"/>
  <c r="I77" i="6"/>
  <c r="W76" i="6"/>
  <c r="X76" i="6" s="1"/>
  <c r="L76" i="6"/>
  <c r="I76" i="6"/>
  <c r="W75" i="6"/>
  <c r="X75" i="6" s="1"/>
  <c r="L75" i="6"/>
  <c r="I75" i="6"/>
  <c r="W74" i="6"/>
  <c r="X74" i="6" s="1"/>
  <c r="L74" i="6"/>
  <c r="I74" i="6"/>
  <c r="W73" i="6"/>
  <c r="X73" i="6" s="1"/>
  <c r="L73" i="6"/>
  <c r="I73" i="6"/>
  <c r="W72" i="6"/>
  <c r="X72" i="6" s="1"/>
  <c r="L72" i="6"/>
  <c r="I72" i="6"/>
  <c r="W71" i="6"/>
  <c r="X71" i="6" s="1"/>
  <c r="L71" i="6"/>
  <c r="I71" i="6"/>
  <c r="W70" i="6"/>
  <c r="X70" i="6" s="1"/>
  <c r="L70" i="6"/>
  <c r="I70" i="6"/>
  <c r="W69" i="6"/>
  <c r="X69" i="6" s="1"/>
  <c r="L69" i="6"/>
  <c r="I69" i="6"/>
  <c r="W68" i="6"/>
  <c r="X68" i="6" s="1"/>
  <c r="L68" i="6"/>
  <c r="I68" i="6"/>
  <c r="W67" i="6"/>
  <c r="X67" i="6" s="1"/>
  <c r="L67" i="6"/>
  <c r="I67" i="6"/>
  <c r="W113" i="6"/>
  <c r="X113" i="6" s="1"/>
  <c r="L113" i="6"/>
  <c r="I113" i="6"/>
  <c r="W112" i="6"/>
  <c r="X112" i="6" s="1"/>
  <c r="L112" i="6"/>
  <c r="I112" i="6"/>
  <c r="W111" i="6"/>
  <c r="X111" i="6" s="1"/>
  <c r="L111" i="6"/>
  <c r="I111" i="6"/>
  <c r="W110" i="6"/>
  <c r="X110" i="6" s="1"/>
  <c r="L110" i="6"/>
  <c r="I110" i="6"/>
  <c r="W109" i="6"/>
  <c r="X109" i="6" s="1"/>
  <c r="L109" i="6"/>
  <c r="I109" i="6"/>
  <c r="W108" i="6"/>
  <c r="X108" i="6" s="1"/>
  <c r="L108" i="6"/>
  <c r="I108" i="6"/>
  <c r="W107" i="6"/>
  <c r="X107" i="6" s="1"/>
  <c r="L107" i="6"/>
  <c r="I107" i="6"/>
  <c r="W106" i="6"/>
  <c r="X106" i="6" s="1"/>
  <c r="L106" i="6"/>
  <c r="I106" i="6"/>
  <c r="W105" i="6"/>
  <c r="X105" i="6" s="1"/>
  <c r="L105" i="6"/>
  <c r="I105" i="6"/>
  <c r="W104" i="6"/>
  <c r="X104" i="6" s="1"/>
  <c r="L104" i="6"/>
  <c r="I104" i="6"/>
  <c r="W103" i="6"/>
  <c r="X103" i="6" s="1"/>
  <c r="L103" i="6"/>
  <c r="I103" i="6"/>
  <c r="W102" i="6"/>
  <c r="X102" i="6" s="1"/>
  <c r="L102" i="6"/>
  <c r="I102" i="6"/>
  <c r="W101" i="6"/>
  <c r="X101" i="6" s="1"/>
  <c r="L101" i="6"/>
  <c r="I101" i="6"/>
  <c r="W100" i="6"/>
  <c r="X100" i="6" s="1"/>
  <c r="L100" i="6"/>
  <c r="I100" i="6"/>
  <c r="W99" i="6"/>
  <c r="X99" i="6" s="1"/>
  <c r="L99" i="6"/>
  <c r="I99" i="6"/>
  <c r="W98" i="6"/>
  <c r="X98" i="6" s="1"/>
  <c r="L98" i="6"/>
  <c r="I98" i="6"/>
  <c r="W97" i="6"/>
  <c r="X97" i="6" s="1"/>
  <c r="L97" i="6"/>
  <c r="I97" i="6"/>
  <c r="W96" i="6"/>
  <c r="X96" i="6" s="1"/>
  <c r="L96" i="6"/>
  <c r="I96" i="6"/>
  <c r="W95" i="6"/>
  <c r="X95" i="6" s="1"/>
  <c r="L95" i="6"/>
  <c r="I95" i="6"/>
  <c r="W94" i="6"/>
  <c r="X94" i="6" s="1"/>
  <c r="L94" i="6"/>
  <c r="I94" i="6"/>
  <c r="W92" i="6"/>
  <c r="X92" i="6" s="1"/>
  <c r="L92" i="6"/>
  <c r="I92" i="6"/>
  <c r="W91" i="6"/>
  <c r="X91" i="6" s="1"/>
  <c r="L91" i="6"/>
  <c r="I91" i="6"/>
  <c r="W90" i="6"/>
  <c r="X90" i="6" s="1"/>
  <c r="L90" i="6"/>
  <c r="I90" i="6"/>
  <c r="W89" i="6"/>
  <c r="X89" i="6" s="1"/>
  <c r="L89" i="6"/>
  <c r="I89" i="6"/>
  <c r="W88" i="6"/>
  <c r="X88" i="6" s="1"/>
  <c r="L88" i="6"/>
  <c r="I88" i="6"/>
  <c r="W87" i="6"/>
  <c r="X87" i="6" s="1"/>
  <c r="L87" i="6"/>
  <c r="I87" i="6"/>
  <c r="W66" i="6"/>
  <c r="X66" i="6" s="1"/>
  <c r="L66" i="6"/>
  <c r="I66" i="6"/>
  <c r="W45" i="6"/>
  <c r="X45" i="6" s="1"/>
  <c r="L45" i="6"/>
  <c r="I45" i="6"/>
  <c r="W24" i="6"/>
  <c r="X24" i="6" s="1"/>
  <c r="L24" i="6"/>
  <c r="I24" i="6"/>
  <c r="W23" i="6"/>
  <c r="X23" i="6" s="1"/>
  <c r="L23" i="6"/>
  <c r="I23" i="6"/>
  <c r="W22" i="6"/>
  <c r="X22" i="6" s="1"/>
  <c r="L22" i="6"/>
  <c r="I22" i="6"/>
  <c r="W21" i="6"/>
  <c r="X21" i="6" s="1"/>
  <c r="L21" i="6"/>
  <c r="I21" i="6"/>
  <c r="W20" i="6"/>
  <c r="X20" i="6" s="1"/>
  <c r="L20" i="6"/>
  <c r="I20" i="6"/>
  <c r="W19" i="6"/>
  <c r="X19" i="6" s="1"/>
  <c r="L19" i="6"/>
  <c r="I19" i="6"/>
  <c r="W18" i="6"/>
  <c r="X18" i="6" s="1"/>
  <c r="L18" i="6"/>
  <c r="I18" i="6"/>
  <c r="W17" i="6"/>
  <c r="X17" i="6" s="1"/>
  <c r="L17" i="6"/>
  <c r="I17" i="6"/>
  <c r="W16" i="6"/>
  <c r="X16" i="6" s="1"/>
  <c r="L16" i="6"/>
  <c r="I16" i="6"/>
  <c r="W15" i="6"/>
  <c r="X15" i="6" s="1"/>
  <c r="L15" i="6"/>
  <c r="I15" i="6"/>
  <c r="W14" i="6"/>
  <c r="X14" i="6" s="1"/>
  <c r="L14" i="6"/>
  <c r="I14" i="6"/>
  <c r="W13" i="6"/>
  <c r="X13" i="6" s="1"/>
  <c r="L13" i="6"/>
  <c r="I13" i="6"/>
  <c r="W133" i="6"/>
  <c r="X133" i="6" s="1"/>
  <c r="L133" i="6"/>
  <c r="I133" i="6"/>
  <c r="W132" i="6"/>
  <c r="X132" i="6" s="1"/>
  <c r="L132" i="6"/>
  <c r="I132" i="6"/>
  <c r="W131" i="6"/>
  <c r="X131" i="6" s="1"/>
  <c r="L131" i="6"/>
  <c r="I131" i="6"/>
  <c r="W130" i="6"/>
  <c r="X130" i="6" s="1"/>
  <c r="L130" i="6"/>
  <c r="I130" i="6"/>
  <c r="W129" i="6"/>
  <c r="X129" i="6" s="1"/>
  <c r="L129" i="6"/>
  <c r="I129" i="6"/>
  <c r="W128" i="6"/>
  <c r="X128" i="6" s="1"/>
  <c r="L128" i="6"/>
  <c r="I128" i="6"/>
  <c r="W127" i="6"/>
  <c r="X127" i="6" s="1"/>
  <c r="L127" i="6"/>
  <c r="I127" i="6"/>
  <c r="W126" i="6"/>
  <c r="X126" i="6" s="1"/>
  <c r="L126" i="6"/>
  <c r="I126" i="6"/>
  <c r="W125" i="6"/>
  <c r="X125" i="6" s="1"/>
  <c r="L125" i="6"/>
  <c r="I125" i="6"/>
  <c r="W124" i="6"/>
  <c r="X124" i="6" s="1"/>
  <c r="L124" i="6"/>
  <c r="I124" i="6"/>
  <c r="W123" i="6"/>
  <c r="X123" i="6" s="1"/>
  <c r="L123" i="6"/>
  <c r="I123" i="6"/>
  <c r="W122" i="6"/>
  <c r="X122" i="6" s="1"/>
  <c r="L122" i="6"/>
  <c r="I122" i="6"/>
  <c r="W121" i="6"/>
  <c r="X121" i="6" s="1"/>
  <c r="L121" i="6"/>
  <c r="I121" i="6"/>
  <c r="W120" i="6"/>
  <c r="X120" i="6" s="1"/>
  <c r="L120" i="6"/>
  <c r="I120" i="6"/>
  <c r="W119" i="6"/>
  <c r="X119" i="6" s="1"/>
  <c r="L119" i="6"/>
  <c r="I119" i="6"/>
  <c r="W118" i="6"/>
  <c r="X118" i="6" s="1"/>
  <c r="L118" i="6"/>
  <c r="I118" i="6"/>
  <c r="W117" i="6"/>
  <c r="X117" i="6" s="1"/>
  <c r="L117" i="6"/>
  <c r="I117" i="6"/>
  <c r="W116" i="6"/>
  <c r="X116" i="6" s="1"/>
  <c r="L116" i="6"/>
  <c r="I116" i="6"/>
  <c r="W115" i="6"/>
  <c r="X115" i="6" s="1"/>
  <c r="L115" i="6"/>
  <c r="I115" i="6"/>
  <c r="W114" i="6"/>
  <c r="X114" i="6" s="1"/>
  <c r="L114" i="6"/>
  <c r="I114" i="6"/>
  <c r="W178" i="6"/>
  <c r="X178" i="6" s="1"/>
  <c r="L178" i="6"/>
  <c r="I178" i="6"/>
  <c r="W177" i="6"/>
  <c r="X177" i="6" s="1"/>
  <c r="L177" i="6"/>
  <c r="I177" i="6"/>
  <c r="W176" i="6"/>
  <c r="X176" i="6" s="1"/>
  <c r="L176" i="6"/>
  <c r="I176" i="6"/>
  <c r="W175" i="6"/>
  <c r="X175" i="6" s="1"/>
  <c r="L175" i="6"/>
  <c r="I175" i="6"/>
  <c r="W174" i="6"/>
  <c r="X174" i="6" s="1"/>
  <c r="L174" i="6"/>
  <c r="I174" i="6"/>
  <c r="W173" i="6"/>
  <c r="X173" i="6" s="1"/>
  <c r="L173" i="6"/>
  <c r="I173" i="6"/>
  <c r="W172" i="6"/>
  <c r="X172" i="6" s="1"/>
  <c r="L172" i="6"/>
  <c r="I172" i="6"/>
  <c r="W171" i="6"/>
  <c r="X171" i="6" s="1"/>
  <c r="L171" i="6"/>
  <c r="I171" i="6"/>
  <c r="W170" i="6"/>
  <c r="X170" i="6" s="1"/>
  <c r="L170" i="6"/>
  <c r="I170" i="6"/>
  <c r="W169" i="6"/>
  <c r="X169" i="6" s="1"/>
  <c r="L169" i="6"/>
  <c r="I169" i="6"/>
  <c r="W168" i="6"/>
  <c r="X168" i="6" s="1"/>
  <c r="L168" i="6"/>
  <c r="I168" i="6"/>
  <c r="W167" i="6"/>
  <c r="X167" i="6" s="1"/>
  <c r="L167" i="6"/>
  <c r="I167" i="6"/>
  <c r="W146" i="6"/>
  <c r="X146" i="6" s="1"/>
  <c r="L146" i="6"/>
  <c r="I146" i="6"/>
  <c r="W145" i="6"/>
  <c r="X145" i="6" s="1"/>
  <c r="L145" i="6"/>
  <c r="I145" i="6"/>
  <c r="W144" i="6"/>
  <c r="X144" i="6" s="1"/>
  <c r="L144" i="6"/>
  <c r="I144" i="6"/>
  <c r="W143" i="6"/>
  <c r="X143" i="6" s="1"/>
  <c r="L143" i="6"/>
  <c r="I143" i="6"/>
  <c r="W142" i="6"/>
  <c r="X142" i="6" s="1"/>
  <c r="L142" i="6"/>
  <c r="I142" i="6"/>
  <c r="W141" i="6"/>
  <c r="X141" i="6" s="1"/>
  <c r="L141" i="6"/>
  <c r="I141" i="6"/>
  <c r="W140" i="6"/>
  <c r="X140" i="6" s="1"/>
  <c r="L140" i="6"/>
  <c r="I140" i="6"/>
  <c r="W139" i="6"/>
  <c r="X139" i="6" s="1"/>
  <c r="L139" i="6"/>
  <c r="I139" i="6"/>
  <c r="W138" i="6"/>
  <c r="X138" i="6" s="1"/>
  <c r="L138" i="6"/>
  <c r="I138" i="6"/>
  <c r="W137" i="6"/>
  <c r="X137" i="6" s="1"/>
  <c r="L137" i="6"/>
  <c r="I137" i="6"/>
  <c r="W136" i="6"/>
  <c r="X136" i="6" s="1"/>
  <c r="L136" i="6"/>
  <c r="I136" i="6"/>
  <c r="W135" i="6"/>
  <c r="X135" i="6" s="1"/>
  <c r="L135" i="6"/>
  <c r="I135" i="6"/>
  <c r="W134" i="6"/>
  <c r="X134" i="6" s="1"/>
  <c r="L134" i="6"/>
  <c r="I134" i="6"/>
  <c r="W93" i="6"/>
  <c r="X93" i="6" s="1"/>
  <c r="L93" i="6"/>
  <c r="I93" i="6"/>
  <c r="I205" i="6"/>
  <c r="L205" i="6"/>
  <c r="W205" i="6"/>
  <c r="X205" i="6" s="1"/>
  <c r="I206" i="6"/>
  <c r="L206" i="6"/>
  <c r="W206" i="6"/>
  <c r="X206" i="6" s="1"/>
  <c r="I207" i="6"/>
  <c r="L207" i="6"/>
  <c r="W207" i="6"/>
  <c r="X207" i="6" s="1"/>
  <c r="I208" i="6"/>
  <c r="L208" i="6"/>
  <c r="W208" i="6"/>
  <c r="X208" i="6" s="1"/>
  <c r="I209" i="6"/>
  <c r="L209" i="6"/>
  <c r="W209" i="6"/>
  <c r="X209" i="6" s="1"/>
  <c r="H210" i="6"/>
  <c r="X216" i="6"/>
  <c r="I179" i="6"/>
  <c r="L179" i="6"/>
  <c r="W179" i="6"/>
  <c r="X179" i="6" s="1"/>
  <c r="I180" i="6"/>
  <c r="L180" i="6"/>
  <c r="W180" i="6"/>
  <c r="X180" i="6" s="1"/>
  <c r="I181" i="6"/>
  <c r="L181" i="6"/>
  <c r="W181" i="6"/>
  <c r="X181" i="6" s="1"/>
  <c r="I182" i="6"/>
  <c r="L182" i="6"/>
  <c r="W182" i="6"/>
  <c r="X182" i="6" s="1"/>
  <c r="I183" i="6"/>
  <c r="L183" i="6"/>
  <c r="W183" i="6"/>
  <c r="X183" i="6" s="1"/>
  <c r="I184" i="6"/>
  <c r="L184" i="6"/>
  <c r="W184" i="6"/>
  <c r="X184" i="6" s="1"/>
  <c r="I185" i="6"/>
  <c r="L185" i="6"/>
  <c r="W185" i="6"/>
  <c r="X185" i="6" s="1"/>
  <c r="I186" i="6"/>
  <c r="L186" i="6"/>
  <c r="W186" i="6"/>
  <c r="X186" i="6" s="1"/>
  <c r="I187" i="6"/>
  <c r="L187" i="6"/>
  <c r="W187" i="6"/>
  <c r="X187" i="6" s="1"/>
  <c r="I188" i="6"/>
  <c r="L188" i="6"/>
  <c r="W188" i="6"/>
  <c r="X188" i="6" s="1"/>
  <c r="I189" i="6"/>
  <c r="L189" i="6"/>
  <c r="W189" i="6"/>
  <c r="X189" i="6" s="1"/>
  <c r="I190" i="6"/>
  <c r="L190" i="6"/>
  <c r="W190" i="6"/>
  <c r="X190" i="6" s="1"/>
  <c r="I191" i="6"/>
  <c r="L191" i="6"/>
  <c r="W191" i="6"/>
  <c r="X191" i="6" s="1"/>
  <c r="I192" i="6"/>
  <c r="L192" i="6"/>
  <c r="W192" i="6"/>
  <c r="X192" i="6" s="1"/>
  <c r="I193" i="6"/>
  <c r="L193" i="6"/>
  <c r="W193" i="6"/>
  <c r="X193" i="6" s="1"/>
  <c r="I194" i="6"/>
  <c r="L194" i="6"/>
  <c r="W194" i="6"/>
  <c r="X194" i="6" s="1"/>
  <c r="I195" i="6"/>
  <c r="L195" i="6"/>
  <c r="W195" i="6"/>
  <c r="X195" i="6" s="1"/>
  <c r="I196" i="6"/>
  <c r="L196" i="6"/>
  <c r="W196" i="6"/>
  <c r="X196" i="6" s="1"/>
  <c r="I197" i="6"/>
  <c r="L197" i="6"/>
  <c r="W197" i="6"/>
  <c r="X197" i="6" s="1"/>
  <c r="I198" i="6"/>
  <c r="L198" i="6"/>
  <c r="W198" i="6"/>
  <c r="X198" i="6" s="1"/>
  <c r="I199" i="6"/>
  <c r="L199" i="6"/>
  <c r="W199" i="6"/>
  <c r="X199" i="6"/>
  <c r="I200" i="6"/>
  <c r="L200" i="6"/>
  <c r="W200" i="6"/>
  <c r="X200" i="6" s="1"/>
  <c r="I201" i="6"/>
  <c r="L201" i="6"/>
  <c r="W201" i="6"/>
  <c r="X201" i="6" s="1"/>
  <c r="I202" i="6"/>
  <c r="L202" i="6"/>
  <c r="W202" i="6"/>
  <c r="X202" i="6" s="1"/>
  <c r="I203" i="6"/>
  <c r="L203" i="6"/>
  <c r="W203" i="6"/>
  <c r="X203" i="6" s="1"/>
  <c r="I204" i="6"/>
  <c r="L204" i="6"/>
  <c r="W204" i="6"/>
  <c r="X204" i="6" s="1"/>
  <c r="Z220" i="6" l="1"/>
  <c r="X210" i="6"/>
  <c r="J217" i="6"/>
  <c r="H20" i="5"/>
  <c r="H19" i="5"/>
  <c r="H18" i="5"/>
  <c r="H17" i="5"/>
  <c r="H16" i="5"/>
  <c r="H15" i="5"/>
  <c r="H14" i="5"/>
  <c r="H13" i="5"/>
  <c r="H12" i="5"/>
  <c r="H11" i="5"/>
  <c r="G20" i="5"/>
  <c r="E10" i="5"/>
  <c r="X218" i="6" l="1"/>
  <c r="X220" i="6" s="1"/>
  <c r="G19" i="5"/>
  <c r="I20" i="5"/>
  <c r="G18" i="5"/>
  <c r="I18" i="5" s="1"/>
  <c r="I19" i="5"/>
  <c r="G16" i="5"/>
  <c r="I16" i="5" s="1"/>
  <c r="G17" i="5"/>
  <c r="I17" i="5" s="1"/>
  <c r="G14" i="5"/>
  <c r="I14" i="5" s="1"/>
  <c r="G15" i="5"/>
  <c r="I15" i="5" s="1"/>
  <c r="G13" i="5"/>
  <c r="I13" i="5" s="1"/>
  <c r="G12" i="5"/>
  <c r="I12" i="5" s="1"/>
  <c r="G11" i="5" l="1"/>
  <c r="I11" i="5" s="1"/>
  <c r="D10" i="5"/>
  <c r="F10" i="5" l="1"/>
  <c r="H10" i="5"/>
  <c r="G10" i="5" l="1"/>
  <c r="I10" i="5" s="1"/>
  <c r="H33" i="4" l="1"/>
  <c r="H34" i="4" l="1"/>
  <c r="H35" i="4" s="1"/>
</calcChain>
</file>

<file path=xl/sharedStrings.xml><?xml version="1.0" encoding="utf-8"?>
<sst xmlns="http://schemas.openxmlformats.org/spreadsheetml/2006/main" count="70" uniqueCount="64">
  <si>
    <t>Honoraires</t>
  </si>
  <si>
    <t>TPS à 5 %</t>
  </si>
  <si>
    <t>TVQ à 9.975 %</t>
  </si>
  <si>
    <t>Montant dû (CAD)</t>
  </si>
  <si>
    <t>TPS et TVQ applicable</t>
  </si>
  <si>
    <t>Taxe de vente</t>
  </si>
  <si>
    <t>Pour la période de 11 février 2018 à 30 juin 2018</t>
  </si>
  <si>
    <t>Annexe</t>
  </si>
  <si>
    <t>Ressource</t>
  </si>
  <si>
    <t>Montant payable</t>
  </si>
  <si>
    <t>Déplacements pour le programme SÉLECT - Volet Réalisation</t>
  </si>
  <si>
    <t>Dépenses</t>
  </si>
  <si>
    <t>#Bon de Commande 107491</t>
  </si>
  <si>
    <t>(Voir détail en Annexe)</t>
  </si>
  <si>
    <t xml:space="preserve">     Nom du consultant :___________________________________________________________</t>
  </si>
  <si>
    <t xml:space="preserve">     Rapport des frais afférents des consultants</t>
  </si>
  <si>
    <t>RIEN INSCRIRE DANS LES CELLULES GRISES.</t>
  </si>
  <si>
    <t>Sélectionner avec  menu  déroulant</t>
  </si>
  <si>
    <t>Application des taxes sur les per diems **</t>
  </si>
  <si>
    <t>Km **  Automobile personnelle</t>
  </si>
  <si>
    <t>Repas (per diem) **</t>
  </si>
  <si>
    <r>
      <t xml:space="preserve">Déplacements et séjours </t>
    </r>
    <r>
      <rPr>
        <b/>
        <sz val="14"/>
        <color theme="6" tint="-0.249977111117893"/>
        <rFont val="Arial"/>
        <family val="2"/>
      </rPr>
      <t>avec taxes</t>
    </r>
  </si>
  <si>
    <t>Total dépl et séjours</t>
  </si>
  <si>
    <r>
      <t xml:space="preserve">Déplac et séjours </t>
    </r>
    <r>
      <rPr>
        <b/>
        <sz val="14"/>
        <color theme="6" tint="-0.249977111117893"/>
        <rFont val="Arial"/>
        <family val="2"/>
      </rPr>
      <t xml:space="preserve">sans taxes
 </t>
    </r>
    <r>
      <rPr>
        <b/>
        <sz val="14"/>
        <rFont val="Arial"/>
        <family val="2"/>
      </rPr>
      <t>(selon province sélectionnée)</t>
    </r>
  </si>
  <si>
    <t>Jour</t>
  </si>
  <si>
    <t>Mois</t>
  </si>
  <si>
    <t>Année</t>
  </si>
  <si>
    <t>AAAA/MM/JJ</t>
  </si>
  <si>
    <t>Province des</t>
  </si>
  <si>
    <t>Description des dépenses</t>
  </si>
  <si>
    <t>Pour covoiturage</t>
  </si>
  <si>
    <t xml:space="preserve">Déjeuner  </t>
  </si>
  <si>
    <t xml:space="preserve">Dîner                   </t>
  </si>
  <si>
    <t xml:space="preserve">Souper        </t>
  </si>
  <si>
    <t>Stationnement</t>
  </si>
  <si>
    <t>Avion, train, autobus…</t>
  </si>
  <si>
    <t>Location d'auto, essence</t>
  </si>
  <si>
    <t>Taxi</t>
  </si>
  <si>
    <t xml:space="preserve"> dépenses</t>
  </si>
  <si>
    <t>Km  X</t>
  </si>
  <si>
    <t>Forfaitaire Lévis/Qc- Mtl 90 $</t>
  </si>
  <si>
    <t>Forfaitaire Lévis/Qc - Mtl 120 $</t>
  </si>
  <si>
    <t>Coucher</t>
  </si>
  <si>
    <t>SVP Utiliser les listes déroulantes</t>
  </si>
  <si>
    <t xml:space="preserve">Total par type de dépenses       </t>
  </si>
  <si>
    <t>repas  ==&gt;</t>
  </si>
  <si>
    <t xml:space="preserve">   Déplacements et séjours  ==&gt;</t>
  </si>
  <si>
    <t xml:space="preserve">Poste comptable       </t>
  </si>
  <si>
    <t>Raison des déplacements et remarques particulières, s'il y a lieu</t>
  </si>
  <si>
    <t>Facturation  avant taxes :</t>
  </si>
  <si>
    <t xml:space="preserve">Repas     </t>
  </si>
  <si>
    <t>Signature de l'employé(s)</t>
  </si>
  <si>
    <t>KM et Dépl et séjours</t>
  </si>
  <si>
    <r>
      <t xml:space="preserve">Approbation du coordonnateur immédiat Desjardins </t>
    </r>
    <r>
      <rPr>
        <b/>
        <sz val="14"/>
        <color rgb="FFFF0000"/>
        <rFont val="Arial"/>
        <family val="2"/>
      </rPr>
      <t>(requise avant de remettre ce rapport à la firme pour fins de facturation)</t>
    </r>
  </si>
  <si>
    <r>
      <t xml:space="preserve">Total facturé </t>
    </r>
    <r>
      <rPr>
        <b/>
        <sz val="14"/>
        <color theme="6" tint="-0.249977111117893"/>
        <rFont val="Arial"/>
        <family val="2"/>
      </rPr>
      <t>avant taxes</t>
    </r>
    <r>
      <rPr>
        <b/>
        <sz val="14"/>
        <rFont val="Arial"/>
        <family val="2"/>
      </rPr>
      <t xml:space="preserve">   </t>
    </r>
  </si>
  <si>
    <t>** Note pour les fournisseurs : Les per diem sont taxables. Les taxes doivent être calculées sur le montant total et non soustraites.</t>
  </si>
  <si>
    <t>Montant Total Avant Taxes</t>
  </si>
  <si>
    <t>Nom du dossier des Reçus</t>
  </si>
  <si>
    <t>Détails dans onglet</t>
  </si>
  <si>
    <t>Frais Repas (Avant Taxes)</t>
  </si>
  <si>
    <t>Frais de Séjours (Avant Taxes)</t>
  </si>
  <si>
    <t>Var</t>
  </si>
  <si>
    <t>Déplacements</t>
  </si>
  <si>
    <t>Total moins Repas Moins Séjours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</si>
</sst>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 * #,##0.00_)\ &quot;$&quot;_ ;_ * \(#,##0.00\)\ &quot;$&quot;_ ;_ * &quot;-&quot;??_)\ &quot;$&quot;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800]dddd\,\ mmmm\ dd\,\ yyyy"/>
    <numFmt numFmtId="167" formatCode="000000.0000000"/>
    <numFmt numFmtId="168" formatCode="_ * #,##0.00_)\ [$$-C0C]_ ;_ * \(#,##0.00\)\ [$$-C0C]_ ;_ * &quot;-&quot;??_)\ [$$-C0C]_ ;_ @_ "/>
    <numFmt numFmtId="169" formatCode="[$$-1009]#,##0.00;\-[$$-1009]#,##0.00"/>
    <numFmt numFmtId="170" formatCode="#,##0.0_ ;\-#,##0.0\ "/>
    <numFmt numFmtId="171" formatCode="#,##0.0_ ;[Red]\-#,##0.0\ "/>
    <numFmt numFmtId="172" formatCode="#,##0.0"/>
    <numFmt numFmtId="173" formatCode="&quot;$&quot;#,##0.00"/>
    <numFmt numFmtId="174" formatCode="#,##0.00\ &quot;$&quot;"/>
    <numFmt numFmtId="175" formatCode="[$$-1009]#,##0.00"/>
  </numFmts>
  <fonts count="29">
    <font>
      <sz val="9"/>
      <color theme="1"/>
      <name val="Verdana"/>
      <family val="2"/>
    </font>
    <font>
      <sz val="9"/>
      <color theme="1"/>
      <name val="Verdana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9"/>
      <name val="Myriad pro"/>
    </font>
    <font>
      <sz val="9"/>
      <name val="Myriad pro"/>
    </font>
    <font>
      <b/>
      <sz val="9"/>
      <name val="Myriad pro"/>
    </font>
    <font>
      <u/>
      <sz val="9"/>
      <name val="Myriad pro"/>
    </font>
    <font>
      <b/>
      <sz val="9"/>
      <color theme="1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u/>
      <sz val="14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rgb="FF00B050"/>
      <name val="Arial"/>
      <family val="2"/>
    </font>
    <font>
      <b/>
      <sz val="14"/>
      <color theme="1"/>
      <name val="Calibri"/>
      <family val="2"/>
      <scheme val="minor"/>
    </font>
    <font>
      <b/>
      <i/>
      <sz val="14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D"/>
        <bgColor indexed="64"/>
      </patternFill>
    </fill>
    <fill>
      <patternFill patternType="solid">
        <fgColor theme="0"/>
        <bgColor indexed="64"/>
      </patternFill>
    </fill>
  </fills>
  <borders count="1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 style="thin">
        <color indexed="64"/>
      </left>
      <right style="medium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medium">
        <color indexed="8"/>
      </right>
      <top style="double">
        <color indexed="8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</borders>
  <cellStyleXfs count="16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165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2">
    <xf numFmtId="0" fontId="0" fillId="0" borderId="0" xfId="0"/>
    <xf numFmtId="0" fontId="6" fillId="0" borderId="0" xfId="5" applyFont="1"/>
    <xf numFmtId="49" fontId="6" fillId="0" borderId="0" xfId="5" applyNumberFormat="1" applyFont="1"/>
    <xf numFmtId="0" fontId="7" fillId="0" borderId="0" xfId="5" applyFont="1"/>
    <xf numFmtId="0" fontId="6" fillId="0" borderId="0" xfId="5" applyFont="1" applyAlignment="1"/>
    <xf numFmtId="0" fontId="8" fillId="0" borderId="0" xfId="6" applyFont="1" applyAlignment="1" applyProtection="1"/>
    <xf numFmtId="166" fontId="6" fillId="0" borderId="0" xfId="5" applyNumberFormat="1" applyFont="1" applyAlignment="1">
      <alignment horizontal="left"/>
    </xf>
    <xf numFmtId="49" fontId="6" fillId="0" borderId="0" xfId="5" applyNumberFormat="1" applyFont="1" applyAlignment="1"/>
    <xf numFmtId="167" fontId="6" fillId="0" borderId="0" xfId="5" applyNumberFormat="1" applyFont="1" applyAlignment="1"/>
    <xf numFmtId="0" fontId="7" fillId="0" borderId="0" xfId="5" applyNumberFormat="1" applyFont="1" applyAlignment="1">
      <alignment horizontal="left"/>
    </xf>
    <xf numFmtId="0" fontId="7" fillId="0" borderId="0" xfId="5" applyFont="1" applyAlignment="1">
      <alignment horizontal="center"/>
    </xf>
    <xf numFmtId="0" fontId="6" fillId="0" borderId="4" xfId="5" applyFont="1" applyBorder="1" applyAlignment="1"/>
    <xf numFmtId="0" fontId="6" fillId="0" borderId="4" xfId="5" applyFont="1" applyBorder="1"/>
    <xf numFmtId="0" fontId="6" fillId="0" borderId="0" xfId="5" applyFont="1" applyBorder="1" applyAlignment="1"/>
    <xf numFmtId="0" fontId="6" fillId="0" borderId="5" xfId="5" applyFont="1" applyBorder="1"/>
    <xf numFmtId="0" fontId="6" fillId="0" borderId="0" xfId="5" applyFont="1" applyBorder="1"/>
    <xf numFmtId="0" fontId="7" fillId="0" borderId="0" xfId="5" applyFont="1" applyBorder="1"/>
    <xf numFmtId="0" fontId="6" fillId="0" borderId="5" xfId="5" applyFont="1" applyBorder="1" applyAlignment="1"/>
    <xf numFmtId="168" fontId="6" fillId="0" borderId="6" xfId="1" applyNumberFormat="1" applyFont="1" applyBorder="1" applyAlignment="1">
      <alignment horizontal="right"/>
    </xf>
    <xf numFmtId="0" fontId="6" fillId="0" borderId="0" xfId="5" quotePrefix="1" applyFont="1" applyBorder="1" applyAlignment="1">
      <alignment vertical="center"/>
    </xf>
    <xf numFmtId="0" fontId="7" fillId="0" borderId="0" xfId="5" applyFont="1" applyBorder="1" applyAlignment="1">
      <alignment horizontal="center"/>
    </xf>
    <xf numFmtId="0" fontId="7" fillId="0" borderId="5" xfId="5" applyFont="1" applyBorder="1" applyAlignment="1">
      <alignment horizontal="center"/>
    </xf>
    <xf numFmtId="0" fontId="7" fillId="0" borderId="0" xfId="5" applyFont="1" applyAlignment="1">
      <alignment horizontal="right"/>
    </xf>
    <xf numFmtId="0" fontId="7" fillId="0" borderId="0" xfId="5" applyFont="1" applyAlignment="1">
      <alignment horizontal="centerContinuous"/>
    </xf>
    <xf numFmtId="0" fontId="7" fillId="0" borderId="5" xfId="5" applyFont="1" applyBorder="1" applyAlignment="1">
      <alignment horizontal="centerContinuous"/>
    </xf>
    <xf numFmtId="0" fontId="7" fillId="0" borderId="0" xfId="7" applyFont="1" applyBorder="1"/>
    <xf numFmtId="0" fontId="7" fillId="0" borderId="0" xfId="7" applyFont="1" applyBorder="1" applyAlignment="1">
      <alignment horizontal="left"/>
    </xf>
    <xf numFmtId="169" fontId="7" fillId="0" borderId="0" xfId="8" applyNumberFormat="1" applyFont="1" applyBorder="1" applyAlignment="1">
      <alignment horizontal="center"/>
    </xf>
    <xf numFmtId="170" fontId="7" fillId="0" borderId="0" xfId="8" applyNumberFormat="1" applyFont="1" applyBorder="1" applyAlignment="1">
      <alignment horizontal="center"/>
    </xf>
    <xf numFmtId="0" fontId="6" fillId="0" borderId="0" xfId="7" applyFont="1"/>
    <xf numFmtId="169" fontId="6" fillId="0" borderId="6" xfId="8" applyNumberFormat="1" applyFont="1" applyBorder="1" applyAlignment="1">
      <alignment horizontal="right"/>
    </xf>
    <xf numFmtId="0" fontId="7" fillId="0" borderId="0" xfId="5" applyFont="1" applyBorder="1" applyAlignment="1">
      <alignment horizontal="left"/>
    </xf>
    <xf numFmtId="169" fontId="6" fillId="0" borderId="0" xfId="1" applyNumberFormat="1" applyFont="1" applyBorder="1" applyAlignment="1">
      <alignment horizontal="center"/>
    </xf>
    <xf numFmtId="170" fontId="6" fillId="0" borderId="0" xfId="8" applyNumberFormat="1" applyFont="1" applyBorder="1" applyAlignment="1">
      <alignment horizontal="center"/>
    </xf>
    <xf numFmtId="0" fontId="6" fillId="0" borderId="0" xfId="7" applyFont="1" applyBorder="1" applyAlignment="1"/>
    <xf numFmtId="169" fontId="6" fillId="0" borderId="6" xfId="8" applyNumberFormat="1" applyFont="1" applyFill="1" applyBorder="1" applyAlignment="1">
      <alignment horizontal="right"/>
    </xf>
    <xf numFmtId="171" fontId="6" fillId="0" borderId="0" xfId="5" applyNumberFormat="1" applyFont="1" applyBorder="1" applyAlignment="1">
      <alignment vertical="center" wrapText="1"/>
    </xf>
    <xf numFmtId="0" fontId="6" fillId="0" borderId="0" xfId="9" applyFont="1" applyBorder="1"/>
    <xf numFmtId="0" fontId="6" fillId="0" borderId="0" xfId="9" applyFont="1" applyBorder="1" applyAlignment="1">
      <alignment horizontal="left"/>
    </xf>
    <xf numFmtId="172" fontId="6" fillId="0" borderId="0" xfId="5" applyNumberFormat="1" applyFont="1" applyBorder="1" applyAlignment="1">
      <alignment horizontal="center" vertical="center" wrapText="1"/>
    </xf>
    <xf numFmtId="173" fontId="6" fillId="0" borderId="0" xfId="5" applyNumberFormat="1" applyFont="1" applyBorder="1" applyAlignment="1">
      <alignment horizontal="center" vertical="center" wrapText="1"/>
    </xf>
    <xf numFmtId="168" fontId="6" fillId="0" borderId="0" xfId="1" applyNumberFormat="1" applyFont="1" applyBorder="1" applyAlignment="1">
      <alignment horizontal="right"/>
    </xf>
    <xf numFmtId="0" fontId="7" fillId="0" borderId="0" xfId="5" applyFont="1" applyFill="1" applyBorder="1" applyAlignment="1">
      <alignment horizontal="left"/>
    </xf>
    <xf numFmtId="0" fontId="6" fillId="0" borderId="0" xfId="5" applyFont="1" applyFill="1" applyBorder="1" applyAlignment="1">
      <alignment horizontal="left"/>
    </xf>
    <xf numFmtId="4" fontId="6" fillId="0" borderId="0" xfId="1" applyNumberFormat="1" applyFont="1" applyFill="1" applyBorder="1" applyAlignment="1">
      <alignment horizontal="right" vertical="center" wrapText="1"/>
    </xf>
    <xf numFmtId="164" fontId="6" fillId="0" borderId="0" xfId="1" applyFont="1" applyFill="1" applyBorder="1" applyAlignment="1"/>
    <xf numFmtId="168" fontId="6" fillId="0" borderId="7" xfId="1" applyNumberFormat="1" applyFont="1" applyBorder="1" applyAlignment="1">
      <alignment horizontal="right"/>
    </xf>
    <xf numFmtId="0" fontId="7" fillId="0" borderId="0" xfId="5" applyFont="1" applyBorder="1" applyAlignment="1">
      <alignment horizontal="left" vertical="center" wrapText="1"/>
    </xf>
    <xf numFmtId="0" fontId="6" fillId="0" borderId="0" xfId="5" applyFont="1" applyAlignment="1">
      <alignment horizontal="center"/>
    </xf>
    <xf numFmtId="0" fontId="6" fillId="0" borderId="5" xfId="5" applyFont="1" applyBorder="1" applyAlignment="1">
      <alignment horizontal="right"/>
    </xf>
    <xf numFmtId="0" fontId="6" fillId="0" borderId="0" xfId="5" applyFont="1" applyBorder="1" applyAlignment="1">
      <alignment horizontal="left" vertical="center" wrapText="1"/>
    </xf>
    <xf numFmtId="0" fontId="6" fillId="0" borderId="8" xfId="5" applyFont="1" applyBorder="1" applyAlignment="1"/>
    <xf numFmtId="0" fontId="6" fillId="0" borderId="8" xfId="5" applyFont="1" applyBorder="1"/>
    <xf numFmtId="0" fontId="6" fillId="0" borderId="8" xfId="5" applyFont="1" applyBorder="1" applyAlignment="1">
      <alignment horizontal="center" vertical="center" wrapText="1"/>
    </xf>
    <xf numFmtId="0" fontId="7" fillId="0" borderId="8" xfId="5" applyFont="1" applyBorder="1" applyAlignment="1">
      <alignment horizontal="right"/>
    </xf>
    <xf numFmtId="168" fontId="7" fillId="0" borderId="2" xfId="1" applyNumberFormat="1" applyFont="1" applyBorder="1" applyAlignment="1">
      <alignment horizontal="right"/>
    </xf>
    <xf numFmtId="0" fontId="6" fillId="0" borderId="0" xfId="5" applyFont="1" applyBorder="1" applyAlignment="1">
      <alignment horizontal="center" vertical="center" wrapText="1"/>
    </xf>
    <xf numFmtId="0" fontId="7" fillId="0" borderId="0" xfId="5" applyFont="1" applyBorder="1" applyAlignment="1">
      <alignment horizontal="right"/>
    </xf>
    <xf numFmtId="0" fontId="6" fillId="0" borderId="0" xfId="5" applyFont="1" applyBorder="1" applyAlignment="1">
      <alignment horizontal="center" vertical="center"/>
    </xf>
    <xf numFmtId="0" fontId="6" fillId="0" borderId="0" xfId="5" applyFont="1" applyBorder="1" applyAlignment="1">
      <alignment horizontal="center"/>
    </xf>
    <xf numFmtId="0" fontId="1" fillId="0" borderId="0" xfId="10"/>
    <xf numFmtId="0" fontId="9" fillId="0" borderId="0" xfId="10" applyFont="1" applyAlignment="1">
      <alignment horizontal="right"/>
    </xf>
    <xf numFmtId="0" fontId="10" fillId="0" borderId="9" xfId="7" applyFont="1" applyBorder="1"/>
    <xf numFmtId="0" fontId="11" fillId="0" borderId="0" xfId="7" applyFont="1" applyAlignment="1"/>
    <xf numFmtId="0" fontId="11" fillId="0" borderId="5" xfId="7" applyFont="1" applyBorder="1" applyAlignment="1"/>
    <xf numFmtId="169" fontId="11" fillId="0" borderId="0" xfId="8" applyNumberFormat="1" applyFont="1" applyBorder="1" applyAlignment="1">
      <alignment horizontal="right"/>
    </xf>
    <xf numFmtId="0" fontId="2" fillId="0" borderId="0" xfId="7" applyFont="1" applyBorder="1"/>
    <xf numFmtId="0" fontId="11" fillId="0" borderId="0" xfId="7" applyFont="1" applyBorder="1"/>
    <xf numFmtId="170" fontId="11" fillId="0" borderId="0" xfId="8" applyNumberFormat="1" applyFont="1" applyBorder="1" applyAlignment="1">
      <alignment horizontal="center"/>
    </xf>
    <xf numFmtId="169" fontId="11" fillId="0" borderId="5" xfId="8" applyNumberFormat="1" applyFont="1" applyBorder="1" applyAlignment="1">
      <alignment horizontal="center"/>
    </xf>
    <xf numFmtId="0" fontId="2" fillId="0" borderId="1" xfId="10" applyFont="1" applyBorder="1"/>
    <xf numFmtId="169" fontId="2" fillId="0" borderId="3" xfId="8" applyNumberFormat="1" applyFont="1" applyFill="1" applyBorder="1" applyAlignment="1">
      <alignment horizontal="right"/>
    </xf>
    <xf numFmtId="169" fontId="2" fillId="0" borderId="0" xfId="8" applyNumberFormat="1" applyFont="1" applyFill="1" applyBorder="1" applyAlignment="1">
      <alignment horizontal="right"/>
    </xf>
    <xf numFmtId="170" fontId="2" fillId="0" borderId="5" xfId="8" applyNumberFormat="1" applyFont="1" applyBorder="1" applyAlignment="1">
      <alignment horizontal="center"/>
    </xf>
    <xf numFmtId="169" fontId="2" fillId="0" borderId="4" xfId="8" applyNumberFormat="1" applyFont="1" applyFill="1" applyBorder="1" applyAlignment="1">
      <alignment horizontal="right"/>
    </xf>
    <xf numFmtId="170" fontId="2" fillId="0" borderId="0" xfId="8" applyNumberFormat="1" applyFont="1" applyBorder="1" applyAlignment="1">
      <alignment horizontal="center"/>
    </xf>
    <xf numFmtId="0" fontId="10" fillId="0" borderId="5" xfId="13" applyFont="1" applyBorder="1" applyAlignment="1">
      <alignment horizontal="right"/>
    </xf>
    <xf numFmtId="168" fontId="10" fillId="0" borderId="0" xfId="14" applyNumberFormat="1" applyFont="1" applyBorder="1" applyAlignment="1">
      <alignment horizontal="right"/>
    </xf>
    <xf numFmtId="0" fontId="11" fillId="0" borderId="5" xfId="13" applyFont="1" applyBorder="1" applyAlignment="1">
      <alignment horizontal="right"/>
    </xf>
    <xf numFmtId="168" fontId="11" fillId="0" borderId="0" xfId="14" applyNumberFormat="1" applyFont="1" applyBorder="1" applyAlignment="1">
      <alignment horizontal="right"/>
    </xf>
    <xf numFmtId="0" fontId="10" fillId="0" borderId="0" xfId="13" applyFont="1" applyBorder="1" applyAlignment="1">
      <alignment horizontal="right"/>
    </xf>
    <xf numFmtId="0" fontId="7" fillId="0" borderId="0" xfId="5" quotePrefix="1" applyFont="1" applyBorder="1" applyAlignment="1">
      <alignment vertical="center"/>
    </xf>
    <xf numFmtId="0" fontId="14" fillId="0" borderId="0" xfId="4" applyNumberFormat="1" applyFont="1" applyAlignment="1"/>
    <xf numFmtId="0" fontId="14" fillId="0" borderId="0" xfId="4" applyNumberFormat="1" applyFont="1"/>
    <xf numFmtId="0" fontId="15" fillId="0" borderId="0" xfId="0" applyFont="1"/>
    <xf numFmtId="0" fontId="16" fillId="0" borderId="0" xfId="4" applyNumberFormat="1" applyFont="1" applyAlignment="1"/>
    <xf numFmtId="0" fontId="14" fillId="0" borderId="14" xfId="4" applyNumberFormat="1" applyFont="1" applyBorder="1" applyAlignment="1" applyProtection="1">
      <protection locked="0"/>
    </xf>
    <xf numFmtId="0" fontId="14" fillId="0" borderId="15" xfId="4" applyNumberFormat="1" applyFont="1" applyBorder="1" applyAlignment="1" applyProtection="1">
      <protection locked="0"/>
    </xf>
    <xf numFmtId="0" fontId="14" fillId="0" borderId="15" xfId="4" applyNumberFormat="1" applyFont="1" applyBorder="1" applyAlignment="1"/>
    <xf numFmtId="0" fontId="15" fillId="0" borderId="11" xfId="0" applyFont="1" applyBorder="1" applyAlignment="1"/>
    <xf numFmtId="0" fontId="16" fillId="0" borderId="6" xfId="4" applyNumberFormat="1" applyFont="1" applyBorder="1" applyAlignment="1" applyProtection="1">
      <alignment horizontal="left"/>
      <protection locked="0"/>
    </xf>
    <xf numFmtId="0" fontId="16" fillId="0" borderId="0" xfId="4" applyNumberFormat="1" applyFont="1" applyBorder="1" applyAlignment="1" applyProtection="1">
      <alignment horizontal="left"/>
      <protection locked="0"/>
    </xf>
    <xf numFmtId="0" fontId="16" fillId="0" borderId="5" xfId="4" applyNumberFormat="1" applyFont="1" applyBorder="1" applyAlignment="1" applyProtection="1">
      <alignment horizontal="left"/>
      <protection locked="0"/>
    </xf>
    <xf numFmtId="0" fontId="16" fillId="0" borderId="7" xfId="4" applyNumberFormat="1" applyFont="1" applyBorder="1" applyAlignment="1" applyProtection="1">
      <protection locked="0"/>
    </xf>
    <xf numFmtId="0" fontId="17" fillId="0" borderId="4" xfId="4" applyNumberFormat="1" applyFont="1" applyBorder="1" applyAlignment="1" applyProtection="1">
      <alignment horizontal="center"/>
      <protection locked="0"/>
    </xf>
    <xf numFmtId="0" fontId="17" fillId="0" borderId="4" xfId="4" applyNumberFormat="1" applyFont="1" applyBorder="1" applyAlignment="1">
      <alignment horizontal="center"/>
    </xf>
    <xf numFmtId="0" fontId="15" fillId="0" borderId="13" xfId="0" applyFont="1" applyBorder="1" applyAlignment="1"/>
    <xf numFmtId="0" fontId="14" fillId="0" borderId="0" xfId="4" applyFont="1"/>
    <xf numFmtId="0" fontId="18" fillId="0" borderId="0" xfId="4" applyNumberFormat="1" applyFont="1" applyAlignment="1">
      <alignment horizontal="centerContinuous"/>
    </xf>
    <xf numFmtId="0" fontId="17" fillId="0" borderId="0" xfId="4" applyNumberFormat="1" applyFont="1" applyAlignment="1">
      <alignment horizontal="centerContinuous"/>
    </xf>
    <xf numFmtId="0" fontId="14" fillId="2" borderId="18" xfId="4" applyFont="1" applyFill="1" applyBorder="1"/>
    <xf numFmtId="0" fontId="16" fillId="2" borderId="19" xfId="4" applyFont="1" applyFill="1" applyBorder="1" applyAlignment="1">
      <alignment horizontal="center"/>
    </xf>
    <xf numFmtId="0" fontId="16" fillId="2" borderId="21" xfId="4" applyNumberFormat="1" applyFont="1" applyFill="1" applyBorder="1" applyAlignment="1"/>
    <xf numFmtId="0" fontId="16" fillId="2" borderId="22" xfId="4" applyNumberFormat="1" applyFont="1" applyFill="1" applyBorder="1" applyAlignment="1"/>
    <xf numFmtId="0" fontId="16" fillId="2" borderId="22" xfId="4" applyNumberFormat="1" applyFont="1" applyFill="1" applyBorder="1" applyAlignment="1">
      <alignment horizontal="center" vertical="center"/>
    </xf>
    <xf numFmtId="0" fontId="16" fillId="2" borderId="9" xfId="4" applyNumberFormat="1" applyFont="1" applyFill="1" applyBorder="1" applyAlignment="1">
      <alignment horizontal="center" vertical="center"/>
    </xf>
    <xf numFmtId="0" fontId="14" fillId="0" borderId="28" xfId="4" applyFont="1" applyBorder="1" applyAlignment="1">
      <alignment horizontal="center"/>
    </xf>
    <xf numFmtId="0" fontId="16" fillId="2" borderId="21" xfId="4" applyNumberFormat="1" applyFont="1" applyFill="1" applyBorder="1" applyAlignment="1">
      <alignment horizontal="center"/>
    </xf>
    <xf numFmtId="0" fontId="16" fillId="2" borderId="22" xfId="4" applyNumberFormat="1" applyFont="1" applyFill="1" applyBorder="1" applyAlignment="1">
      <alignment horizontal="center"/>
    </xf>
    <xf numFmtId="0" fontId="14" fillId="0" borderId="34" xfId="4" applyNumberFormat="1" applyFont="1" applyBorder="1" applyAlignment="1">
      <alignment horizontal="center"/>
    </xf>
    <xf numFmtId="0" fontId="14" fillId="0" borderId="35" xfId="4" applyFont="1" applyBorder="1" applyAlignment="1">
      <alignment horizontal="center"/>
    </xf>
    <xf numFmtId="0" fontId="13" fillId="0" borderId="36" xfId="4" applyFont="1" applyBorder="1" applyAlignment="1">
      <alignment horizontal="center"/>
    </xf>
    <xf numFmtId="0" fontId="14" fillId="0" borderId="28" xfId="4" applyNumberFormat="1" applyFont="1" applyBorder="1" applyAlignment="1">
      <alignment horizontal="centerContinuous"/>
    </xf>
    <xf numFmtId="0" fontId="16" fillId="0" borderId="21" xfId="4" applyNumberFormat="1" applyFont="1" applyBorder="1" applyAlignment="1">
      <alignment horizontal="centerContinuous"/>
    </xf>
    <xf numFmtId="0" fontId="14" fillId="2" borderId="21" xfId="4" applyNumberFormat="1" applyFont="1" applyFill="1" applyBorder="1" applyAlignment="1">
      <alignment horizontal="center"/>
    </xf>
    <xf numFmtId="0" fontId="14" fillId="2" borderId="22" xfId="4" applyNumberFormat="1" applyFont="1" applyFill="1" applyBorder="1" applyAlignment="1">
      <alignment horizontal="center"/>
    </xf>
    <xf numFmtId="0" fontId="14" fillId="0" borderId="28" xfId="4" applyNumberFormat="1" applyFont="1" applyBorder="1" applyAlignment="1">
      <alignment horizontal="center"/>
    </xf>
    <xf numFmtId="0" fontId="16" fillId="0" borderId="21" xfId="4" applyNumberFormat="1" applyFont="1" applyBorder="1" applyAlignment="1">
      <alignment horizontal="center"/>
    </xf>
    <xf numFmtId="0" fontId="16" fillId="2" borderId="52" xfId="4" applyNumberFormat="1" applyFont="1" applyFill="1" applyBorder="1" applyAlignment="1">
      <alignment horizontal="center" vertical="center"/>
    </xf>
    <xf numFmtId="0" fontId="14" fillId="0" borderId="28" xfId="4" applyNumberFormat="1" applyFont="1" applyBorder="1" applyAlignment="1"/>
    <xf numFmtId="0" fontId="16" fillId="0" borderId="58" xfId="4" applyNumberFormat="1" applyFont="1" applyBorder="1" applyAlignment="1"/>
    <xf numFmtId="0" fontId="14" fillId="0" borderId="62" xfId="4" applyNumberFormat="1" applyFont="1" applyBorder="1" applyAlignment="1" applyProtection="1">
      <alignment horizontal="center"/>
      <protection locked="0"/>
    </xf>
    <xf numFmtId="0" fontId="14" fillId="0" borderId="63" xfId="4" applyNumberFormat="1" applyFont="1" applyBorder="1" applyAlignment="1" applyProtection="1">
      <protection locked="0"/>
    </xf>
    <xf numFmtId="3" fontId="14" fillId="0" borderId="64" xfId="4" applyNumberFormat="1" applyFont="1" applyBorder="1" applyAlignment="1" applyProtection="1">
      <protection locked="0"/>
    </xf>
    <xf numFmtId="39" fontId="14" fillId="2" borderId="65" xfId="15" applyNumberFormat="1" applyFont="1" applyFill="1" applyBorder="1" applyAlignment="1"/>
    <xf numFmtId="4" fontId="14" fillId="0" borderId="66" xfId="4" applyNumberFormat="1" applyFont="1" applyBorder="1" applyAlignment="1" applyProtection="1">
      <protection locked="0"/>
    </xf>
    <xf numFmtId="4" fontId="14" fillId="0" borderId="67" xfId="4" applyNumberFormat="1" applyFont="1" applyBorder="1" applyAlignment="1" applyProtection="1">
      <protection locked="0"/>
    </xf>
    <xf numFmtId="4" fontId="14" fillId="0" borderId="68" xfId="4" applyNumberFormat="1" applyFont="1" applyBorder="1" applyAlignment="1" applyProtection="1">
      <protection locked="0"/>
    </xf>
    <xf numFmtId="39" fontId="14" fillId="0" borderId="69" xfId="15" applyNumberFormat="1" applyFont="1" applyBorder="1" applyAlignment="1" applyProtection="1">
      <protection locked="0"/>
    </xf>
    <xf numFmtId="4" fontId="14" fillId="0" borderId="62" xfId="4" applyNumberFormat="1" applyFont="1" applyBorder="1" applyAlignment="1" applyProtection="1">
      <protection locked="0"/>
    </xf>
    <xf numFmtId="4" fontId="14" fillId="0" borderId="70" xfId="4" applyNumberFormat="1" applyFont="1" applyBorder="1" applyAlignment="1" applyProtection="1">
      <protection locked="0"/>
    </xf>
    <xf numFmtId="4" fontId="14" fillId="0" borderId="71" xfId="4" applyNumberFormat="1" applyFont="1" applyBorder="1" applyAlignment="1" applyProtection="1">
      <protection locked="0"/>
    </xf>
    <xf numFmtId="164" fontId="14" fillId="2" borderId="69" xfId="15" applyFont="1" applyFill="1" applyBorder="1" applyAlignment="1" applyProtection="1"/>
    <xf numFmtId="164" fontId="14" fillId="2" borderId="72" xfId="15" applyFont="1" applyFill="1" applyBorder="1" applyAlignment="1" applyProtection="1"/>
    <xf numFmtId="3" fontId="14" fillId="0" borderId="74" xfId="4" applyNumberFormat="1" applyFont="1" applyBorder="1" applyAlignment="1" applyProtection="1">
      <protection locked="0"/>
    </xf>
    <xf numFmtId="39" fontId="14" fillId="2" borderId="75" xfId="15" applyNumberFormat="1" applyFont="1" applyFill="1" applyBorder="1" applyAlignment="1"/>
    <xf numFmtId="4" fontId="14" fillId="0" borderId="76" xfId="4" applyNumberFormat="1" applyFont="1" applyBorder="1" applyAlignment="1" applyProtection="1">
      <protection locked="0"/>
    </xf>
    <xf numFmtId="39" fontId="14" fillId="0" borderId="72" xfId="15" applyNumberFormat="1" applyFont="1" applyBorder="1" applyAlignment="1" applyProtection="1">
      <protection locked="0"/>
    </xf>
    <xf numFmtId="4" fontId="14" fillId="0" borderId="73" xfId="4" applyNumberFormat="1" applyFont="1" applyBorder="1" applyAlignment="1" applyProtection="1">
      <protection locked="0"/>
    </xf>
    <xf numFmtId="4" fontId="14" fillId="0" borderId="77" xfId="4" applyNumberFormat="1" applyFont="1" applyBorder="1" applyAlignment="1" applyProtection="1">
      <protection locked="0"/>
    </xf>
    <xf numFmtId="44" fontId="15" fillId="0" borderId="0" xfId="0" applyNumberFormat="1" applyFont="1"/>
    <xf numFmtId="0" fontId="14" fillId="0" borderId="78" xfId="4" applyNumberFormat="1" applyFont="1" applyBorder="1" applyAlignment="1" applyProtection="1">
      <alignment horizontal="center"/>
      <protection locked="0"/>
    </xf>
    <xf numFmtId="0" fontId="14" fillId="0" borderId="79" xfId="4" applyNumberFormat="1" applyFont="1" applyBorder="1" applyAlignment="1" applyProtection="1">
      <alignment horizontal="center"/>
      <protection locked="0"/>
    </xf>
    <xf numFmtId="3" fontId="14" fillId="0" borderId="80" xfId="4" applyNumberFormat="1" applyFont="1" applyBorder="1" applyAlignment="1" applyProtection="1">
      <protection locked="0"/>
    </xf>
    <xf numFmtId="4" fontId="14" fillId="0" borderId="81" xfId="4" applyNumberFormat="1" applyFont="1" applyBorder="1" applyAlignment="1" applyProtection="1">
      <protection locked="0"/>
    </xf>
    <xf numFmtId="4" fontId="14" fillId="0" borderId="82" xfId="4" applyNumberFormat="1" applyFont="1" applyBorder="1" applyAlignment="1" applyProtection="1">
      <protection locked="0"/>
    </xf>
    <xf numFmtId="0" fontId="14" fillId="0" borderId="83" xfId="4" applyNumberFormat="1" applyFont="1" applyBorder="1" applyAlignment="1" applyProtection="1">
      <alignment horizontal="center"/>
      <protection locked="0"/>
    </xf>
    <xf numFmtId="0" fontId="14" fillId="0" borderId="84" xfId="4" applyNumberFormat="1" applyFont="1" applyBorder="1" applyAlignment="1" applyProtection="1">
      <alignment horizontal="center"/>
      <protection locked="0"/>
    </xf>
    <xf numFmtId="3" fontId="14" fillId="0" borderId="85" xfId="4" applyNumberFormat="1" applyFont="1" applyBorder="1" applyAlignment="1" applyProtection="1">
      <protection locked="0"/>
    </xf>
    <xf numFmtId="4" fontId="14" fillId="0" borderId="86" xfId="4" applyNumberFormat="1" applyFont="1" applyBorder="1" applyAlignment="1" applyProtection="1">
      <protection locked="0"/>
    </xf>
    <xf numFmtId="4" fontId="16" fillId="0" borderId="28" xfId="4" applyNumberFormat="1" applyFont="1" applyBorder="1" applyAlignment="1">
      <alignment vertical="center"/>
    </xf>
    <xf numFmtId="0" fontId="16" fillId="0" borderId="28" xfId="4" applyFont="1" applyBorder="1" applyAlignment="1">
      <alignment vertical="center"/>
    </xf>
    <xf numFmtId="0" fontId="14" fillId="2" borderId="28" xfId="4" applyFont="1" applyFill="1" applyBorder="1" applyAlignment="1">
      <alignment vertical="center"/>
    </xf>
    <xf numFmtId="0" fontId="14" fillId="2" borderId="100" xfId="4" applyFont="1" applyFill="1" applyBorder="1" applyAlignment="1">
      <alignment vertical="center"/>
    </xf>
    <xf numFmtId="0" fontId="14" fillId="0" borderId="88" xfId="4" applyNumberFormat="1" applyFont="1" applyBorder="1"/>
    <xf numFmtId="0" fontId="16" fillId="0" borderId="88" xfId="4" applyNumberFormat="1" applyFont="1" applyBorder="1"/>
    <xf numFmtId="0" fontId="25" fillId="3" borderId="103" xfId="4" applyNumberFormat="1" applyFont="1" applyFill="1" applyBorder="1" applyAlignment="1">
      <alignment horizontal="left" vertical="center"/>
    </xf>
    <xf numFmtId="0" fontId="25" fillId="3" borderId="101" xfId="4" applyFont="1" applyFill="1" applyBorder="1" applyAlignment="1">
      <alignment horizontal="left" vertical="center"/>
    </xf>
    <xf numFmtId="0" fontId="25" fillId="3" borderId="102" xfId="4" applyFont="1" applyFill="1" applyBorder="1" applyAlignment="1">
      <alignment horizontal="left" vertical="center"/>
    </xf>
    <xf numFmtId="0" fontId="14" fillId="0" borderId="88" xfId="4" applyFont="1" applyBorder="1" applyAlignment="1">
      <alignment horizontal="left" vertical="center"/>
    </xf>
    <xf numFmtId="0" fontId="16" fillId="0" borderId="88" xfId="4" applyFont="1" applyBorder="1" applyAlignment="1">
      <alignment horizontal="left" vertical="center"/>
    </xf>
    <xf numFmtId="0" fontId="14" fillId="0" borderId="88" xfId="4" applyFont="1" applyBorder="1" applyAlignment="1">
      <alignment horizontal="center" vertical="center"/>
    </xf>
    <xf numFmtId="0" fontId="14" fillId="0" borderId="90" xfId="4" applyFont="1" applyBorder="1" applyAlignment="1">
      <alignment horizontal="center" vertical="center"/>
    </xf>
    <xf numFmtId="0" fontId="14" fillId="0" borderId="104" xfId="4" applyNumberFormat="1" applyFont="1" applyBorder="1" applyAlignment="1" applyProtection="1">
      <protection locked="0"/>
    </xf>
    <xf numFmtId="0" fontId="14" fillId="0" borderId="88" xfId="4" applyNumberFormat="1" applyFont="1" applyBorder="1" applyAlignment="1" applyProtection="1">
      <protection locked="0"/>
    </xf>
    <xf numFmtId="0" fontId="14" fillId="0" borderId="105" xfId="4" applyNumberFormat="1" applyFont="1" applyBorder="1" applyAlignment="1" applyProtection="1">
      <protection locked="0"/>
    </xf>
    <xf numFmtId="0" fontId="15" fillId="0" borderId="15" xfId="0" applyFont="1" applyBorder="1"/>
    <xf numFmtId="0" fontId="25" fillId="0" borderId="15" xfId="4" applyNumberFormat="1" applyFont="1" applyBorder="1" applyAlignment="1" applyProtection="1">
      <alignment horizontal="right"/>
      <protection locked="0"/>
    </xf>
    <xf numFmtId="0" fontId="14" fillId="0" borderId="106" xfId="4" applyNumberFormat="1" applyFont="1" applyBorder="1" applyAlignment="1" applyProtection="1">
      <protection locked="0"/>
    </xf>
    <xf numFmtId="0" fontId="14" fillId="0" borderId="35" xfId="4" applyNumberFormat="1" applyFont="1" applyBorder="1" applyAlignment="1" applyProtection="1">
      <protection locked="0"/>
    </xf>
    <xf numFmtId="44" fontId="14" fillId="0" borderId="35" xfId="4" applyNumberFormat="1" applyFont="1" applyBorder="1" applyAlignment="1" applyProtection="1">
      <protection locked="0"/>
    </xf>
    <xf numFmtId="0" fontId="14" fillId="0" borderId="21" xfId="4" applyNumberFormat="1" applyFont="1" applyBorder="1" applyAlignment="1" applyProtection="1">
      <protection locked="0"/>
    </xf>
    <xf numFmtId="0" fontId="14" fillId="0" borderId="0" xfId="4" applyNumberFormat="1" applyFont="1" applyBorder="1" applyAlignment="1" applyProtection="1">
      <protection locked="0"/>
    </xf>
    <xf numFmtId="0" fontId="14" fillId="0" borderId="4" xfId="4" applyNumberFormat="1" applyFont="1" applyBorder="1" applyAlignment="1" applyProtection="1">
      <protection locked="0"/>
    </xf>
    <xf numFmtId="0" fontId="25" fillId="0" borderId="4" xfId="4" applyNumberFormat="1" applyFont="1" applyBorder="1" applyAlignment="1" applyProtection="1">
      <alignment horizontal="right"/>
      <protection locked="0"/>
    </xf>
    <xf numFmtId="0" fontId="16" fillId="0" borderId="14" xfId="4" applyNumberFormat="1" applyFont="1" applyBorder="1" applyAlignment="1" applyProtection="1">
      <protection locked="0"/>
    </xf>
    <xf numFmtId="0" fontId="14" fillId="0" borderId="36" xfId="4" applyNumberFormat="1" applyFont="1" applyBorder="1" applyAlignment="1" applyProtection="1">
      <protection locked="0"/>
    </xf>
    <xf numFmtId="0" fontId="15" fillId="0" borderId="0" xfId="0" applyFont="1" applyBorder="1"/>
    <xf numFmtId="0" fontId="25" fillId="0" borderId="0" xfId="4" applyNumberFormat="1" applyFont="1" applyBorder="1" applyAlignment="1" applyProtection="1">
      <alignment horizontal="right"/>
      <protection locked="0"/>
    </xf>
    <xf numFmtId="0" fontId="14" fillId="0" borderId="108" xfId="4" applyNumberFormat="1" applyFont="1" applyBorder="1" applyAlignment="1" applyProtection="1">
      <protection locked="0"/>
    </xf>
    <xf numFmtId="0" fontId="14" fillId="0" borderId="23" xfId="4" applyNumberFormat="1" applyFont="1" applyBorder="1" applyAlignment="1" applyProtection="1">
      <protection locked="0"/>
    </xf>
    <xf numFmtId="0" fontId="14" fillId="0" borderId="24" xfId="4" applyNumberFormat="1" applyFont="1" applyBorder="1" applyAlignment="1" applyProtection="1">
      <protection locked="0"/>
    </xf>
    <xf numFmtId="0" fontId="16" fillId="0" borderId="6" xfId="4" applyNumberFormat="1" applyFont="1" applyBorder="1" applyAlignment="1"/>
    <xf numFmtId="0" fontId="16" fillId="0" borderId="0" xfId="4" applyNumberFormat="1" applyFont="1" applyBorder="1" applyAlignment="1"/>
    <xf numFmtId="0" fontId="14" fillId="0" borderId="0" xfId="4" applyNumberFormat="1" applyFont="1" applyBorder="1" applyAlignment="1"/>
    <xf numFmtId="0" fontId="14" fillId="0" borderId="44" xfId="4" applyNumberFormat="1" applyFont="1" applyBorder="1" applyAlignment="1" applyProtection="1">
      <protection locked="0"/>
    </xf>
    <xf numFmtId="0" fontId="16" fillId="0" borderId="7" xfId="4" applyNumberFormat="1" applyFont="1" applyBorder="1" applyAlignment="1"/>
    <xf numFmtId="0" fontId="14" fillId="0" borderId="109" xfId="4" applyNumberFormat="1" applyFont="1" applyBorder="1" applyAlignment="1" applyProtection="1">
      <protection locked="0"/>
    </xf>
    <xf numFmtId="0" fontId="14" fillId="0" borderId="110" xfId="4" applyNumberFormat="1" applyFont="1" applyBorder="1" applyAlignment="1" applyProtection="1">
      <protection locked="0"/>
    </xf>
    <xf numFmtId="0" fontId="14" fillId="0" borderId="111" xfId="4" applyNumberFormat="1" applyFont="1" applyBorder="1" applyAlignment="1" applyProtection="1">
      <protection locked="0"/>
    </xf>
    <xf numFmtId="0" fontId="26" fillId="0" borderId="6" xfId="4" applyNumberFormat="1" applyFont="1" applyBorder="1" applyAlignment="1"/>
    <xf numFmtId="0" fontId="14" fillId="0" borderId="9" xfId="4" applyNumberFormat="1" applyFont="1" applyBorder="1" applyAlignment="1" applyProtection="1">
      <protection locked="0"/>
    </xf>
    <xf numFmtId="0" fontId="14" fillId="0" borderId="117" xfId="4" applyNumberFormat="1" applyFont="1" applyBorder="1" applyAlignment="1" applyProtection="1">
      <protection locked="0"/>
    </xf>
    <xf numFmtId="0" fontId="14" fillId="0" borderId="54" xfId="4" applyNumberFormat="1" applyFont="1" applyBorder="1" applyAlignment="1" applyProtection="1">
      <protection locked="0"/>
    </xf>
    <xf numFmtId="0" fontId="14" fillId="0" borderId="52" xfId="4" applyNumberFormat="1" applyFont="1" applyBorder="1" applyAlignment="1" applyProtection="1">
      <protection locked="0"/>
    </xf>
    <xf numFmtId="0" fontId="16" fillId="0" borderId="0" xfId="4" applyNumberFormat="1" applyFont="1" applyBorder="1" applyAlignment="1" applyProtection="1">
      <protection locked="0"/>
    </xf>
    <xf numFmtId="0" fontId="14" fillId="0" borderId="0" xfId="4" applyNumberFormat="1" applyFont="1" applyBorder="1" applyAlignment="1" applyProtection="1">
      <alignment horizontal="left"/>
      <protection locked="0"/>
    </xf>
    <xf numFmtId="0" fontId="14" fillId="0" borderId="0" xfId="4" applyNumberFormat="1" applyFont="1" applyBorder="1"/>
    <xf numFmtId="0" fontId="14" fillId="0" borderId="0" xfId="4" applyFont="1" applyBorder="1"/>
    <xf numFmtId="164" fontId="15" fillId="0" borderId="0" xfId="0" applyNumberFormat="1" applyFont="1"/>
    <xf numFmtId="165" fontId="2" fillId="0" borderId="1" xfId="11" applyFont="1" applyBorder="1" applyAlignment="1">
      <alignment horizontal="left"/>
    </xf>
    <xf numFmtId="169" fontId="2" fillId="0" borderId="1" xfId="12" applyNumberFormat="1" applyFont="1" applyBorder="1" applyAlignment="1">
      <alignment horizontal="left"/>
    </xf>
    <xf numFmtId="169" fontId="10" fillId="0" borderId="0" xfId="8" applyNumberFormat="1" applyFont="1" applyBorder="1" applyAlignment="1">
      <alignment horizontal="right"/>
    </xf>
    <xf numFmtId="0" fontId="11" fillId="0" borderId="0" xfId="7" applyFont="1" applyBorder="1" applyAlignment="1"/>
    <xf numFmtId="169" fontId="11" fillId="0" borderId="0" xfId="8" applyNumberFormat="1" applyFont="1" applyBorder="1" applyAlignment="1">
      <alignment horizontal="center"/>
    </xf>
    <xf numFmtId="0" fontId="11" fillId="0" borderId="0" xfId="13" applyFont="1" applyBorder="1" applyAlignment="1">
      <alignment horizontal="right"/>
    </xf>
    <xf numFmtId="175" fontId="1" fillId="0" borderId="0" xfId="10" applyNumberFormat="1"/>
    <xf numFmtId="169" fontId="2" fillId="0" borderId="118" xfId="12" applyNumberFormat="1" applyFont="1" applyBorder="1" applyAlignment="1">
      <alignment horizontal="right"/>
    </xf>
    <xf numFmtId="170" fontId="2" fillId="0" borderId="7" xfId="8" applyNumberFormat="1" applyFont="1" applyBorder="1" applyAlignment="1">
      <alignment horizontal="center"/>
    </xf>
    <xf numFmtId="170" fontId="2" fillId="0" borderId="4" xfId="8" applyNumberFormat="1" applyFont="1" applyBorder="1" applyAlignment="1">
      <alignment horizontal="center"/>
    </xf>
    <xf numFmtId="0" fontId="11" fillId="0" borderId="7" xfId="13" applyFont="1" applyBorder="1" applyAlignment="1">
      <alignment horizontal="right"/>
    </xf>
    <xf numFmtId="0" fontId="11" fillId="0" borderId="4" xfId="13" applyFont="1" applyBorder="1" applyAlignment="1">
      <alignment horizontal="right"/>
    </xf>
    <xf numFmtId="168" fontId="11" fillId="0" borderId="4" xfId="14" applyNumberFormat="1" applyFont="1" applyBorder="1" applyAlignment="1">
      <alignment horizontal="right"/>
    </xf>
    <xf numFmtId="0" fontId="10" fillId="0" borderId="119" xfId="13" applyFont="1" applyBorder="1" applyAlignment="1">
      <alignment horizontal="right"/>
    </xf>
    <xf numFmtId="0" fontId="28" fillId="0" borderId="0" xfId="4" applyNumberFormat="1" applyFont="1" applyBorder="1" applyAlignment="1">
      <alignment horizontal="center"/>
    </xf>
    <xf numFmtId="0" fontId="14" fillId="0" borderId="0" xfId="4" applyNumberFormat="1" applyFont="1" applyBorder="1" applyAlignment="1">
      <alignment horizontal="center"/>
    </xf>
    <xf numFmtId="0" fontId="6" fillId="0" borderId="0" xfId="5" applyFont="1"/>
    <xf numFmtId="0" fontId="6" fillId="0" borderId="0" xfId="5" applyFont="1" applyBorder="1" applyAlignment="1">
      <alignment horizontal="left" vertical="center"/>
    </xf>
    <xf numFmtId="0" fontId="7" fillId="0" borderId="0" xfId="5" applyFont="1" applyBorder="1" applyAlignment="1">
      <alignment horizontal="center" vertical="center"/>
    </xf>
    <xf numFmtId="0" fontId="6" fillId="0" borderId="0" xfId="5" applyFont="1" applyBorder="1" applyAlignment="1">
      <alignment horizontal="center" vertical="center"/>
    </xf>
    <xf numFmtId="0" fontId="6" fillId="0" borderId="0" xfId="5" applyFont="1" applyBorder="1" applyAlignment="1"/>
    <xf numFmtId="0" fontId="6" fillId="0" borderId="0" xfId="5" applyFont="1" applyBorder="1" applyAlignment="1">
      <alignment horizontal="right"/>
    </xf>
    <xf numFmtId="0" fontId="5" fillId="0" borderId="0" xfId="5" applyFont="1" applyBorder="1" applyAlignment="1">
      <alignment horizontal="center"/>
    </xf>
    <xf numFmtId="169" fontId="10" fillId="0" borderId="11" xfId="8" applyNumberFormat="1" applyFont="1" applyBorder="1" applyAlignment="1">
      <alignment horizontal="center" vertical="center" wrapText="1"/>
    </xf>
    <xf numFmtId="169" fontId="10" fillId="0" borderId="13" xfId="8" applyNumberFormat="1" applyFont="1" applyBorder="1" applyAlignment="1">
      <alignment horizontal="center" vertical="center" wrapText="1"/>
    </xf>
    <xf numFmtId="0" fontId="10" fillId="0" borderId="10" xfId="7" applyFont="1" applyBorder="1" applyAlignment="1">
      <alignment horizontal="center" vertical="center"/>
    </xf>
    <xf numFmtId="0" fontId="10" fillId="0" borderId="12" xfId="7" applyFont="1" applyBorder="1" applyAlignment="1">
      <alignment horizontal="center" vertical="center"/>
    </xf>
    <xf numFmtId="169" fontId="10" fillId="0" borderId="10" xfId="8" applyNumberFormat="1" applyFont="1" applyBorder="1" applyAlignment="1">
      <alignment horizontal="center" vertical="center" wrapText="1"/>
    </xf>
    <xf numFmtId="169" fontId="10" fillId="0" borderId="12" xfId="8" applyNumberFormat="1" applyFont="1" applyBorder="1" applyAlignment="1">
      <alignment horizontal="center" vertical="center" wrapText="1"/>
    </xf>
    <xf numFmtId="171" fontId="10" fillId="0" borderId="10" xfId="7" applyNumberFormat="1" applyFont="1" applyBorder="1" applyAlignment="1">
      <alignment horizontal="center" vertical="center" wrapText="1"/>
    </xf>
    <xf numFmtId="171" fontId="10" fillId="0" borderId="12" xfId="7" applyNumberFormat="1" applyFont="1" applyBorder="1" applyAlignment="1">
      <alignment horizontal="center" vertical="center" wrapText="1"/>
    </xf>
    <xf numFmtId="164" fontId="16" fillId="2" borderId="120" xfId="15" applyFont="1" applyFill="1" applyBorder="1" applyAlignment="1" applyProtection="1">
      <alignment horizontal="center"/>
    </xf>
    <xf numFmtId="164" fontId="16" fillId="2" borderId="107" xfId="15" applyFont="1" applyFill="1" applyBorder="1" applyAlignment="1" applyProtection="1">
      <alignment horizontal="center"/>
    </xf>
    <xf numFmtId="0" fontId="16" fillId="0" borderId="121" xfId="4" applyNumberFormat="1" applyFont="1" applyBorder="1" applyAlignment="1" applyProtection="1">
      <alignment horizontal="center"/>
      <protection locked="0"/>
    </xf>
    <xf numFmtId="0" fontId="16" fillId="0" borderId="122" xfId="4" applyNumberFormat="1" applyFont="1" applyBorder="1" applyAlignment="1" applyProtection="1">
      <alignment horizontal="center"/>
      <protection locked="0"/>
    </xf>
    <xf numFmtId="0" fontId="16" fillId="0" borderId="111" xfId="4" applyNumberFormat="1" applyFont="1" applyBorder="1" applyAlignment="1" applyProtection="1">
      <alignment horizontal="center"/>
      <protection locked="0"/>
    </xf>
    <xf numFmtId="0" fontId="16" fillId="0" borderId="112" xfId="4" applyNumberFormat="1" applyFont="1" applyBorder="1" applyAlignment="1" applyProtection="1">
      <alignment horizontal="center"/>
      <protection locked="0"/>
    </xf>
    <xf numFmtId="164" fontId="27" fillId="2" borderId="120" xfId="15" applyFont="1" applyFill="1" applyBorder="1" applyAlignment="1" applyProtection="1">
      <alignment horizontal="center"/>
    </xf>
    <xf numFmtId="164" fontId="27" fillId="2" borderId="113" xfId="15" applyFont="1" applyFill="1" applyBorder="1" applyAlignment="1" applyProtection="1">
      <alignment horizontal="center"/>
    </xf>
    <xf numFmtId="0" fontId="14" fillId="0" borderId="114" xfId="4" applyNumberFormat="1" applyFont="1" applyBorder="1" applyAlignment="1" applyProtection="1">
      <alignment horizontal="left" wrapText="1"/>
      <protection locked="0"/>
    </xf>
    <xf numFmtId="0" fontId="14" fillId="0" borderId="115" xfId="4" applyNumberFormat="1" applyFont="1" applyBorder="1" applyAlignment="1" applyProtection="1">
      <alignment horizontal="left" wrapText="1"/>
      <protection locked="0"/>
    </xf>
    <xf numFmtId="0" fontId="14" fillId="0" borderId="116" xfId="4" applyNumberFormat="1" applyFont="1" applyBorder="1" applyAlignment="1" applyProtection="1">
      <alignment horizontal="left" wrapText="1"/>
      <protection locked="0"/>
    </xf>
    <xf numFmtId="0" fontId="14" fillId="0" borderId="53" xfId="4" applyNumberFormat="1" applyFont="1" applyBorder="1" applyAlignment="1" applyProtection="1">
      <alignment horizontal="left" wrapText="1"/>
      <protection locked="0"/>
    </xf>
    <xf numFmtId="0" fontId="14" fillId="0" borderId="54" xfId="4" applyNumberFormat="1" applyFont="1" applyBorder="1" applyAlignment="1" applyProtection="1">
      <alignment horizontal="left" wrapText="1"/>
      <protection locked="0"/>
    </xf>
    <xf numFmtId="0" fontId="14" fillId="0" borderId="55" xfId="4" applyNumberFormat="1" applyFont="1" applyBorder="1" applyAlignment="1" applyProtection="1">
      <alignment horizontal="left" wrapText="1"/>
      <protection locked="0"/>
    </xf>
    <xf numFmtId="0" fontId="16" fillId="2" borderId="98" xfId="4" applyNumberFormat="1" applyFont="1" applyFill="1" applyBorder="1" applyAlignment="1">
      <alignment horizontal="right" vertical="center"/>
    </xf>
    <xf numFmtId="0" fontId="16" fillId="2" borderId="88" xfId="4" applyNumberFormat="1" applyFont="1" applyFill="1" applyBorder="1" applyAlignment="1">
      <alignment horizontal="right" vertical="center"/>
    </xf>
    <xf numFmtId="0" fontId="16" fillId="2" borderId="89" xfId="4" applyNumberFormat="1" applyFont="1" applyFill="1" applyBorder="1" applyAlignment="1">
      <alignment horizontal="right" vertical="center"/>
    </xf>
    <xf numFmtId="0" fontId="16" fillId="2" borderId="99" xfId="4" applyNumberFormat="1" applyFont="1" applyFill="1" applyBorder="1" applyAlignment="1">
      <alignment horizontal="right" vertical="center"/>
    </xf>
    <xf numFmtId="0" fontId="16" fillId="2" borderId="26" xfId="4" applyNumberFormat="1" applyFont="1" applyFill="1" applyBorder="1" applyAlignment="1">
      <alignment horizontal="right" vertical="center"/>
    </xf>
    <xf numFmtId="0" fontId="16" fillId="2" borderId="93" xfId="4" applyNumberFormat="1" applyFont="1" applyFill="1" applyBorder="1" applyAlignment="1">
      <alignment horizontal="right" vertical="center"/>
    </xf>
    <xf numFmtId="0" fontId="16" fillId="2" borderId="124" xfId="4" applyNumberFormat="1" applyFont="1" applyFill="1" applyBorder="1" applyAlignment="1">
      <alignment horizontal="center" vertical="center"/>
    </xf>
    <xf numFmtId="0" fontId="16" fillId="2" borderId="88" xfId="4" applyNumberFormat="1" applyFont="1" applyFill="1" applyBorder="1" applyAlignment="1">
      <alignment horizontal="center" vertical="center"/>
    </xf>
    <xf numFmtId="0" fontId="16" fillId="2" borderId="90" xfId="4" applyNumberFormat="1" applyFont="1" applyFill="1" applyBorder="1" applyAlignment="1">
      <alignment horizontal="center" vertical="center"/>
    </xf>
    <xf numFmtId="0" fontId="16" fillId="2" borderId="100" xfId="4" applyNumberFormat="1" applyFont="1" applyFill="1" applyBorder="1" applyAlignment="1">
      <alignment horizontal="center" vertical="center"/>
    </xf>
    <xf numFmtId="0" fontId="16" fillId="2" borderId="26" xfId="4" applyNumberFormat="1" applyFont="1" applyFill="1" applyBorder="1" applyAlignment="1">
      <alignment horizontal="center" vertical="center"/>
    </xf>
    <xf numFmtId="0" fontId="16" fillId="2" borderId="27" xfId="4" applyNumberFormat="1" applyFont="1" applyFill="1" applyBorder="1" applyAlignment="1">
      <alignment horizontal="center" vertical="center"/>
    </xf>
    <xf numFmtId="0" fontId="16" fillId="2" borderId="21" xfId="4" applyNumberFormat="1" applyFont="1" applyFill="1" applyBorder="1" applyAlignment="1">
      <alignment horizontal="center" vertical="center"/>
    </xf>
    <xf numFmtId="0" fontId="16" fillId="2" borderId="0" xfId="4" applyNumberFormat="1" applyFont="1" applyFill="1" applyBorder="1" applyAlignment="1">
      <alignment horizontal="center" vertical="center"/>
    </xf>
    <xf numFmtId="0" fontId="16" fillId="2" borderId="9" xfId="4" applyNumberFormat="1" applyFont="1" applyFill="1" applyBorder="1" applyAlignment="1">
      <alignment horizontal="center" vertical="center"/>
    </xf>
    <xf numFmtId="0" fontId="16" fillId="2" borderId="25" xfId="4" applyNumberFormat="1" applyFont="1" applyFill="1" applyBorder="1" applyAlignment="1">
      <alignment horizontal="center" vertical="center"/>
    </xf>
    <xf numFmtId="0" fontId="16" fillId="2" borderId="93" xfId="4" applyNumberFormat="1" applyFont="1" applyFill="1" applyBorder="1" applyAlignment="1">
      <alignment horizontal="center" vertical="center"/>
    </xf>
    <xf numFmtId="3" fontId="16" fillId="4" borderId="38" xfId="4" applyNumberFormat="1" applyFont="1" applyFill="1" applyBorder="1" applyAlignment="1">
      <alignment vertical="center"/>
    </xf>
    <xf numFmtId="3" fontId="16" fillId="4" borderId="123" xfId="4" applyNumberFormat="1" applyFont="1" applyFill="1" applyBorder="1" applyAlignment="1">
      <alignment vertical="center"/>
    </xf>
    <xf numFmtId="0" fontId="16" fillId="0" borderId="101" xfId="4" applyNumberFormat="1" applyFont="1" applyBorder="1" applyAlignment="1">
      <alignment wrapText="1"/>
    </xf>
    <xf numFmtId="0" fontId="16" fillId="0" borderId="102" xfId="4" applyNumberFormat="1" applyFont="1" applyBorder="1" applyAlignment="1">
      <alignment wrapText="1"/>
    </xf>
    <xf numFmtId="164" fontId="16" fillId="2" borderId="39" xfId="15" applyFont="1" applyFill="1" applyBorder="1" applyAlignment="1">
      <alignment vertical="center"/>
    </xf>
    <xf numFmtId="164" fontId="16" fillId="2" borderId="94" xfId="15" applyFont="1" applyFill="1" applyBorder="1" applyAlignment="1">
      <alignment vertical="center"/>
    </xf>
    <xf numFmtId="164" fontId="16" fillId="2" borderId="41" xfId="15" applyFont="1" applyFill="1" applyBorder="1" applyAlignment="1">
      <alignment vertical="center"/>
    </xf>
    <xf numFmtId="164" fontId="16" fillId="2" borderId="95" xfId="15" applyFont="1" applyFill="1" applyBorder="1" applyAlignment="1">
      <alignment vertical="center"/>
    </xf>
    <xf numFmtId="4" fontId="16" fillId="4" borderId="87" xfId="4" applyNumberFormat="1" applyFont="1" applyFill="1" applyBorder="1" applyAlignment="1">
      <alignment horizontal="center" vertical="center"/>
    </xf>
    <xf numFmtId="4" fontId="16" fillId="4" borderId="89" xfId="4" applyNumberFormat="1" applyFont="1" applyFill="1" applyBorder="1" applyAlignment="1">
      <alignment horizontal="center" vertical="center"/>
    </xf>
    <xf numFmtId="4" fontId="16" fillId="4" borderId="25" xfId="4" applyNumberFormat="1" applyFont="1" applyFill="1" applyBorder="1" applyAlignment="1">
      <alignment horizontal="center" vertical="center"/>
    </xf>
    <xf numFmtId="4" fontId="16" fillId="4" borderId="93" xfId="4" applyNumberFormat="1" applyFont="1" applyFill="1" applyBorder="1" applyAlignment="1">
      <alignment horizontal="center" vertical="center"/>
    </xf>
    <xf numFmtId="164" fontId="16" fillId="2" borderId="92" xfId="15" applyFont="1" applyFill="1" applyBorder="1" applyAlignment="1">
      <alignment vertical="center"/>
    </xf>
    <xf numFmtId="164" fontId="16" fillId="2" borderId="96" xfId="15" applyFont="1" applyFill="1" applyBorder="1" applyAlignment="1">
      <alignment vertical="center"/>
    </xf>
    <xf numFmtId="4" fontId="16" fillId="0" borderId="87" xfId="4" applyNumberFormat="1" applyFont="1" applyBorder="1" applyAlignment="1">
      <alignment horizontal="center" vertical="center"/>
    </xf>
    <xf numFmtId="4" fontId="16" fillId="0" borderId="88" xfId="4" applyNumberFormat="1" applyFont="1" applyBorder="1" applyAlignment="1">
      <alignment horizontal="center" vertical="center"/>
    </xf>
    <xf numFmtId="4" fontId="16" fillId="0" borderId="89" xfId="4" applyNumberFormat="1" applyFont="1" applyBorder="1" applyAlignment="1">
      <alignment horizontal="center" vertical="center"/>
    </xf>
    <xf numFmtId="4" fontId="16" fillId="0" borderId="25" xfId="4" applyNumberFormat="1" applyFont="1" applyBorder="1" applyAlignment="1">
      <alignment horizontal="center" vertical="center"/>
    </xf>
    <xf numFmtId="4" fontId="16" fillId="0" borderId="26" xfId="4" applyNumberFormat="1" applyFont="1" applyBorder="1" applyAlignment="1">
      <alignment horizontal="center" vertical="center"/>
    </xf>
    <xf numFmtId="4" fontId="16" fillId="0" borderId="93" xfId="4" applyNumberFormat="1" applyFont="1" applyBorder="1" applyAlignment="1">
      <alignment horizontal="center" vertical="center"/>
    </xf>
    <xf numFmtId="164" fontId="16" fillId="2" borderId="91" xfId="15" applyFont="1" applyFill="1" applyBorder="1" applyAlignment="1">
      <alignment horizontal="center" vertical="center"/>
    </xf>
    <xf numFmtId="164" fontId="16" fillId="2" borderId="96" xfId="15" applyFont="1" applyFill="1" applyBorder="1" applyAlignment="1">
      <alignment horizontal="center" vertical="center"/>
    </xf>
    <xf numFmtId="164" fontId="16" fillId="2" borderId="92" xfId="15" applyFont="1" applyFill="1" applyBorder="1" applyAlignment="1" applyProtection="1">
      <alignment vertical="center"/>
    </xf>
    <xf numFmtId="164" fontId="16" fillId="2" borderId="97" xfId="15" applyFont="1" applyFill="1" applyBorder="1" applyAlignment="1" applyProtection="1">
      <alignment vertical="center"/>
    </xf>
    <xf numFmtId="0" fontId="16" fillId="0" borderId="44" xfId="4" applyNumberFormat="1" applyFont="1" applyBorder="1" applyAlignment="1">
      <alignment horizontal="center" wrapText="1"/>
    </xf>
    <xf numFmtId="0" fontId="21" fillId="0" borderId="44" xfId="0" applyFont="1" applyBorder="1" applyAlignment="1">
      <alignment wrapText="1"/>
    </xf>
    <xf numFmtId="0" fontId="16" fillId="0" borderId="39" xfId="4" applyNumberFormat="1" applyFont="1" applyBorder="1" applyAlignment="1">
      <alignment horizontal="center" vertical="center" wrapText="1"/>
    </xf>
    <xf numFmtId="0" fontId="22" fillId="0" borderId="46" xfId="0" applyFont="1" applyBorder="1" applyAlignment="1">
      <alignment vertical="center"/>
    </xf>
    <xf numFmtId="0" fontId="22" fillId="0" borderId="57" xfId="0" applyFont="1" applyBorder="1" applyAlignment="1">
      <alignment vertical="center"/>
    </xf>
    <xf numFmtId="0" fontId="16" fillId="0" borderId="40" xfId="4" applyNumberFormat="1" applyFont="1" applyBorder="1" applyAlignment="1">
      <alignment horizontal="center" vertical="center" wrapText="1"/>
    </xf>
    <xf numFmtId="0" fontId="22" fillId="0" borderId="47" xfId="0" applyFont="1" applyBorder="1" applyAlignment="1">
      <alignment vertical="center"/>
    </xf>
    <xf numFmtId="0" fontId="23" fillId="2" borderId="49" xfId="4" applyNumberFormat="1" applyFont="1" applyFill="1" applyBorder="1" applyAlignment="1">
      <alignment horizontal="center"/>
    </xf>
    <xf numFmtId="0" fontId="23" fillId="2" borderId="50" xfId="4" applyNumberFormat="1" applyFont="1" applyFill="1" applyBorder="1" applyAlignment="1">
      <alignment horizontal="center"/>
    </xf>
    <xf numFmtId="0" fontId="23" fillId="2" borderId="51" xfId="4" applyNumberFormat="1" applyFont="1" applyFill="1" applyBorder="1" applyAlignment="1">
      <alignment horizontal="center"/>
    </xf>
    <xf numFmtId="0" fontId="16" fillId="0" borderId="21" xfId="4" applyNumberFormat="1" applyFont="1" applyBorder="1" applyAlignment="1">
      <alignment horizontal="right" vertical="center"/>
    </xf>
    <xf numFmtId="0" fontId="16" fillId="0" borderId="0" xfId="4" applyNumberFormat="1" applyFont="1" applyBorder="1" applyAlignment="1">
      <alignment horizontal="right" vertical="center"/>
    </xf>
    <xf numFmtId="0" fontId="16" fillId="0" borderId="9" xfId="4" applyNumberFormat="1" applyFont="1" applyBorder="1" applyAlignment="1">
      <alignment horizontal="right" vertical="center"/>
    </xf>
    <xf numFmtId="0" fontId="16" fillId="0" borderId="25" xfId="4" applyNumberFormat="1" applyFont="1" applyBorder="1" applyAlignment="1">
      <alignment horizontal="right" vertical="center"/>
    </xf>
    <xf numFmtId="0" fontId="16" fillId="0" borderId="26" xfId="4" applyNumberFormat="1" applyFont="1" applyBorder="1" applyAlignment="1">
      <alignment horizontal="right" vertical="center"/>
    </xf>
    <xf numFmtId="0" fontId="16" fillId="0" borderId="93" xfId="4" applyNumberFormat="1" applyFont="1" applyBorder="1" applyAlignment="1">
      <alignment horizontal="right" vertical="center"/>
    </xf>
    <xf numFmtId="3" fontId="16" fillId="4" borderId="125" xfId="4" applyNumberFormat="1" applyFont="1" applyFill="1" applyBorder="1" applyAlignment="1">
      <alignment vertical="center"/>
    </xf>
    <xf numFmtId="3" fontId="16" fillId="4" borderId="126" xfId="4" applyNumberFormat="1" applyFont="1" applyFill="1" applyBorder="1" applyAlignment="1">
      <alignment vertical="center"/>
    </xf>
    <xf numFmtId="0" fontId="14" fillId="0" borderId="28" xfId="4" applyNumberFormat="1" applyFont="1" applyBorder="1" applyAlignment="1">
      <alignment horizontal="center" wrapText="1"/>
    </xf>
    <xf numFmtId="0" fontId="0" fillId="0" borderId="53" xfId="0" applyBorder="1" applyAlignment="1">
      <alignment wrapText="1"/>
    </xf>
    <xf numFmtId="174" fontId="16" fillId="0" borderId="0" xfId="4" applyNumberFormat="1" applyFont="1" applyBorder="1" applyAlignment="1">
      <alignment horizontal="center" wrapText="1"/>
    </xf>
    <xf numFmtId="174" fontId="0" fillId="0" borderId="54" xfId="0" applyNumberFormat="1" applyBorder="1" applyAlignment="1">
      <alignment wrapText="1"/>
    </xf>
    <xf numFmtId="0" fontId="24" fillId="0" borderId="55" xfId="0" applyFont="1" applyBorder="1" applyAlignment="1">
      <alignment wrapText="1"/>
    </xf>
    <xf numFmtId="0" fontId="21" fillId="0" borderId="46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16" fillId="0" borderId="46" xfId="4" applyNumberFormat="1" applyFont="1" applyBorder="1" applyAlignment="1">
      <alignment horizontal="center" vertical="center" wrapText="1"/>
    </xf>
    <xf numFmtId="0" fontId="16" fillId="0" borderId="57" xfId="4" applyNumberFormat="1" applyFont="1" applyBorder="1" applyAlignment="1">
      <alignment horizontal="center" vertical="center" wrapText="1"/>
    </xf>
    <xf numFmtId="0" fontId="16" fillId="0" borderId="41" xfId="4" applyNumberFormat="1" applyFont="1" applyBorder="1" applyAlignment="1">
      <alignment horizontal="center" vertical="center" wrapText="1"/>
    </xf>
    <xf numFmtId="0" fontId="16" fillId="0" borderId="48" xfId="4" applyNumberFormat="1" applyFont="1" applyBorder="1" applyAlignment="1">
      <alignment horizontal="center" vertical="center" wrapText="1"/>
    </xf>
    <xf numFmtId="0" fontId="16" fillId="0" borderId="59" xfId="4" applyNumberFormat="1" applyFont="1" applyBorder="1" applyAlignment="1">
      <alignment horizontal="center" vertical="center" wrapText="1"/>
    </xf>
    <xf numFmtId="0" fontId="19" fillId="2" borderId="16" xfId="4" applyFont="1" applyFill="1" applyBorder="1" applyAlignment="1">
      <alignment horizontal="center" vertical="center"/>
    </xf>
    <xf numFmtId="0" fontId="19" fillId="2" borderId="17" xfId="4" applyFont="1" applyFill="1" applyBorder="1" applyAlignment="1">
      <alignment horizontal="center" vertical="center"/>
    </xf>
    <xf numFmtId="0" fontId="16" fillId="2" borderId="16" xfId="4" applyFont="1" applyFill="1" applyBorder="1" applyAlignment="1">
      <alignment horizontal="center" vertical="center"/>
    </xf>
    <xf numFmtId="0" fontId="16" fillId="2" borderId="17" xfId="4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6" fillId="0" borderId="23" xfId="4" applyFont="1" applyBorder="1" applyAlignment="1">
      <alignment horizontal="center"/>
    </xf>
    <xf numFmtId="0" fontId="16" fillId="0" borderId="24" xfId="4" applyFont="1" applyBorder="1" applyAlignment="1">
      <alignment horizontal="center"/>
    </xf>
    <xf numFmtId="0" fontId="16" fillId="0" borderId="25" xfId="4" applyNumberFormat="1" applyFont="1" applyBorder="1" applyAlignment="1">
      <alignment horizontal="center"/>
    </xf>
    <xf numFmtId="0" fontId="14" fillId="0" borderId="26" xfId="4" applyFont="1" applyBorder="1" applyAlignment="1">
      <alignment horizontal="center"/>
    </xf>
    <xf numFmtId="0" fontId="14" fillId="0" borderId="27" xfId="4" applyFont="1" applyBorder="1" applyAlignment="1">
      <alignment horizontal="center"/>
    </xf>
    <xf numFmtId="0" fontId="16" fillId="0" borderId="29" xfId="4" applyNumberFormat="1" applyFont="1" applyBorder="1" applyAlignment="1">
      <alignment horizontal="center"/>
    </xf>
    <xf numFmtId="0" fontId="16" fillId="0" borderId="30" xfId="4" applyNumberFormat="1" applyFont="1" applyBorder="1" applyAlignment="1">
      <alignment horizontal="center"/>
    </xf>
    <xf numFmtId="0" fontId="16" fillId="0" borderId="31" xfId="4" applyNumberFormat="1" applyFont="1" applyBorder="1" applyAlignment="1">
      <alignment horizontal="center"/>
    </xf>
    <xf numFmtId="0" fontId="16" fillId="0" borderId="32" xfId="4" applyFont="1" applyBorder="1" applyAlignment="1">
      <alignment horizontal="center" vertical="center" wrapText="1"/>
    </xf>
    <xf numFmtId="0" fontId="16" fillId="0" borderId="42" xfId="4" applyFont="1" applyBorder="1" applyAlignment="1">
      <alignment horizontal="center" vertical="center" wrapText="1"/>
    </xf>
    <xf numFmtId="0" fontId="16" fillId="0" borderId="60" xfId="4" applyFont="1" applyBorder="1" applyAlignment="1">
      <alignment horizontal="center" vertical="center" wrapText="1"/>
    </xf>
    <xf numFmtId="0" fontId="16" fillId="0" borderId="33" xfId="4" applyFont="1" applyBorder="1" applyAlignment="1">
      <alignment horizontal="center" vertical="center" wrapText="1"/>
    </xf>
    <xf numFmtId="0" fontId="16" fillId="0" borderId="43" xfId="4" applyFont="1" applyBorder="1" applyAlignment="1">
      <alignment horizontal="center" vertical="center" wrapText="1"/>
    </xf>
    <xf numFmtId="0" fontId="16" fillId="0" borderId="61" xfId="4" applyFont="1" applyBorder="1" applyAlignment="1">
      <alignment horizontal="center" vertical="center" wrapText="1"/>
    </xf>
    <xf numFmtId="0" fontId="16" fillId="0" borderId="37" xfId="4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16" fillId="0" borderId="38" xfId="4" applyNumberFormat="1" applyFont="1" applyBorder="1" applyAlignment="1">
      <alignment horizontal="center" vertical="center" wrapText="1"/>
    </xf>
    <xf numFmtId="0" fontId="22" fillId="0" borderId="45" xfId="0" applyFont="1" applyBorder="1" applyAlignment="1">
      <alignment vertical="center"/>
    </xf>
    <xf numFmtId="0" fontId="22" fillId="0" borderId="56" xfId="0" applyFont="1" applyBorder="1" applyAlignment="1">
      <alignment vertical="center"/>
    </xf>
  </cellXfs>
  <cellStyles count="16">
    <cellStyle name="Comma 3 2" xfId="2"/>
    <cellStyle name="Comma 4" xfId="11"/>
    <cellStyle name="Currency" xfId="15" builtinId="4"/>
    <cellStyle name="Currency 2" xfId="12"/>
    <cellStyle name="Currency 3 2" xfId="1"/>
    <cellStyle name="Currency 7" xfId="14"/>
    <cellStyle name="Hyperlink" xfId="6" builtinId="8"/>
    <cellStyle name="Monétaire 2" xfId="8"/>
    <cellStyle name="Normal" xfId="0" builtinId="0"/>
    <cellStyle name="Normal 2" xfId="4"/>
    <cellStyle name="Normal 2 2 2" xfId="7"/>
    <cellStyle name="Normal 2 5" xfId="10"/>
    <cellStyle name="Normal 253" xfId="3"/>
    <cellStyle name="Normal 3" xfId="5"/>
    <cellStyle name="Normal 3 2" xfId="13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450573</xdr:colOff>
      <xdr:row>0</xdr:row>
      <xdr:rowOff>0</xdr:rowOff>
    </xdr:from>
    <xdr:to>
      <xdr:col>8</xdr:col>
      <xdr:colOff>278296</xdr:colOff>
      <xdr:row>18</xdr:row>
      <xdr:rowOff>140528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73" y="0"/>
          <a:ext cx="7321827" cy="3062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ngxli/Documents/Select%20Tracking%20tool/Facturation/Depenses/Fevrier-%20Juin%202018/Germaine%20Gorisse/Facture/Germain%20Gorisse_May_June_2018%20rev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ecasseau/AppData/Local/Microsoft/Windows/Temporary%20Internet%20Files/Content.Outlook/0XGGCWOQ/Registre%20des%20biens%20livrables%2018%20mai_tran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Guide"/>
      <sheetName val="Taxes"/>
    </sheetNames>
    <sheetDataSet>
      <sheetData sheetId="0"/>
      <sheetData sheetId="1"/>
      <sheetData sheetId="2">
        <row r="2">
          <cell r="A2" t="str">
            <v>Prov</v>
          </cell>
          <cell r="B2" t="str">
            <v>Taux prov</v>
          </cell>
        </row>
        <row r="3">
          <cell r="A3"/>
          <cell r="B3">
            <v>0</v>
          </cell>
        </row>
        <row r="4">
          <cell r="A4" t="str">
            <v>Colombie Britanique</v>
          </cell>
          <cell r="B4">
            <v>0.12</v>
          </cell>
          <cell r="G4">
            <v>8</v>
          </cell>
          <cell r="H4">
            <v>12</v>
          </cell>
        </row>
        <row r="5">
          <cell r="A5" t="str">
            <v>Alberta</v>
          </cell>
          <cell r="B5">
            <v>0.05</v>
          </cell>
          <cell r="G5">
            <v>14</v>
          </cell>
          <cell r="H5">
            <v>18</v>
          </cell>
        </row>
        <row r="6">
          <cell r="A6" t="str">
            <v>Saskatchewan</v>
          </cell>
          <cell r="B6">
            <v>0.11</v>
          </cell>
          <cell r="G6">
            <v>22</v>
          </cell>
          <cell r="H6">
            <v>32</v>
          </cell>
        </row>
        <row r="7">
          <cell r="A7" t="str">
            <v>Manitoba</v>
          </cell>
          <cell r="B7">
            <v>0.13</v>
          </cell>
          <cell r="G7">
            <v>90</v>
          </cell>
          <cell r="H7">
            <v>120</v>
          </cell>
        </row>
        <row r="8">
          <cell r="A8" t="str">
            <v>Ontario</v>
          </cell>
          <cell r="B8">
            <v>0.13</v>
          </cell>
        </row>
        <row r="9">
          <cell r="A9" t="str">
            <v>Québec</v>
          </cell>
          <cell r="B9">
            <v>0.14974999999999999</v>
          </cell>
        </row>
        <row r="10">
          <cell r="A10" t="str">
            <v>Nouveau Brunswick</v>
          </cell>
          <cell r="B10">
            <v>0.15</v>
          </cell>
        </row>
        <row r="11">
          <cell r="A11" t="str">
            <v>Nouvelle Écosse</v>
          </cell>
          <cell r="B11">
            <v>0.15</v>
          </cell>
        </row>
        <row r="12">
          <cell r="A12" t="str">
            <v>Prince Édouard</v>
          </cell>
          <cell r="B12">
            <v>0.15</v>
          </cell>
        </row>
        <row r="13">
          <cell r="A13" t="str">
            <v>Terre-Neuve</v>
          </cell>
          <cell r="B13">
            <v>0.15</v>
          </cell>
        </row>
        <row r="14">
          <cell r="A14" t="str">
            <v xml:space="preserve">Yukon </v>
          </cell>
          <cell r="B14">
            <v>0.05</v>
          </cell>
        </row>
        <row r="15">
          <cell r="A15" t="str">
            <v>Nunavut</v>
          </cell>
          <cell r="B15">
            <v>0.05</v>
          </cell>
        </row>
        <row r="16">
          <cell r="A16" t="str">
            <v>Territoires Nord-Ouest</v>
          </cell>
          <cell r="B16">
            <v>0.05</v>
          </cell>
        </row>
        <row r="17">
          <cell r="A17" t="str">
            <v>Etats-Unis</v>
          </cell>
          <cell r="B17">
            <v>0</v>
          </cell>
        </row>
        <row r="18">
          <cell r="A18" t="str">
            <v>Europe</v>
          </cell>
          <cell r="B18">
            <v>0</v>
          </cell>
        </row>
        <row r="19">
          <cell r="A19"/>
          <cell r="B19"/>
        </row>
        <row r="20">
          <cell r="A20"/>
          <cell r="B20"/>
        </row>
        <row r="21">
          <cell r="B21"/>
        </row>
        <row r="22">
          <cell r="B22"/>
        </row>
        <row r="23">
          <cell r="B23"/>
        </row>
        <row r="24">
          <cell r="B24"/>
        </row>
        <row r="25">
          <cell r="B25"/>
        </row>
        <row r="26">
          <cell r="B26"/>
        </row>
        <row r="27">
          <cell r="B27"/>
        </row>
        <row r="28">
          <cell r="B28"/>
        </row>
        <row r="29">
          <cell r="B29"/>
        </row>
        <row r="30">
          <cell r="B30"/>
        </row>
        <row r="31">
          <cell r="B31"/>
        </row>
        <row r="32">
          <cell r="B32"/>
        </row>
        <row r="33">
          <cell r="B33"/>
        </row>
        <row r="34">
          <cell r="B34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-MM-DD"/>
      <sheetName val="Non-affichés"/>
      <sheetName val="Listes"/>
    </sheetNames>
    <sheetDataSet>
      <sheetData sheetId="0"/>
      <sheetData sheetId="1"/>
      <sheetData sheetId="2">
        <row r="1">
          <cell r="B1" t="str">
            <v>Intiatives</v>
          </cell>
        </row>
        <row r="2">
          <cell r="B2" t="str">
            <v>1D Rehaussement des solutions d'authentification</v>
          </cell>
        </row>
        <row r="3">
          <cell r="B3" t="str">
            <v>2C Sécurisation du télé accès</v>
          </cell>
        </row>
        <row r="4">
          <cell r="B4" t="str">
            <v>3A Sécurisation des données sur serveurs partagés</v>
          </cell>
        </row>
        <row r="5">
          <cell r="B5" t="str">
            <v>3B Sécurisation des échanges externes</v>
          </cell>
        </row>
        <row r="6">
          <cell r="B6" t="str">
            <v>3D Positionnement ICP</v>
          </cell>
        </row>
        <row r="7">
          <cell r="B7" t="str">
            <v xml:space="preserve">4C Ajout de sécurité au périmètre (ZCE) </v>
          </cell>
        </row>
        <row r="8">
          <cell r="B8" t="str">
            <v>4D  Ajout de sécurité au périmètre (ZEI)</v>
          </cell>
        </row>
        <row r="9">
          <cell r="B9" t="str">
            <v>4E Sécurisation des connexions modems</v>
          </cell>
        </row>
        <row r="10">
          <cell r="B10" t="str">
            <v>5B Surveillance des actifs critiques</v>
          </cell>
        </row>
        <row r="11">
          <cell r="B11" t="str">
            <v>5D Gestion des vulnérabilités</v>
          </cell>
        </row>
        <row r="12">
          <cell r="B12" t="str">
            <v xml:space="preserve">6E Sécurisation des postes à privilèges élevés </v>
          </cell>
        </row>
        <row r="39">
          <cell r="B39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1"/>
    <pageSetUpPr fitToPage="1"/>
  </sheetPr>
  <dimension ref="A1:L50"/>
  <sheetViews>
    <sheetView showGridLines="0" tabSelected="1" zoomScale="115" zoomScaleNormal="115" workbookViewId="0">
      <selection activeCell="I21" sqref="I21"/>
    </sheetView>
  </sheetViews>
  <sheetFormatPr defaultColWidth="8.19921875" defaultRowHeight="11.4"/>
  <cols>
    <col min="1" max="1" width="7.19921875" style="1" customWidth="1"/>
    <col min="2" max="2" width="17.69921875" style="1" customWidth="1"/>
    <col min="3" max="3" width="17.19921875" style="1" customWidth="1"/>
    <col min="4" max="4" width="9.19921875" style="1" customWidth="1"/>
    <col min="5" max="5" width="9.3984375" style="1" customWidth="1"/>
    <col min="6" max="6" width="2" style="1" customWidth="1"/>
    <col min="7" max="7" width="15.3984375" style="1" customWidth="1"/>
    <col min="8" max="8" width="20.19921875" style="1" customWidth="1"/>
    <col min="9" max="16384" width="8.19921875" style="1"/>
  </cols>
  <sheetData>
    <row r="1" spans="2:8" ht="10.5" customHeight="1">
      <c r="H1" s="2"/>
    </row>
    <row r="2" spans="2:8" ht="10.5" customHeight="1">
      <c r="H2" s="2"/>
    </row>
    <row r="3" spans="2:8" ht="10.5" customHeight="1">
      <c r="H3" s="2"/>
    </row>
    <row r="4" spans="2:8" ht="10.5" customHeight="1">
      <c r="H4" s="2"/>
    </row>
    <row r="5" spans="2:8" ht="10.5" customHeight="1">
      <c r="H5" s="2"/>
    </row>
    <row r="6" spans="2:8" ht="10.5" customHeight="1">
      <c r="H6" s="2"/>
    </row>
    <row r="7" spans="2:8" ht="10.5" customHeight="1">
      <c r="B7" s="3"/>
      <c r="H7" s="2"/>
    </row>
    <row r="8" spans="2:8" ht="10.5" customHeight="1">
      <c r="B8" s="3"/>
      <c r="C8" s="4"/>
      <c r="E8" s="4"/>
    </row>
    <row r="9" spans="2:8" ht="12.6" customHeight="1">
      <c r="B9" s="3"/>
      <c r="C9" s="4"/>
      <c r="E9" s="4"/>
    </row>
    <row r="10" spans="2:8" ht="13.5" customHeight="1">
      <c r="B10" s="216"/>
      <c r="C10" s="216"/>
      <c r="E10" s="4"/>
    </row>
    <row r="11" spans="2:8" ht="15" customHeight="1">
      <c r="B11" s="4"/>
      <c r="C11" s="4"/>
      <c r="E11" s="4"/>
      <c r="H11" s="5"/>
    </row>
    <row r="12" spans="2:8" ht="15" customHeight="1">
      <c r="B12" s="4"/>
      <c r="C12" s="4"/>
      <c r="E12" s="4"/>
    </row>
    <row r="13" spans="2:8" ht="15" customHeight="1">
      <c r="B13" s="4"/>
      <c r="C13" s="4"/>
      <c r="E13" s="4"/>
      <c r="H13" s="6"/>
    </row>
    <row r="14" spans="2:8" ht="15" customHeight="1">
      <c r="B14" s="4"/>
      <c r="C14" s="4"/>
      <c r="E14" s="4"/>
      <c r="G14" s="2"/>
      <c r="H14" s="7"/>
    </row>
    <row r="15" spans="2:8" ht="15" customHeight="1">
      <c r="B15" s="4"/>
      <c r="C15" s="4"/>
      <c r="E15" s="4"/>
      <c r="G15" s="2"/>
      <c r="H15" s="8"/>
    </row>
    <row r="16" spans="2:8" ht="15" customHeight="1">
      <c r="C16" s="4"/>
      <c r="E16" s="4"/>
      <c r="G16" s="2"/>
      <c r="H16" s="7"/>
    </row>
    <row r="17" spans="2:12" ht="15" customHeight="1">
      <c r="C17" s="4"/>
      <c r="E17" s="4"/>
      <c r="G17" s="2"/>
      <c r="H17" s="7"/>
    </row>
    <row r="18" spans="2:12" ht="15" customHeight="1">
      <c r="E18" s="4"/>
      <c r="G18" s="2"/>
      <c r="H18" s="2"/>
    </row>
    <row r="19" spans="2:12" ht="15" customHeight="1">
      <c r="E19" s="4"/>
      <c r="G19" s="2"/>
      <c r="H19" s="2"/>
      <c r="I19" s="9"/>
    </row>
    <row r="20" spans="2:12" ht="15" customHeight="1">
      <c r="C20" s="4"/>
      <c r="E20" s="4"/>
      <c r="I20" s="10"/>
    </row>
    <row r="21" spans="2:12" ht="15" customHeight="1">
      <c r="B21" s="3" t="s">
        <v>11</v>
      </c>
      <c r="C21" s="4"/>
      <c r="E21" s="4"/>
      <c r="I21" s="10"/>
    </row>
    <row r="22" spans="2:12" ht="7.5" customHeight="1">
      <c r="B22" s="11"/>
      <c r="C22" s="11"/>
      <c r="D22" s="11"/>
      <c r="E22" s="11"/>
      <c r="F22" s="11"/>
      <c r="G22" s="12"/>
      <c r="H22" s="12"/>
    </row>
    <row r="23" spans="2:12" ht="12.75" customHeight="1">
      <c r="B23" s="13"/>
      <c r="C23" s="13"/>
      <c r="D23" s="13"/>
      <c r="E23" s="13"/>
      <c r="F23" s="13"/>
      <c r="G23" s="14"/>
      <c r="H23" s="15"/>
    </row>
    <row r="24" spans="2:12" ht="15" customHeight="1">
      <c r="B24" s="16" t="s">
        <v>10</v>
      </c>
      <c r="C24" s="4"/>
      <c r="D24" s="4"/>
      <c r="E24" s="4"/>
      <c r="F24" s="4"/>
      <c r="G24" s="17"/>
      <c r="H24" s="18"/>
    </row>
    <row r="25" spans="2:12" ht="12">
      <c r="B25" s="16"/>
      <c r="C25" s="13"/>
      <c r="D25" s="4"/>
      <c r="E25" s="4"/>
      <c r="F25" s="4"/>
      <c r="G25" s="17"/>
      <c r="H25" s="4"/>
    </row>
    <row r="26" spans="2:12" ht="15" customHeight="1">
      <c r="B26" s="19" t="s">
        <v>6</v>
      </c>
      <c r="C26" s="4"/>
      <c r="D26" s="4"/>
      <c r="E26" s="4"/>
      <c r="F26" s="20"/>
      <c r="G26" s="21"/>
      <c r="H26" s="18"/>
      <c r="I26" s="20"/>
      <c r="J26" s="20"/>
      <c r="L26" s="22"/>
    </row>
    <row r="27" spans="2:12" ht="12">
      <c r="B27" s="81" t="s">
        <v>12</v>
      </c>
      <c r="C27" s="20"/>
      <c r="D27" s="20"/>
      <c r="E27" s="20"/>
      <c r="F27" s="23"/>
      <c r="G27" s="24"/>
      <c r="H27" s="23"/>
      <c r="L27" s="22"/>
    </row>
    <row r="28" spans="2:12" ht="12">
      <c r="B28" s="25"/>
      <c r="C28" s="26"/>
      <c r="D28" s="27"/>
      <c r="E28" s="28"/>
      <c r="G28" s="29"/>
      <c r="H28" s="30"/>
      <c r="L28" s="22"/>
    </row>
    <row r="29" spans="2:12" ht="15" customHeight="1">
      <c r="B29" s="1" t="s">
        <v>13</v>
      </c>
      <c r="C29" s="31"/>
      <c r="D29" s="32"/>
      <c r="E29" s="33"/>
      <c r="F29" s="1" t="s">
        <v>4</v>
      </c>
      <c r="G29" s="34"/>
      <c r="H29" s="35">
        <f>Annexe!F95</f>
        <v>0</v>
      </c>
    </row>
    <row r="30" spans="2:12" ht="15" customHeight="1">
      <c r="B30" s="15"/>
      <c r="C30" s="31"/>
      <c r="D30" s="36"/>
      <c r="E30" s="32"/>
      <c r="F30" s="33"/>
      <c r="G30" s="34"/>
      <c r="H30" s="35"/>
    </row>
    <row r="31" spans="2:12">
      <c r="B31" s="37"/>
      <c r="C31" s="38"/>
      <c r="D31" s="39"/>
      <c r="E31" s="40"/>
      <c r="F31" s="41"/>
      <c r="G31" s="17"/>
      <c r="H31" s="18"/>
    </row>
    <row r="32" spans="2:12" ht="12">
      <c r="B32" s="42" t="s">
        <v>5</v>
      </c>
      <c r="C32" s="43"/>
      <c r="D32" s="39"/>
      <c r="E32" s="44"/>
      <c r="F32" s="45"/>
      <c r="G32" s="13"/>
      <c r="H32" s="46"/>
    </row>
    <row r="33" spans="1:9" ht="15" customHeight="1">
      <c r="B33" s="4"/>
      <c r="C33" s="47"/>
      <c r="D33" s="48"/>
      <c r="E33" s="4"/>
      <c r="F33" s="4"/>
      <c r="G33" s="49" t="s">
        <v>1</v>
      </c>
      <c r="H33" s="18">
        <f>IF(H29="","",ROUND(H29*0.05,2))</f>
        <v>0</v>
      </c>
    </row>
    <row r="34" spans="1:9" ht="15" customHeight="1">
      <c r="B34" s="4"/>
      <c r="C34" s="50"/>
      <c r="D34" s="48"/>
      <c r="G34" s="49" t="s">
        <v>2</v>
      </c>
      <c r="H34" s="18">
        <f>ROUND(SUM(H29)*0.09975,2)</f>
        <v>0</v>
      </c>
    </row>
    <row r="35" spans="1:9" ht="26.25" customHeight="1">
      <c r="A35" s="15"/>
      <c r="B35" s="51"/>
      <c r="C35" s="52"/>
      <c r="D35" s="53"/>
      <c r="E35" s="52"/>
      <c r="F35" s="52"/>
      <c r="G35" s="54" t="s">
        <v>3</v>
      </c>
      <c r="H35" s="55">
        <f>SUM(H29:H34)</f>
        <v>0</v>
      </c>
    </row>
    <row r="36" spans="1:9" ht="12">
      <c r="B36" s="4"/>
      <c r="D36" s="56"/>
      <c r="E36" s="4"/>
      <c r="F36" s="4"/>
      <c r="G36" s="4"/>
      <c r="H36" s="57"/>
    </row>
    <row r="37" spans="1:9" ht="15" customHeight="1">
      <c r="B37" s="217"/>
      <c r="C37" s="217"/>
      <c r="D37" s="217"/>
      <c r="E37" s="217"/>
      <c r="F37" s="217"/>
      <c r="G37" s="217"/>
      <c r="H37" s="217"/>
    </row>
    <row r="38" spans="1:9" ht="15" customHeight="1">
      <c r="B38" s="218"/>
      <c r="C38" s="218"/>
      <c r="D38" s="218"/>
      <c r="E38" s="218"/>
      <c r="F38" s="218"/>
      <c r="G38" s="218"/>
      <c r="H38" s="218"/>
    </row>
    <row r="39" spans="1:9" ht="15" customHeight="1">
      <c r="B39" s="58"/>
      <c r="C39" s="219"/>
      <c r="D39" s="219"/>
      <c r="E39" s="219"/>
      <c r="F39" s="219"/>
      <c r="G39" s="219"/>
      <c r="H39" s="58"/>
    </row>
    <row r="40" spans="1:9" ht="15" customHeight="1">
      <c r="B40" s="218"/>
      <c r="C40" s="218"/>
      <c r="D40" s="218"/>
      <c r="E40" s="218"/>
      <c r="F40" s="218"/>
      <c r="G40" s="218"/>
      <c r="H40" s="218"/>
    </row>
    <row r="41" spans="1:9" ht="15" customHeight="1">
      <c r="B41" s="222"/>
      <c r="C41" s="222"/>
      <c r="D41" s="222"/>
      <c r="E41" s="222"/>
      <c r="F41" s="222"/>
      <c r="G41" s="222"/>
      <c r="H41" s="222"/>
    </row>
    <row r="42" spans="1:9" ht="15" customHeight="1">
      <c r="B42" s="220"/>
      <c r="C42" s="220"/>
      <c r="D42" s="220"/>
      <c r="E42" s="220"/>
      <c r="F42" s="221"/>
      <c r="G42" s="221"/>
      <c r="H42" s="221"/>
      <c r="I42" s="15"/>
    </row>
    <row r="43" spans="1:9" ht="15" customHeight="1">
      <c r="B43" s="220"/>
      <c r="C43" s="220"/>
      <c r="D43" s="220"/>
      <c r="E43" s="220"/>
      <c r="F43" s="221"/>
      <c r="G43" s="221"/>
      <c r="H43" s="221"/>
    </row>
    <row r="44" spans="1:9" ht="15" customHeight="1">
      <c r="B44" s="220"/>
      <c r="C44" s="220"/>
      <c r="D44" s="220"/>
      <c r="E44" s="220"/>
      <c r="F44" s="221"/>
      <c r="G44" s="221"/>
      <c r="H44" s="221"/>
    </row>
    <row r="45" spans="1:9" ht="15" customHeight="1">
      <c r="B45" s="220"/>
      <c r="C45" s="220"/>
      <c r="D45" s="220"/>
      <c r="E45" s="220"/>
      <c r="F45" s="221"/>
      <c r="G45" s="221"/>
      <c r="H45" s="221"/>
    </row>
    <row r="46" spans="1:9">
      <c r="F46" s="221"/>
      <c r="G46" s="221"/>
      <c r="H46" s="221"/>
    </row>
    <row r="48" spans="1:9">
      <c r="C48" s="59"/>
      <c r="D48" s="59"/>
    </row>
    <row r="49" spans="3:4">
      <c r="C49" s="59"/>
      <c r="D49" s="59"/>
    </row>
    <row r="50" spans="3:4">
      <c r="C50" s="4"/>
      <c r="D50" s="4"/>
    </row>
  </sheetData>
  <mergeCells count="15">
    <mergeCell ref="B45:E45"/>
    <mergeCell ref="F45:H45"/>
    <mergeCell ref="F46:H46"/>
    <mergeCell ref="B41:H41"/>
    <mergeCell ref="B42:E42"/>
    <mergeCell ref="F42:H42"/>
    <mergeCell ref="B43:E43"/>
    <mergeCell ref="F43:H43"/>
    <mergeCell ref="B44:E44"/>
    <mergeCell ref="F44:H44"/>
    <mergeCell ref="B10:C10"/>
    <mergeCell ref="B37:H37"/>
    <mergeCell ref="B38:H38"/>
    <mergeCell ref="C39:G39"/>
    <mergeCell ref="B40:H40"/>
  </mergeCells>
  <pageMargins left="0.64" right="0.75" top="0.89" bottom="0.81" header="0.5" footer="0.5"/>
  <pageSetup scale="90" orientation="portrait" r:id="rId1"/>
  <headerFooter alignWithMargins="0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8"/>
  <sheetViews>
    <sheetView topLeftCell="A72" zoomScaleNormal="100" workbookViewId="0">
      <selection activeCell="F95" sqref="F95"/>
    </sheetView>
  </sheetViews>
  <sheetFormatPr defaultColWidth="11.19921875" defaultRowHeight="11.4"/>
  <cols>
    <col min="1" max="1" width="31" style="60" customWidth="1"/>
    <col min="2" max="2" width="24.296875" style="60" customWidth="1"/>
    <col min="3" max="3" width="30.296875" style="60" customWidth="1"/>
    <col min="4" max="4" width="12.8984375" style="60" customWidth="1"/>
    <col min="5" max="5" width="13.59765625" style="60" customWidth="1"/>
    <col min="6" max="6" width="15" style="60" customWidth="1"/>
    <col min="7" max="7" width="26" style="60" hidden="1" customWidth="1"/>
    <col min="8" max="8" width="11.3984375" style="60" hidden="1" customWidth="1"/>
    <col min="9" max="9" width="5.3984375" style="60" hidden="1" customWidth="1"/>
    <col min="10" max="16384" width="11.19921875" style="60"/>
  </cols>
  <sheetData>
    <row r="1" spans="1:9">
      <c r="F1" s="61" t="s">
        <v>7</v>
      </c>
    </row>
    <row r="4" spans="1:9" ht="13.8">
      <c r="A4" s="62" t="s">
        <v>10</v>
      </c>
      <c r="B4" s="63"/>
      <c r="C4" s="64"/>
      <c r="D4" s="203"/>
      <c r="E4" s="203"/>
      <c r="F4" s="202"/>
    </row>
    <row r="5" spans="1:9" ht="13.8">
      <c r="A5" s="81" t="s">
        <v>12</v>
      </c>
      <c r="B5" s="63"/>
      <c r="C5" s="64"/>
      <c r="D5" s="203"/>
      <c r="E5" s="203"/>
      <c r="F5" s="66"/>
    </row>
    <row r="6" spans="1:9" ht="13.8">
      <c r="A6" s="67" t="s">
        <v>6</v>
      </c>
      <c r="B6" s="68"/>
      <c r="C6" s="69"/>
      <c r="D6" s="204"/>
      <c r="E6" s="204"/>
      <c r="F6" s="65"/>
    </row>
    <row r="7" spans="1:9" ht="13.8">
      <c r="A7" s="67"/>
      <c r="B7" s="68"/>
      <c r="C7" s="69"/>
      <c r="D7" s="204"/>
      <c r="E7" s="204"/>
      <c r="F7" s="65"/>
    </row>
    <row r="8" spans="1:9" ht="11.4" customHeight="1">
      <c r="A8" s="225" t="s">
        <v>8</v>
      </c>
      <c r="B8" s="227" t="s">
        <v>58</v>
      </c>
      <c r="C8" s="229" t="s">
        <v>57</v>
      </c>
      <c r="D8" s="223" t="s">
        <v>59</v>
      </c>
      <c r="E8" s="223" t="s">
        <v>60</v>
      </c>
      <c r="F8" s="223" t="s">
        <v>56</v>
      </c>
      <c r="G8" s="60" t="s">
        <v>63</v>
      </c>
      <c r="H8" s="60" t="s">
        <v>62</v>
      </c>
      <c r="I8" s="60" t="s">
        <v>61</v>
      </c>
    </row>
    <row r="9" spans="1:9" ht="15.6" customHeight="1">
      <c r="A9" s="226"/>
      <c r="B9" s="228"/>
      <c r="C9" s="230"/>
      <c r="D9" s="224"/>
      <c r="E9" s="224"/>
      <c r="F9" s="224"/>
    </row>
    <row r="10" spans="1:9" ht="13.2">
      <c r="A10" s="70"/>
      <c r="B10" s="200"/>
      <c r="C10" s="201"/>
      <c r="D10" s="207">
        <f>Temp!X216</f>
        <v>0</v>
      </c>
      <c r="E10" s="207">
        <f>SUMIF(Temp!R:R,"&gt;0",Temp!X:X)</f>
        <v>0</v>
      </c>
      <c r="F10" s="71">
        <f>Temp!X220</f>
        <v>0</v>
      </c>
      <c r="G10" s="206">
        <f>F10-E10-D10</f>
        <v>0</v>
      </c>
      <c r="H10" s="71">
        <f>Temp!Z220</f>
        <v>0</v>
      </c>
      <c r="I10" s="206">
        <f>G10-H10</f>
        <v>0</v>
      </c>
    </row>
    <row r="11" spans="1:9" ht="13.2">
      <c r="A11" s="70"/>
      <c r="B11" s="200"/>
      <c r="C11" s="201"/>
      <c r="D11" s="207"/>
      <c r="E11" s="207"/>
      <c r="F11" s="207"/>
      <c r="G11" s="206">
        <f t="shared" ref="G11:G20" si="0">F11-E11-D11</f>
        <v>0</v>
      </c>
      <c r="H11" s="207" t="e">
        <f>#REF!</f>
        <v>#REF!</v>
      </c>
      <c r="I11" s="206" t="e">
        <f t="shared" ref="I11:I20" si="1">G11-H11</f>
        <v>#REF!</v>
      </c>
    </row>
    <row r="12" spans="1:9" ht="13.2">
      <c r="A12" s="70"/>
      <c r="B12" s="200"/>
      <c r="C12" s="201"/>
      <c r="D12" s="207"/>
      <c r="E12" s="207"/>
      <c r="F12" s="71"/>
      <c r="G12" s="206">
        <f t="shared" si="0"/>
        <v>0</v>
      </c>
      <c r="H12" s="71" t="e">
        <f>#REF!</f>
        <v>#REF!</v>
      </c>
      <c r="I12" s="206" t="e">
        <f t="shared" si="1"/>
        <v>#REF!</v>
      </c>
    </row>
    <row r="13" spans="1:9" ht="13.2">
      <c r="A13" s="70"/>
      <c r="B13" s="200"/>
      <c r="C13" s="201"/>
      <c r="D13" s="207"/>
      <c r="E13" s="207"/>
      <c r="F13" s="71"/>
      <c r="G13" s="206">
        <f t="shared" si="0"/>
        <v>0</v>
      </c>
      <c r="H13" s="71" t="e">
        <f>#REF!</f>
        <v>#REF!</v>
      </c>
      <c r="I13" s="206" t="e">
        <f t="shared" si="1"/>
        <v>#REF!</v>
      </c>
    </row>
    <row r="14" spans="1:9" ht="13.2">
      <c r="A14" s="70"/>
      <c r="B14" s="200"/>
      <c r="C14" s="201"/>
      <c r="D14" s="207"/>
      <c r="E14" s="207"/>
      <c r="F14" s="71"/>
      <c r="G14" s="206">
        <f t="shared" si="0"/>
        <v>0</v>
      </c>
      <c r="H14" s="71" t="e">
        <f>#REF!</f>
        <v>#REF!</v>
      </c>
      <c r="I14" s="206" t="e">
        <f t="shared" si="1"/>
        <v>#REF!</v>
      </c>
    </row>
    <row r="15" spans="1:9" ht="13.2">
      <c r="A15" s="70"/>
      <c r="B15" s="200"/>
      <c r="C15" s="201"/>
      <c r="D15" s="207"/>
      <c r="E15" s="207"/>
      <c r="F15" s="71"/>
      <c r="G15" s="206">
        <f t="shared" si="0"/>
        <v>0</v>
      </c>
      <c r="H15" s="71" t="e">
        <f>#REF!</f>
        <v>#REF!</v>
      </c>
      <c r="I15" s="206" t="e">
        <f t="shared" si="1"/>
        <v>#REF!</v>
      </c>
    </row>
    <row r="16" spans="1:9" ht="13.2">
      <c r="A16" s="70"/>
      <c r="B16" s="200"/>
      <c r="C16" s="201"/>
      <c r="D16" s="207"/>
      <c r="E16" s="207"/>
      <c r="F16" s="71"/>
      <c r="G16" s="206">
        <f t="shared" si="0"/>
        <v>0</v>
      </c>
      <c r="H16" s="71" t="e">
        <f>#REF!</f>
        <v>#REF!</v>
      </c>
      <c r="I16" s="206" t="e">
        <f t="shared" si="1"/>
        <v>#REF!</v>
      </c>
    </row>
    <row r="17" spans="1:9" ht="13.2">
      <c r="A17" s="70"/>
      <c r="B17" s="200"/>
      <c r="C17" s="201"/>
      <c r="D17" s="207"/>
      <c r="E17" s="207"/>
      <c r="F17" s="71"/>
      <c r="G17" s="206">
        <f t="shared" si="0"/>
        <v>0</v>
      </c>
      <c r="H17" s="71" t="e">
        <f>#REF!</f>
        <v>#REF!</v>
      </c>
      <c r="I17" s="206" t="e">
        <f t="shared" si="1"/>
        <v>#REF!</v>
      </c>
    </row>
    <row r="18" spans="1:9" ht="13.2">
      <c r="A18" s="70"/>
      <c r="B18" s="200"/>
      <c r="C18" s="201"/>
      <c r="D18" s="207"/>
      <c r="E18" s="207"/>
      <c r="F18" s="71"/>
      <c r="G18" s="206">
        <f t="shared" si="0"/>
        <v>0</v>
      </c>
      <c r="H18" s="71" t="e">
        <f>#REF!</f>
        <v>#REF!</v>
      </c>
      <c r="I18" s="206" t="e">
        <f t="shared" si="1"/>
        <v>#REF!</v>
      </c>
    </row>
    <row r="19" spans="1:9" ht="13.2">
      <c r="A19" s="70"/>
      <c r="B19" s="200"/>
      <c r="C19" s="201"/>
      <c r="D19" s="207"/>
      <c r="E19" s="207"/>
      <c r="F19" s="71"/>
      <c r="G19" s="206">
        <f t="shared" si="0"/>
        <v>0</v>
      </c>
      <c r="H19" s="71" t="e">
        <f>#REF!</f>
        <v>#REF!</v>
      </c>
      <c r="I19" s="206" t="e">
        <f t="shared" si="1"/>
        <v>#REF!</v>
      </c>
    </row>
    <row r="20" spans="1:9" ht="13.2">
      <c r="A20" s="70"/>
      <c r="B20" s="200"/>
      <c r="C20" s="201"/>
      <c r="D20" s="207"/>
      <c r="E20" s="207"/>
      <c r="F20" s="71"/>
      <c r="G20" s="206">
        <f t="shared" si="0"/>
        <v>0</v>
      </c>
      <c r="H20" s="71" t="e">
        <f>#REF!</f>
        <v>#REF!</v>
      </c>
      <c r="I20" s="206" t="e">
        <f t="shared" si="1"/>
        <v>#REF!</v>
      </c>
    </row>
    <row r="21" spans="1:9" ht="13.2">
      <c r="A21" s="70"/>
      <c r="B21" s="200"/>
      <c r="C21" s="201"/>
      <c r="D21" s="207"/>
      <c r="E21" s="207"/>
      <c r="F21" s="71"/>
    </row>
    <row r="22" spans="1:9" ht="13.2">
      <c r="A22" s="70"/>
      <c r="B22" s="200"/>
      <c r="C22" s="201"/>
      <c r="D22" s="207"/>
      <c r="E22" s="207"/>
      <c r="F22" s="71"/>
    </row>
    <row r="23" spans="1:9" ht="13.2">
      <c r="A23" s="70"/>
      <c r="B23" s="200"/>
      <c r="C23" s="201"/>
      <c r="D23" s="207"/>
      <c r="E23" s="207"/>
      <c r="F23" s="71"/>
    </row>
    <row r="24" spans="1:9" ht="13.2">
      <c r="A24" s="70"/>
      <c r="B24" s="200"/>
      <c r="C24" s="201"/>
      <c r="D24" s="207"/>
      <c r="E24" s="207"/>
      <c r="F24" s="71"/>
    </row>
    <row r="25" spans="1:9" ht="13.2">
      <c r="A25" s="70"/>
      <c r="B25" s="200"/>
      <c r="C25" s="201"/>
      <c r="D25" s="207"/>
      <c r="E25" s="207"/>
      <c r="F25" s="71"/>
    </row>
    <row r="26" spans="1:9" ht="13.2">
      <c r="A26" s="70"/>
      <c r="B26" s="200"/>
      <c r="C26" s="201"/>
      <c r="D26" s="207"/>
      <c r="E26" s="207"/>
      <c r="F26" s="71"/>
    </row>
    <row r="27" spans="1:9" ht="13.2">
      <c r="A27" s="70"/>
      <c r="B27" s="200"/>
      <c r="C27" s="201"/>
      <c r="D27" s="207"/>
      <c r="E27" s="207"/>
      <c r="F27" s="71"/>
    </row>
    <row r="28" spans="1:9" ht="13.2">
      <c r="A28" s="70"/>
      <c r="B28" s="200"/>
      <c r="C28" s="201"/>
      <c r="D28" s="207"/>
      <c r="E28" s="207"/>
      <c r="F28" s="71"/>
    </row>
    <row r="29" spans="1:9" ht="13.2">
      <c r="A29" s="70"/>
      <c r="B29" s="200"/>
      <c r="C29" s="201"/>
      <c r="D29" s="207"/>
      <c r="E29" s="207"/>
      <c r="F29" s="71"/>
    </row>
    <row r="30" spans="1:9" ht="13.2">
      <c r="A30" s="70"/>
      <c r="B30" s="200"/>
      <c r="C30" s="201"/>
      <c r="D30" s="207"/>
      <c r="E30" s="207"/>
      <c r="F30" s="71"/>
    </row>
    <row r="31" spans="1:9" ht="13.2">
      <c r="A31" s="70"/>
      <c r="B31" s="200"/>
      <c r="C31" s="201"/>
      <c r="D31" s="207"/>
      <c r="E31" s="207"/>
      <c r="F31" s="71"/>
    </row>
    <row r="32" spans="1:9" ht="13.2">
      <c r="A32" s="70"/>
      <c r="B32" s="200"/>
      <c r="C32" s="201"/>
      <c r="D32" s="207"/>
      <c r="E32" s="207"/>
      <c r="F32" s="71"/>
    </row>
    <row r="33" spans="1:6" ht="13.2">
      <c r="A33" s="70"/>
      <c r="B33" s="200"/>
      <c r="C33" s="201"/>
      <c r="D33" s="207"/>
      <c r="E33" s="207"/>
      <c r="F33" s="71"/>
    </row>
    <row r="34" spans="1:6" ht="13.2">
      <c r="A34" s="70"/>
      <c r="B34" s="200"/>
      <c r="C34" s="201"/>
      <c r="D34" s="207"/>
      <c r="E34" s="207"/>
      <c r="F34" s="71"/>
    </row>
    <row r="35" spans="1:6" ht="13.2">
      <c r="A35" s="70"/>
      <c r="B35" s="200"/>
      <c r="C35" s="201"/>
      <c r="D35" s="207"/>
      <c r="E35" s="207"/>
      <c r="F35" s="71"/>
    </row>
    <row r="36" spans="1:6" ht="13.2">
      <c r="A36" s="70"/>
      <c r="B36" s="200"/>
      <c r="C36" s="201"/>
      <c r="D36" s="207"/>
      <c r="E36" s="207"/>
      <c r="F36" s="71"/>
    </row>
    <row r="37" spans="1:6" ht="13.2">
      <c r="A37" s="70"/>
      <c r="B37" s="200"/>
      <c r="C37" s="201"/>
      <c r="D37" s="207"/>
      <c r="E37" s="207"/>
      <c r="F37" s="71"/>
    </row>
    <row r="38" spans="1:6" ht="13.2">
      <c r="A38" s="70"/>
      <c r="B38" s="200"/>
      <c r="C38" s="201"/>
      <c r="D38" s="207"/>
      <c r="E38" s="207"/>
      <c r="F38" s="71"/>
    </row>
    <row r="39" spans="1:6" ht="13.2">
      <c r="A39" s="70"/>
      <c r="B39" s="200"/>
      <c r="C39" s="201"/>
      <c r="D39" s="207"/>
      <c r="E39" s="207"/>
      <c r="F39" s="71"/>
    </row>
    <row r="40" spans="1:6" ht="13.2">
      <c r="A40" s="70"/>
      <c r="B40" s="200"/>
      <c r="C40" s="201"/>
      <c r="D40" s="207"/>
      <c r="E40" s="207"/>
      <c r="F40" s="71"/>
    </row>
    <row r="41" spans="1:6" ht="13.2">
      <c r="A41" s="70"/>
      <c r="B41" s="200"/>
      <c r="C41" s="201"/>
      <c r="D41" s="207"/>
      <c r="E41" s="207"/>
      <c r="F41" s="71"/>
    </row>
    <row r="42" spans="1:6" ht="13.2">
      <c r="A42" s="70"/>
      <c r="B42" s="200"/>
      <c r="C42" s="201"/>
      <c r="D42" s="207"/>
      <c r="E42" s="207"/>
      <c r="F42" s="71"/>
    </row>
    <row r="43" spans="1:6" ht="13.2">
      <c r="A43" s="70"/>
      <c r="B43" s="200"/>
      <c r="C43" s="201"/>
      <c r="D43" s="207"/>
      <c r="E43" s="207"/>
      <c r="F43" s="71"/>
    </row>
    <row r="44" spans="1:6" ht="13.2">
      <c r="A44" s="70"/>
      <c r="B44" s="200"/>
      <c r="C44" s="201"/>
      <c r="D44" s="207"/>
      <c r="E44" s="207"/>
      <c r="F44" s="71"/>
    </row>
    <row r="45" spans="1:6" ht="13.2">
      <c r="A45" s="70"/>
      <c r="B45" s="200"/>
      <c r="C45" s="201"/>
      <c r="D45" s="207"/>
      <c r="E45" s="207"/>
      <c r="F45" s="71"/>
    </row>
    <row r="46" spans="1:6" ht="13.2">
      <c r="A46" s="70"/>
      <c r="B46" s="200"/>
      <c r="C46" s="201"/>
      <c r="D46" s="207"/>
      <c r="E46" s="207"/>
      <c r="F46" s="71"/>
    </row>
    <row r="47" spans="1:6" ht="13.2">
      <c r="A47" s="70"/>
      <c r="B47" s="200"/>
      <c r="C47" s="201"/>
      <c r="D47" s="207"/>
      <c r="E47" s="207"/>
      <c r="F47" s="71"/>
    </row>
    <row r="48" spans="1:6" ht="13.2">
      <c r="A48" s="70"/>
      <c r="B48" s="200"/>
      <c r="C48" s="201"/>
      <c r="D48" s="207"/>
      <c r="E48" s="207"/>
      <c r="F48" s="71"/>
    </row>
    <row r="49" spans="1:6" ht="13.2">
      <c r="A49" s="70"/>
      <c r="B49" s="200"/>
      <c r="C49" s="201"/>
      <c r="D49" s="207"/>
      <c r="E49" s="207"/>
      <c r="F49" s="71"/>
    </row>
    <row r="50" spans="1:6" ht="13.2">
      <c r="A50" s="70"/>
      <c r="B50" s="200"/>
      <c r="C50" s="201"/>
      <c r="D50" s="207"/>
      <c r="E50" s="207"/>
      <c r="F50" s="71"/>
    </row>
    <row r="51" spans="1:6" ht="13.2">
      <c r="A51" s="70"/>
      <c r="B51" s="200"/>
      <c r="C51" s="201"/>
      <c r="D51" s="207"/>
      <c r="E51" s="207"/>
      <c r="F51" s="71"/>
    </row>
    <row r="52" spans="1:6" ht="13.2">
      <c r="A52" s="70"/>
      <c r="B52" s="200"/>
      <c r="C52" s="201"/>
      <c r="D52" s="207"/>
      <c r="E52" s="207"/>
      <c r="F52" s="71"/>
    </row>
    <row r="53" spans="1:6" ht="13.2">
      <c r="A53" s="70"/>
      <c r="B53" s="200"/>
      <c r="C53" s="201"/>
      <c r="D53" s="207"/>
      <c r="E53" s="207"/>
      <c r="F53" s="71"/>
    </row>
    <row r="54" spans="1:6" ht="13.2">
      <c r="A54" s="70"/>
      <c r="B54" s="200"/>
      <c r="C54" s="201"/>
      <c r="D54" s="207"/>
      <c r="E54" s="207"/>
      <c r="F54" s="71"/>
    </row>
    <row r="55" spans="1:6" ht="13.2">
      <c r="A55" s="70"/>
      <c r="B55" s="200"/>
      <c r="C55" s="201"/>
      <c r="D55" s="207"/>
      <c r="E55" s="207"/>
      <c r="F55" s="71"/>
    </row>
    <row r="56" spans="1:6" ht="13.2">
      <c r="A56" s="70"/>
      <c r="B56" s="200"/>
      <c r="C56" s="201"/>
      <c r="D56" s="207"/>
      <c r="E56" s="207"/>
      <c r="F56" s="71"/>
    </row>
    <row r="57" spans="1:6" ht="13.2">
      <c r="A57" s="70"/>
      <c r="B57" s="200"/>
      <c r="C57" s="201"/>
      <c r="D57" s="207"/>
      <c r="E57" s="207"/>
      <c r="F57" s="71"/>
    </row>
    <row r="58" spans="1:6" ht="13.2">
      <c r="A58" s="70"/>
      <c r="B58" s="200"/>
      <c r="C58" s="201"/>
      <c r="D58" s="207"/>
      <c r="E58" s="207"/>
      <c r="F58" s="71"/>
    </row>
    <row r="59" spans="1:6" ht="13.2">
      <c r="A59" s="70"/>
      <c r="B59" s="200"/>
      <c r="C59" s="201"/>
      <c r="D59" s="207"/>
      <c r="E59" s="207"/>
      <c r="F59" s="71"/>
    </row>
    <row r="60" spans="1:6" ht="13.2">
      <c r="A60" s="70"/>
      <c r="B60" s="200"/>
      <c r="C60" s="201"/>
      <c r="D60" s="207"/>
      <c r="E60" s="207"/>
      <c r="F60" s="71"/>
    </row>
    <row r="61" spans="1:6" ht="13.2">
      <c r="A61" s="70"/>
      <c r="B61" s="200"/>
      <c r="C61" s="201"/>
      <c r="D61" s="207"/>
      <c r="E61" s="207"/>
      <c r="F61" s="71"/>
    </row>
    <row r="62" spans="1:6" ht="13.2">
      <c r="A62" s="70"/>
      <c r="B62" s="200"/>
      <c r="C62" s="201"/>
      <c r="D62" s="207"/>
      <c r="E62" s="207"/>
      <c r="F62" s="71"/>
    </row>
    <row r="63" spans="1:6" ht="13.2">
      <c r="A63" s="70"/>
      <c r="B63" s="200"/>
      <c r="C63" s="201"/>
      <c r="D63" s="207"/>
      <c r="E63" s="207"/>
      <c r="F63" s="71"/>
    </row>
    <row r="64" spans="1:6" ht="13.2">
      <c r="A64" s="70"/>
      <c r="B64" s="200"/>
      <c r="C64" s="201"/>
      <c r="D64" s="207"/>
      <c r="E64" s="207"/>
      <c r="F64" s="71"/>
    </row>
    <row r="65" spans="1:6" ht="13.2">
      <c r="A65" s="70"/>
      <c r="B65" s="200"/>
      <c r="C65" s="201"/>
      <c r="D65" s="207"/>
      <c r="E65" s="207"/>
      <c r="F65" s="71"/>
    </row>
    <row r="66" spans="1:6" ht="13.2">
      <c r="A66" s="70"/>
      <c r="B66" s="200"/>
      <c r="C66" s="201"/>
      <c r="D66" s="207"/>
      <c r="E66" s="207"/>
      <c r="F66" s="71"/>
    </row>
    <row r="67" spans="1:6" ht="13.2">
      <c r="A67" s="70"/>
      <c r="B67" s="200"/>
      <c r="C67" s="201"/>
      <c r="D67" s="207"/>
      <c r="E67" s="207"/>
      <c r="F67" s="71"/>
    </row>
    <row r="68" spans="1:6" ht="13.2">
      <c r="A68" s="70"/>
      <c r="B68" s="200"/>
      <c r="C68" s="201"/>
      <c r="D68" s="207"/>
      <c r="E68" s="207"/>
      <c r="F68" s="71"/>
    </row>
    <row r="69" spans="1:6" ht="13.2">
      <c r="A69" s="70"/>
      <c r="B69" s="200"/>
      <c r="C69" s="201"/>
      <c r="D69" s="207"/>
      <c r="E69" s="207"/>
      <c r="F69" s="71"/>
    </row>
    <row r="70" spans="1:6" ht="13.2">
      <c r="A70" s="70"/>
      <c r="B70" s="200"/>
      <c r="C70" s="201"/>
      <c r="D70" s="207"/>
      <c r="E70" s="207"/>
      <c r="F70" s="71"/>
    </row>
    <row r="71" spans="1:6" ht="13.2">
      <c r="A71" s="70"/>
      <c r="B71" s="200"/>
      <c r="C71" s="201"/>
      <c r="D71" s="207"/>
      <c r="E71" s="207"/>
      <c r="F71" s="71"/>
    </row>
    <row r="72" spans="1:6" ht="13.2">
      <c r="A72" s="70"/>
      <c r="B72" s="200"/>
      <c r="C72" s="201"/>
      <c r="D72" s="207"/>
      <c r="E72" s="207"/>
      <c r="F72" s="71"/>
    </row>
    <row r="73" spans="1:6" ht="13.2">
      <c r="A73" s="70"/>
      <c r="B73" s="200"/>
      <c r="C73" s="201"/>
      <c r="D73" s="207"/>
      <c r="E73" s="207"/>
      <c r="F73" s="71"/>
    </row>
    <row r="74" spans="1:6" ht="13.2">
      <c r="A74" s="70"/>
      <c r="B74" s="200"/>
      <c r="C74" s="201"/>
      <c r="D74" s="207"/>
      <c r="E74" s="207"/>
      <c r="F74" s="71"/>
    </row>
    <row r="75" spans="1:6" ht="13.2">
      <c r="A75" s="70"/>
      <c r="B75" s="200"/>
      <c r="C75" s="201"/>
      <c r="D75" s="207"/>
      <c r="E75" s="207"/>
      <c r="F75" s="71"/>
    </row>
    <row r="76" spans="1:6" ht="13.2">
      <c r="A76" s="70"/>
      <c r="B76" s="200"/>
      <c r="C76" s="201"/>
      <c r="D76" s="207"/>
      <c r="E76" s="207"/>
      <c r="F76" s="71"/>
    </row>
    <row r="77" spans="1:6" ht="13.2">
      <c r="A77" s="70"/>
      <c r="B77" s="200"/>
      <c r="C77" s="201"/>
      <c r="D77" s="207"/>
      <c r="E77" s="207"/>
      <c r="F77" s="71"/>
    </row>
    <row r="78" spans="1:6" ht="13.2">
      <c r="A78" s="70"/>
      <c r="B78" s="200"/>
      <c r="C78" s="201"/>
      <c r="D78" s="207"/>
      <c r="E78" s="207"/>
      <c r="F78" s="71"/>
    </row>
    <row r="79" spans="1:6" ht="13.2">
      <c r="A79" s="70"/>
      <c r="B79" s="200"/>
      <c r="C79" s="201"/>
      <c r="D79" s="207"/>
      <c r="E79" s="207"/>
      <c r="F79" s="71"/>
    </row>
    <row r="80" spans="1:6" ht="13.2">
      <c r="A80" s="70"/>
      <c r="B80" s="200"/>
      <c r="C80" s="201"/>
      <c r="D80" s="207"/>
      <c r="E80" s="207"/>
      <c r="F80" s="71"/>
    </row>
    <row r="81" spans="1:6" ht="13.2">
      <c r="A81" s="70"/>
      <c r="B81" s="200"/>
      <c r="C81" s="201"/>
      <c r="D81" s="207"/>
      <c r="E81" s="207"/>
      <c r="F81" s="71"/>
    </row>
    <row r="82" spans="1:6" ht="13.2">
      <c r="A82" s="70"/>
      <c r="B82" s="200"/>
      <c r="C82" s="201"/>
      <c r="D82" s="207"/>
      <c r="E82" s="207"/>
      <c r="F82" s="71"/>
    </row>
    <row r="83" spans="1:6" ht="13.2">
      <c r="A83" s="70"/>
      <c r="B83" s="200"/>
      <c r="C83" s="201"/>
      <c r="D83" s="207"/>
      <c r="E83" s="207"/>
      <c r="F83" s="71"/>
    </row>
    <row r="84" spans="1:6" ht="13.2">
      <c r="A84" s="70"/>
      <c r="B84" s="200"/>
      <c r="C84" s="201"/>
      <c r="D84" s="207"/>
      <c r="E84" s="207"/>
      <c r="F84" s="71"/>
    </row>
    <row r="85" spans="1:6" ht="13.2">
      <c r="A85" s="70"/>
      <c r="B85" s="200"/>
      <c r="C85" s="201"/>
      <c r="D85" s="207"/>
      <c r="E85" s="207"/>
      <c r="F85" s="71"/>
    </row>
    <row r="86" spans="1:6" ht="13.2">
      <c r="A86" s="70"/>
      <c r="B86" s="200"/>
      <c r="C86" s="201"/>
      <c r="D86" s="207"/>
      <c r="E86" s="207"/>
      <c r="F86" s="71"/>
    </row>
    <row r="87" spans="1:6" ht="13.2">
      <c r="A87" s="70"/>
      <c r="B87" s="200"/>
      <c r="C87" s="201"/>
      <c r="D87" s="207"/>
      <c r="E87" s="207"/>
      <c r="F87" s="71"/>
    </row>
    <row r="88" spans="1:6" ht="13.2">
      <c r="A88" s="70"/>
      <c r="B88" s="200"/>
      <c r="C88" s="201"/>
      <c r="D88" s="207"/>
      <c r="E88" s="207"/>
      <c r="F88" s="71"/>
    </row>
    <row r="89" spans="1:6" ht="13.2">
      <c r="A89" s="70"/>
      <c r="B89" s="200"/>
      <c r="C89" s="201"/>
      <c r="D89" s="207"/>
      <c r="E89" s="207"/>
      <c r="F89" s="71"/>
    </row>
    <row r="90" spans="1:6" ht="13.2">
      <c r="A90" s="70"/>
      <c r="B90" s="200"/>
      <c r="C90" s="201"/>
      <c r="D90" s="207"/>
      <c r="E90" s="207"/>
      <c r="F90" s="71"/>
    </row>
    <row r="91" spans="1:6" ht="13.2">
      <c r="A91" s="70"/>
      <c r="B91" s="200"/>
      <c r="C91" s="201"/>
      <c r="D91" s="207"/>
      <c r="E91" s="207"/>
      <c r="F91" s="71"/>
    </row>
    <row r="93" spans="1:6" ht="13.2">
      <c r="C93" s="73"/>
      <c r="D93" s="75"/>
      <c r="E93" s="75"/>
      <c r="F93" s="72"/>
    </row>
    <row r="94" spans="1:6" ht="13.2">
      <c r="C94" s="73"/>
      <c r="D94" s="208"/>
      <c r="E94" s="209"/>
      <c r="F94" s="74"/>
    </row>
    <row r="95" spans="1:6" ht="13.8">
      <c r="C95" s="76" t="s">
        <v>0</v>
      </c>
      <c r="D95" s="80"/>
      <c r="E95" s="80"/>
      <c r="F95" s="77">
        <f>ROUNDUP(SUM(F10:F75),2)</f>
        <v>0</v>
      </c>
    </row>
    <row r="96" spans="1:6" ht="13.8">
      <c r="C96" s="78" t="s">
        <v>1</v>
      </c>
      <c r="D96" s="205"/>
      <c r="E96" s="205"/>
      <c r="F96" s="79">
        <f>ROUND(IF(F95="","",F95*0.05),2)</f>
        <v>0</v>
      </c>
    </row>
    <row r="97" spans="3:6" ht="13.8">
      <c r="C97" s="78" t="s">
        <v>2</v>
      </c>
      <c r="D97" s="210"/>
      <c r="E97" s="211"/>
      <c r="F97" s="212">
        <f>ROUND(SUM(F95)*0.09975,2)</f>
        <v>0</v>
      </c>
    </row>
    <row r="98" spans="3:6" ht="13.8">
      <c r="C98" s="80" t="s">
        <v>9</v>
      </c>
      <c r="D98" s="213"/>
      <c r="E98" s="80"/>
      <c r="F98" s="77">
        <f>SUM(F95:F97)</f>
        <v>0</v>
      </c>
    </row>
  </sheetData>
  <mergeCells count="6">
    <mergeCell ref="F8:F9"/>
    <mergeCell ref="A8:A9"/>
    <mergeCell ref="B8:B9"/>
    <mergeCell ref="C8:C9"/>
    <mergeCell ref="D8:D9"/>
    <mergeCell ref="E8:E9"/>
  </mergeCells>
  <pageMargins left="0.7" right="0.7" top="0.75" bottom="0.75" header="0.3" footer="0.3"/>
  <pageSetup scale="94" orientation="landscape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239"/>
  <sheetViews>
    <sheetView topLeftCell="A7" zoomScale="55" zoomScaleNormal="55" workbookViewId="0">
      <selection activeCell="N5" sqref="N5"/>
    </sheetView>
  </sheetViews>
  <sheetFormatPr defaultColWidth="10.296875" defaultRowHeight="18"/>
  <cols>
    <col min="1" max="1" width="3.296875" style="84" customWidth="1"/>
    <col min="2" max="2" width="5.8984375" style="84" customWidth="1"/>
    <col min="3" max="3" width="8.19921875" style="84" customWidth="1"/>
    <col min="4" max="4" width="8.59765625" style="84" customWidth="1"/>
    <col min="5" max="5" width="14.09765625" style="84" hidden="1" customWidth="1"/>
    <col min="6" max="6" width="23" style="84" customWidth="1"/>
    <col min="7" max="7" width="46.5" style="84" customWidth="1"/>
    <col min="8" max="8" width="10.796875" style="84" customWidth="1"/>
    <col min="9" max="9" width="11.796875" style="84" customWidth="1"/>
    <col min="10" max="10" width="12.296875" style="84" customWidth="1"/>
    <col min="11" max="11" width="10.796875" style="84" customWidth="1"/>
    <col min="12" max="12" width="11.796875" style="84" customWidth="1"/>
    <col min="13" max="13" width="12.296875" style="84" customWidth="1"/>
    <col min="14" max="14" width="14.09765625" style="84" customWidth="1"/>
    <col min="15" max="15" width="13.796875" style="84" customWidth="1"/>
    <col min="16" max="16" width="14.5" style="84" customWidth="1"/>
    <col min="17" max="17" width="1.19921875" style="84" customWidth="1"/>
    <col min="18" max="18" width="13" style="84" bestFit="1" customWidth="1"/>
    <col min="19" max="19" width="12.09765625" style="84" customWidth="1"/>
    <col min="20" max="20" width="12.69921875" style="84" customWidth="1"/>
    <col min="21" max="21" width="13.09765625" style="84" customWidth="1"/>
    <col min="22" max="22" width="12.69921875" style="84" customWidth="1"/>
    <col min="23" max="23" width="16.09765625" style="84" customWidth="1"/>
    <col min="24" max="24" width="17.5" style="84" customWidth="1"/>
    <col min="25" max="25" width="12.59765625" style="84" bestFit="1" customWidth="1"/>
    <col min="26" max="26" width="12.796875" style="84" bestFit="1" customWidth="1"/>
    <col min="27" max="16384" width="10.296875" style="84"/>
  </cols>
  <sheetData>
    <row r="1" spans="2:24" ht="7.5" customHeight="1">
      <c r="B1" s="82"/>
      <c r="C1" s="82"/>
      <c r="D1" s="82"/>
      <c r="E1" s="82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</row>
    <row r="2" spans="2:24">
      <c r="C2" s="85"/>
      <c r="D2" s="85"/>
      <c r="E2" s="85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r="3" spans="2:24" ht="13.5" customHeight="1">
      <c r="C3" s="82"/>
      <c r="D3" s="82"/>
      <c r="E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8"/>
      <c r="U3" s="88"/>
      <c r="V3" s="88"/>
      <c r="W3" s="88"/>
      <c r="X3" s="89"/>
    </row>
    <row r="4" spans="2:24">
      <c r="C4" s="85"/>
      <c r="D4" s="85"/>
      <c r="E4" s="85"/>
      <c r="H4" s="90" t="s">
        <v>14</v>
      </c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2"/>
    </row>
    <row r="5" spans="2:24">
      <c r="C5" s="85"/>
      <c r="D5" s="85"/>
      <c r="E5" s="85"/>
      <c r="H5" s="93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  <c r="U5" s="95"/>
      <c r="V5" s="95"/>
      <c r="W5" s="95"/>
      <c r="X5" s="96"/>
    </row>
    <row r="6" spans="2:24">
      <c r="B6" s="85" t="s">
        <v>15</v>
      </c>
      <c r="C6" s="85"/>
      <c r="D6" s="85"/>
      <c r="E6" s="85"/>
      <c r="F6" s="97"/>
      <c r="H6" s="98" t="s">
        <v>16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7"/>
    </row>
    <row r="7" spans="2:24" ht="11.25" customHeight="1" thickBot="1">
      <c r="B7" s="85"/>
      <c r="C7" s="85"/>
      <c r="D7" s="85"/>
      <c r="E7" s="85"/>
      <c r="F7" s="97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7"/>
    </row>
    <row r="8" spans="2:24" ht="36.75" customHeight="1" thickBot="1">
      <c r="B8" s="316" t="s">
        <v>17</v>
      </c>
      <c r="C8" s="317"/>
      <c r="D8" s="317"/>
      <c r="E8" s="317"/>
      <c r="F8" s="317"/>
      <c r="G8" s="100"/>
      <c r="H8" s="318" t="s">
        <v>18</v>
      </c>
      <c r="I8" s="319"/>
      <c r="J8" s="319"/>
      <c r="K8" s="319"/>
      <c r="L8" s="319"/>
      <c r="M8" s="319"/>
      <c r="N8" s="319"/>
      <c r="O8" s="319"/>
      <c r="P8" s="319"/>
      <c r="Q8" s="101"/>
      <c r="R8" s="318"/>
      <c r="S8" s="320"/>
      <c r="T8" s="320"/>
      <c r="U8" s="320"/>
      <c r="V8" s="320"/>
      <c r="W8" s="320"/>
      <c r="X8" s="321"/>
    </row>
    <row r="9" spans="2:24" ht="19.5" customHeight="1" thickBot="1">
      <c r="B9" s="102"/>
      <c r="C9" s="103"/>
      <c r="D9" s="103"/>
      <c r="E9" s="103"/>
      <c r="F9" s="104"/>
      <c r="G9" s="105"/>
      <c r="H9" s="322" t="s">
        <v>19</v>
      </c>
      <c r="I9" s="322"/>
      <c r="J9" s="322"/>
      <c r="K9" s="322"/>
      <c r="L9" s="322"/>
      <c r="M9" s="323"/>
      <c r="N9" s="324" t="s">
        <v>20</v>
      </c>
      <c r="O9" s="325"/>
      <c r="P9" s="326"/>
      <c r="Q9" s="106"/>
      <c r="R9" s="327" t="s">
        <v>21</v>
      </c>
      <c r="S9" s="328"/>
      <c r="T9" s="328"/>
      <c r="U9" s="328"/>
      <c r="V9" s="329"/>
      <c r="W9" s="330" t="s">
        <v>22</v>
      </c>
      <c r="X9" s="333" t="s">
        <v>23</v>
      </c>
    </row>
    <row r="10" spans="2:24" ht="18.75" customHeight="1">
      <c r="B10" s="107" t="s">
        <v>24</v>
      </c>
      <c r="C10" s="108" t="s">
        <v>25</v>
      </c>
      <c r="D10" s="108" t="s">
        <v>26</v>
      </c>
      <c r="E10" s="108" t="s">
        <v>27</v>
      </c>
      <c r="F10" s="104" t="s">
        <v>28</v>
      </c>
      <c r="G10" s="105" t="s">
        <v>29</v>
      </c>
      <c r="H10" s="109"/>
      <c r="I10" s="110"/>
      <c r="J10" s="111"/>
      <c r="K10" s="336" t="s">
        <v>30</v>
      </c>
      <c r="L10" s="337"/>
      <c r="M10" s="338"/>
      <c r="N10" s="339" t="s">
        <v>31</v>
      </c>
      <c r="O10" s="288" t="s">
        <v>32</v>
      </c>
      <c r="P10" s="291" t="s">
        <v>33</v>
      </c>
      <c r="Q10" s="112"/>
      <c r="R10" s="113"/>
      <c r="S10" s="288" t="s">
        <v>34</v>
      </c>
      <c r="T10" s="288" t="s">
        <v>35</v>
      </c>
      <c r="U10" s="288" t="s">
        <v>36</v>
      </c>
      <c r="V10" s="313" t="s">
        <v>37</v>
      </c>
      <c r="W10" s="331"/>
      <c r="X10" s="334"/>
    </row>
    <row r="11" spans="2:24" ht="21" customHeight="1">
      <c r="B11" s="114"/>
      <c r="C11" s="115"/>
      <c r="D11" s="115"/>
      <c r="E11" s="115"/>
      <c r="F11" s="104" t="s">
        <v>38</v>
      </c>
      <c r="G11" s="105"/>
      <c r="H11" s="304" t="s">
        <v>39</v>
      </c>
      <c r="I11" s="306">
        <v>0.43</v>
      </c>
      <c r="J11" s="286" t="s">
        <v>40</v>
      </c>
      <c r="K11" s="304" t="s">
        <v>39</v>
      </c>
      <c r="L11" s="306">
        <v>0.53</v>
      </c>
      <c r="M11" s="286" t="s">
        <v>41</v>
      </c>
      <c r="N11" s="340"/>
      <c r="O11" s="289"/>
      <c r="P11" s="292"/>
      <c r="Q11" s="116"/>
      <c r="R11" s="117" t="s">
        <v>42</v>
      </c>
      <c r="S11" s="309"/>
      <c r="T11" s="311"/>
      <c r="U11" s="311"/>
      <c r="V11" s="314"/>
      <c r="W11" s="331"/>
      <c r="X11" s="334"/>
    </row>
    <row r="12" spans="2:24" ht="39.75" customHeight="1" thickBot="1">
      <c r="B12" s="293" t="s">
        <v>43</v>
      </c>
      <c r="C12" s="294"/>
      <c r="D12" s="294"/>
      <c r="E12" s="294"/>
      <c r="F12" s="295"/>
      <c r="G12" s="118"/>
      <c r="H12" s="305"/>
      <c r="I12" s="307"/>
      <c r="J12" s="308"/>
      <c r="K12" s="305"/>
      <c r="L12" s="307"/>
      <c r="M12" s="287"/>
      <c r="N12" s="341"/>
      <c r="O12" s="290"/>
      <c r="P12" s="292"/>
      <c r="Q12" s="119"/>
      <c r="R12" s="120"/>
      <c r="S12" s="310"/>
      <c r="T12" s="312"/>
      <c r="U12" s="312"/>
      <c r="V12" s="315"/>
      <c r="W12" s="332"/>
      <c r="X12" s="335"/>
    </row>
    <row r="13" spans="2:24" ht="24.75" customHeight="1" thickBot="1">
      <c r="B13" s="121"/>
      <c r="C13" s="122"/>
      <c r="D13" s="122"/>
      <c r="E13" s="122"/>
      <c r="F13" s="122"/>
      <c r="G13" s="122"/>
      <c r="H13" s="123"/>
      <c r="I13" s="124" t="str">
        <f t="shared" ref="I13:I113" si="0">IF(H13&gt;="","",IF(H13&gt;11,H13*$I$11,5))</f>
        <v/>
      </c>
      <c r="J13" s="125"/>
      <c r="K13" s="123"/>
      <c r="L13" s="124" t="str">
        <f t="shared" ref="L13:L113" si="1">IF(K13&gt;="","",IF(K13&gt;9,K13*$L$11,5))</f>
        <v/>
      </c>
      <c r="M13" s="126"/>
      <c r="N13" s="127"/>
      <c r="O13" s="127"/>
      <c r="P13" s="126"/>
      <c r="Q13" s="128"/>
      <c r="R13" s="129"/>
      <c r="S13" s="130"/>
      <c r="T13" s="130"/>
      <c r="U13" s="130"/>
      <c r="V13" s="131"/>
      <c r="W13" s="132">
        <f t="shared" ref="W13:W92" si="2">SUM(R13:V13)</f>
        <v>0</v>
      </c>
      <c r="X13" s="133">
        <f>IFERROR(W13/(1+VLOOKUP(F13,[1]Taxes!$A:$B,2,FALSE)),0)</f>
        <v>0</v>
      </c>
    </row>
    <row r="14" spans="2:24" ht="24.75" customHeight="1" thickBot="1">
      <c r="B14" s="121"/>
      <c r="C14" s="122"/>
      <c r="D14" s="122"/>
      <c r="E14" s="122"/>
      <c r="F14" s="122"/>
      <c r="G14" s="122"/>
      <c r="H14" s="123"/>
      <c r="I14" s="124" t="str">
        <f t="shared" si="0"/>
        <v/>
      </c>
      <c r="J14" s="125"/>
      <c r="K14" s="123"/>
      <c r="L14" s="124" t="str">
        <f t="shared" si="1"/>
        <v/>
      </c>
      <c r="M14" s="126"/>
      <c r="N14" s="127"/>
      <c r="O14" s="127"/>
      <c r="P14" s="126"/>
      <c r="Q14" s="128"/>
      <c r="R14" s="129"/>
      <c r="S14" s="130"/>
      <c r="T14" s="130"/>
      <c r="U14" s="130"/>
      <c r="V14" s="131"/>
      <c r="W14" s="132">
        <f t="shared" si="2"/>
        <v>0</v>
      </c>
      <c r="X14" s="133">
        <f>IFERROR(W14/(1+VLOOKUP(F14,[1]Taxes!$A:$B,2,FALSE)),0)</f>
        <v>0</v>
      </c>
    </row>
    <row r="15" spans="2:24" ht="24.75" customHeight="1" thickBot="1">
      <c r="B15" s="121"/>
      <c r="C15" s="122"/>
      <c r="D15" s="122"/>
      <c r="E15" s="122"/>
      <c r="F15" s="122"/>
      <c r="G15" s="122"/>
      <c r="H15" s="123"/>
      <c r="I15" s="124" t="str">
        <f t="shared" si="0"/>
        <v/>
      </c>
      <c r="J15" s="125"/>
      <c r="K15" s="123"/>
      <c r="L15" s="124" t="str">
        <f t="shared" si="1"/>
        <v/>
      </c>
      <c r="M15" s="126"/>
      <c r="N15" s="127"/>
      <c r="O15" s="127"/>
      <c r="P15" s="126"/>
      <c r="Q15" s="128"/>
      <c r="R15" s="129"/>
      <c r="S15" s="130"/>
      <c r="T15" s="130"/>
      <c r="U15" s="130"/>
      <c r="V15" s="131"/>
      <c r="W15" s="132">
        <f t="shared" si="2"/>
        <v>0</v>
      </c>
      <c r="X15" s="133">
        <f>IFERROR(W15/(1+VLOOKUP(F15,[1]Taxes!$A:$B,2,FALSE)),0)</f>
        <v>0</v>
      </c>
    </row>
    <row r="16" spans="2:24" ht="24.75" customHeight="1" thickBot="1">
      <c r="B16" s="121"/>
      <c r="C16" s="122"/>
      <c r="D16" s="122"/>
      <c r="E16" s="122"/>
      <c r="F16" s="122"/>
      <c r="G16" s="122"/>
      <c r="H16" s="123"/>
      <c r="I16" s="124" t="str">
        <f t="shared" si="0"/>
        <v/>
      </c>
      <c r="J16" s="125"/>
      <c r="K16" s="123"/>
      <c r="L16" s="124" t="str">
        <f t="shared" si="1"/>
        <v/>
      </c>
      <c r="M16" s="126"/>
      <c r="N16" s="127"/>
      <c r="O16" s="127"/>
      <c r="P16" s="126"/>
      <c r="Q16" s="128"/>
      <c r="R16" s="129"/>
      <c r="S16" s="130"/>
      <c r="T16" s="130"/>
      <c r="U16" s="130"/>
      <c r="V16" s="131"/>
      <c r="W16" s="132">
        <f t="shared" si="2"/>
        <v>0</v>
      </c>
      <c r="X16" s="133">
        <f>IFERROR(W16/(1+VLOOKUP(F16,[1]Taxes!$A:$B,2,FALSE)),0)</f>
        <v>0</v>
      </c>
    </row>
    <row r="17" spans="2:25" ht="24.75" customHeight="1" thickBot="1">
      <c r="B17" s="121"/>
      <c r="C17" s="122"/>
      <c r="D17" s="122"/>
      <c r="E17" s="122"/>
      <c r="F17" s="122"/>
      <c r="G17" s="122"/>
      <c r="H17" s="123"/>
      <c r="I17" s="124" t="str">
        <f t="shared" si="0"/>
        <v/>
      </c>
      <c r="J17" s="125"/>
      <c r="K17" s="123"/>
      <c r="L17" s="124" t="str">
        <f t="shared" si="1"/>
        <v/>
      </c>
      <c r="M17" s="126"/>
      <c r="N17" s="127"/>
      <c r="O17" s="127"/>
      <c r="P17" s="126"/>
      <c r="Q17" s="128"/>
      <c r="R17" s="129"/>
      <c r="S17" s="130"/>
      <c r="T17" s="130"/>
      <c r="U17" s="130"/>
      <c r="V17" s="131"/>
      <c r="W17" s="132">
        <f t="shared" si="2"/>
        <v>0</v>
      </c>
      <c r="X17" s="133">
        <f>IFERROR(W17/(1+VLOOKUP(F17,[1]Taxes!$A:$B,2,FALSE)),0)</f>
        <v>0</v>
      </c>
    </row>
    <row r="18" spans="2:25" ht="24.75" customHeight="1" thickBot="1">
      <c r="B18" s="121"/>
      <c r="C18" s="122"/>
      <c r="D18" s="122"/>
      <c r="E18" s="122"/>
      <c r="F18" s="122"/>
      <c r="G18" s="122"/>
      <c r="H18" s="123"/>
      <c r="I18" s="124" t="str">
        <f t="shared" si="0"/>
        <v/>
      </c>
      <c r="J18" s="125"/>
      <c r="K18" s="123"/>
      <c r="L18" s="124" t="str">
        <f t="shared" si="1"/>
        <v/>
      </c>
      <c r="M18" s="126"/>
      <c r="N18" s="127"/>
      <c r="O18" s="127"/>
      <c r="P18" s="126"/>
      <c r="Q18" s="128"/>
      <c r="R18" s="129"/>
      <c r="S18" s="130"/>
      <c r="T18" s="130"/>
      <c r="U18" s="130"/>
      <c r="V18" s="131"/>
      <c r="W18" s="132">
        <f t="shared" si="2"/>
        <v>0</v>
      </c>
      <c r="X18" s="133">
        <f>IFERROR(W18/(1+VLOOKUP(F18,[1]Taxes!$A:$B,2,FALSE)),0)</f>
        <v>0</v>
      </c>
      <c r="Y18" s="199"/>
    </row>
    <row r="19" spans="2:25" ht="24.75" customHeight="1" thickBot="1">
      <c r="B19" s="121"/>
      <c r="C19" s="122"/>
      <c r="D19" s="122"/>
      <c r="E19" s="122"/>
      <c r="F19" s="122"/>
      <c r="G19" s="122"/>
      <c r="H19" s="123"/>
      <c r="I19" s="124" t="str">
        <f t="shared" si="0"/>
        <v/>
      </c>
      <c r="J19" s="125"/>
      <c r="K19" s="123"/>
      <c r="L19" s="124" t="str">
        <f t="shared" si="1"/>
        <v/>
      </c>
      <c r="M19" s="126"/>
      <c r="N19" s="127"/>
      <c r="O19" s="127"/>
      <c r="P19" s="126"/>
      <c r="Q19" s="128"/>
      <c r="R19" s="129"/>
      <c r="S19" s="130"/>
      <c r="T19" s="130"/>
      <c r="U19" s="130"/>
      <c r="V19" s="131"/>
      <c r="W19" s="132">
        <f t="shared" si="2"/>
        <v>0</v>
      </c>
      <c r="X19" s="133">
        <f>IFERROR(W19/(1+VLOOKUP(F19,[1]Taxes!$A:$B,2,FALSE)),0)</f>
        <v>0</v>
      </c>
    </row>
    <row r="20" spans="2:25" ht="24.75" customHeight="1" thickBot="1">
      <c r="B20" s="121"/>
      <c r="C20" s="122"/>
      <c r="D20" s="122"/>
      <c r="E20" s="122"/>
      <c r="F20" s="122"/>
      <c r="G20" s="122"/>
      <c r="H20" s="123"/>
      <c r="I20" s="124" t="str">
        <f t="shared" si="0"/>
        <v/>
      </c>
      <c r="J20" s="125"/>
      <c r="K20" s="123"/>
      <c r="L20" s="124" t="str">
        <f t="shared" si="1"/>
        <v/>
      </c>
      <c r="M20" s="126"/>
      <c r="N20" s="127"/>
      <c r="O20" s="127"/>
      <c r="P20" s="126"/>
      <c r="Q20" s="128"/>
      <c r="R20" s="129"/>
      <c r="S20" s="130"/>
      <c r="T20" s="130"/>
      <c r="U20" s="130"/>
      <c r="V20" s="131"/>
      <c r="W20" s="132">
        <f t="shared" si="2"/>
        <v>0</v>
      </c>
      <c r="X20" s="133">
        <f>IFERROR(W20/(1+VLOOKUP(F20,[1]Taxes!$A:$B,2,FALSE)),0)</f>
        <v>0</v>
      </c>
    </row>
    <row r="21" spans="2:25" ht="24.75" customHeight="1" thickBot="1">
      <c r="B21" s="121"/>
      <c r="C21" s="122"/>
      <c r="D21" s="122"/>
      <c r="E21" s="122"/>
      <c r="F21" s="122"/>
      <c r="G21" s="122"/>
      <c r="H21" s="123"/>
      <c r="I21" s="124" t="str">
        <f t="shared" si="0"/>
        <v/>
      </c>
      <c r="J21" s="125"/>
      <c r="K21" s="123"/>
      <c r="L21" s="124" t="str">
        <f t="shared" si="1"/>
        <v/>
      </c>
      <c r="M21" s="126"/>
      <c r="N21" s="127"/>
      <c r="O21" s="127"/>
      <c r="P21" s="126"/>
      <c r="Q21" s="128"/>
      <c r="R21" s="129"/>
      <c r="S21" s="130"/>
      <c r="T21" s="130"/>
      <c r="U21" s="130"/>
      <c r="V21" s="131"/>
      <c r="W21" s="132">
        <f t="shared" si="2"/>
        <v>0</v>
      </c>
      <c r="X21" s="133">
        <f>IFERROR(W21/(1+VLOOKUP(F21,[1]Taxes!$A:$B,2,FALSE)),0)</f>
        <v>0</v>
      </c>
    </row>
    <row r="22" spans="2:25" ht="24.75" customHeight="1" thickBot="1">
      <c r="B22" s="121"/>
      <c r="C22" s="122"/>
      <c r="D22" s="122"/>
      <c r="E22" s="122"/>
      <c r="F22" s="122"/>
      <c r="G22" s="122"/>
      <c r="H22" s="123"/>
      <c r="I22" s="124" t="str">
        <f t="shared" si="0"/>
        <v/>
      </c>
      <c r="J22" s="125"/>
      <c r="K22" s="123"/>
      <c r="L22" s="124" t="str">
        <f t="shared" si="1"/>
        <v/>
      </c>
      <c r="M22" s="126"/>
      <c r="N22" s="127"/>
      <c r="O22" s="127"/>
      <c r="P22" s="126"/>
      <c r="Q22" s="128"/>
      <c r="R22" s="129"/>
      <c r="S22" s="130"/>
      <c r="T22" s="130"/>
      <c r="U22" s="130"/>
      <c r="V22" s="131"/>
      <c r="W22" s="132">
        <f t="shared" si="2"/>
        <v>0</v>
      </c>
      <c r="X22" s="133">
        <f>IFERROR(W22/(1+VLOOKUP(F22,[1]Taxes!$A:$B,2,FALSE)),0)</f>
        <v>0</v>
      </c>
    </row>
    <row r="23" spans="2:25" ht="24.75" customHeight="1" thickBot="1">
      <c r="B23" s="121"/>
      <c r="C23" s="122"/>
      <c r="D23" s="122"/>
      <c r="E23" s="122"/>
      <c r="F23" s="122"/>
      <c r="G23" s="122"/>
      <c r="H23" s="123"/>
      <c r="I23" s="124" t="str">
        <f t="shared" si="0"/>
        <v/>
      </c>
      <c r="J23" s="125"/>
      <c r="K23" s="123"/>
      <c r="L23" s="124" t="str">
        <f t="shared" si="1"/>
        <v/>
      </c>
      <c r="M23" s="126"/>
      <c r="N23" s="127"/>
      <c r="O23" s="127"/>
      <c r="P23" s="126"/>
      <c r="Q23" s="128"/>
      <c r="R23" s="129"/>
      <c r="S23" s="130"/>
      <c r="T23" s="130"/>
      <c r="U23" s="130"/>
      <c r="V23" s="131"/>
      <c r="W23" s="132">
        <f t="shared" si="2"/>
        <v>0</v>
      </c>
      <c r="X23" s="133">
        <f>IFERROR(W23/(1+VLOOKUP(F23,[1]Taxes!$A:$B,2,FALSE)),0)</f>
        <v>0</v>
      </c>
    </row>
    <row r="24" spans="2:25" ht="24.75" customHeight="1" thickBot="1">
      <c r="B24" s="121"/>
      <c r="C24" s="122"/>
      <c r="D24" s="122"/>
      <c r="E24" s="122"/>
      <c r="F24" s="122"/>
      <c r="G24" s="122"/>
      <c r="H24" s="123"/>
      <c r="I24" s="124" t="str">
        <f t="shared" si="0"/>
        <v/>
      </c>
      <c r="J24" s="125"/>
      <c r="K24" s="123"/>
      <c r="L24" s="124" t="str">
        <f t="shared" si="1"/>
        <v/>
      </c>
      <c r="M24" s="126"/>
      <c r="N24" s="127"/>
      <c r="O24" s="127"/>
      <c r="P24" s="126"/>
      <c r="Q24" s="128"/>
      <c r="R24" s="129"/>
      <c r="S24" s="130"/>
      <c r="T24" s="130"/>
      <c r="U24" s="130"/>
      <c r="V24" s="131"/>
      <c r="W24" s="132">
        <f t="shared" si="2"/>
        <v>0</v>
      </c>
      <c r="X24" s="133">
        <f>IFERROR(W24/(1+VLOOKUP(F24,[1]Taxes!$A:$B,2,FALSE)),0)</f>
        <v>0</v>
      </c>
    </row>
    <row r="25" spans="2:25" ht="24.75" customHeight="1" thickBot="1">
      <c r="B25" s="121"/>
      <c r="C25" s="122"/>
      <c r="D25" s="122"/>
      <c r="E25" s="122"/>
      <c r="F25" s="122"/>
      <c r="G25" s="122"/>
      <c r="H25" s="123"/>
      <c r="I25" s="124" t="str">
        <f t="shared" si="0"/>
        <v/>
      </c>
      <c r="J25" s="125"/>
      <c r="K25" s="123"/>
      <c r="L25" s="124" t="str">
        <f t="shared" si="1"/>
        <v/>
      </c>
      <c r="M25" s="126"/>
      <c r="N25" s="127"/>
      <c r="O25" s="127"/>
      <c r="P25" s="126"/>
      <c r="Q25" s="128"/>
      <c r="R25" s="129"/>
      <c r="S25" s="130"/>
      <c r="T25" s="130"/>
      <c r="U25" s="130"/>
      <c r="V25" s="131"/>
      <c r="W25" s="132">
        <f t="shared" si="2"/>
        <v>0</v>
      </c>
      <c r="X25" s="133">
        <f>IFERROR(W25/(1+VLOOKUP(F25,[1]Taxes!$A:$B,2,FALSE)),0)</f>
        <v>0</v>
      </c>
    </row>
    <row r="26" spans="2:25" ht="24.75" customHeight="1" thickBot="1">
      <c r="B26" s="121"/>
      <c r="C26" s="122"/>
      <c r="D26" s="122"/>
      <c r="E26" s="122"/>
      <c r="F26" s="122"/>
      <c r="G26" s="122"/>
      <c r="H26" s="123"/>
      <c r="I26" s="124" t="str">
        <f t="shared" si="0"/>
        <v/>
      </c>
      <c r="J26" s="125"/>
      <c r="K26" s="123"/>
      <c r="L26" s="124" t="str">
        <f t="shared" si="1"/>
        <v/>
      </c>
      <c r="M26" s="126"/>
      <c r="N26" s="127"/>
      <c r="O26" s="127"/>
      <c r="P26" s="126"/>
      <c r="Q26" s="128"/>
      <c r="R26" s="129"/>
      <c r="S26" s="130"/>
      <c r="T26" s="130"/>
      <c r="U26" s="130"/>
      <c r="V26" s="131"/>
      <c r="W26" s="132">
        <f t="shared" si="2"/>
        <v>0</v>
      </c>
      <c r="X26" s="133">
        <f>IFERROR(W26/(1+VLOOKUP(F26,[1]Taxes!$A:$B,2,FALSE)),0)</f>
        <v>0</v>
      </c>
    </row>
    <row r="27" spans="2:25" ht="24.75" customHeight="1" thickBot="1">
      <c r="B27" s="121"/>
      <c r="C27" s="122"/>
      <c r="D27" s="122"/>
      <c r="E27" s="122"/>
      <c r="F27" s="122"/>
      <c r="G27" s="122"/>
      <c r="H27" s="123"/>
      <c r="I27" s="124" t="str">
        <f t="shared" si="0"/>
        <v/>
      </c>
      <c r="J27" s="125"/>
      <c r="K27" s="123"/>
      <c r="L27" s="124" t="str">
        <f t="shared" si="1"/>
        <v/>
      </c>
      <c r="M27" s="126"/>
      <c r="N27" s="127"/>
      <c r="O27" s="127"/>
      <c r="P27" s="126"/>
      <c r="Q27" s="128"/>
      <c r="R27" s="129"/>
      <c r="S27" s="130"/>
      <c r="T27" s="130"/>
      <c r="U27" s="130"/>
      <c r="V27" s="131"/>
      <c r="W27" s="132">
        <f t="shared" si="2"/>
        <v>0</v>
      </c>
      <c r="X27" s="133">
        <f>IFERROR(W27/(1+VLOOKUP(F27,[1]Taxes!$A:$B,2,FALSE)),0)</f>
        <v>0</v>
      </c>
    </row>
    <row r="28" spans="2:25" ht="24.75" customHeight="1" thickBot="1">
      <c r="B28" s="121"/>
      <c r="C28" s="122"/>
      <c r="D28" s="122"/>
      <c r="E28" s="122"/>
      <c r="F28" s="122"/>
      <c r="G28" s="122"/>
      <c r="H28" s="123"/>
      <c r="I28" s="124" t="str">
        <f t="shared" si="0"/>
        <v/>
      </c>
      <c r="J28" s="125"/>
      <c r="K28" s="123"/>
      <c r="L28" s="124" t="str">
        <f t="shared" si="1"/>
        <v/>
      </c>
      <c r="M28" s="126"/>
      <c r="N28" s="127"/>
      <c r="O28" s="127"/>
      <c r="P28" s="126"/>
      <c r="Q28" s="128"/>
      <c r="R28" s="129"/>
      <c r="S28" s="130"/>
      <c r="T28" s="130"/>
      <c r="U28" s="130"/>
      <c r="V28" s="131"/>
      <c r="W28" s="132">
        <f t="shared" si="2"/>
        <v>0</v>
      </c>
      <c r="X28" s="133">
        <f>IFERROR(W28/(1+VLOOKUP(F28,[1]Taxes!$A:$B,2,FALSE)),0)</f>
        <v>0</v>
      </c>
    </row>
    <row r="29" spans="2:25" ht="24.75" customHeight="1" thickBot="1">
      <c r="B29" s="121"/>
      <c r="C29" s="122"/>
      <c r="D29" s="122"/>
      <c r="E29" s="122"/>
      <c r="F29" s="122"/>
      <c r="G29" s="122"/>
      <c r="H29" s="123"/>
      <c r="I29" s="124" t="str">
        <f t="shared" si="0"/>
        <v/>
      </c>
      <c r="J29" s="125"/>
      <c r="K29" s="123"/>
      <c r="L29" s="124" t="str">
        <f t="shared" si="1"/>
        <v/>
      </c>
      <c r="M29" s="126"/>
      <c r="N29" s="127"/>
      <c r="O29" s="127"/>
      <c r="P29" s="126"/>
      <c r="Q29" s="128"/>
      <c r="R29" s="129"/>
      <c r="S29" s="130"/>
      <c r="T29" s="130"/>
      <c r="U29" s="130"/>
      <c r="V29" s="131"/>
      <c r="W29" s="132">
        <f t="shared" si="2"/>
        <v>0</v>
      </c>
      <c r="X29" s="133">
        <f>IFERROR(W29/(1+VLOOKUP(F29,[1]Taxes!$A:$B,2,FALSE)),0)</f>
        <v>0</v>
      </c>
    </row>
    <row r="30" spans="2:25" ht="24.75" customHeight="1" thickBot="1">
      <c r="B30" s="121"/>
      <c r="C30" s="122"/>
      <c r="D30" s="122"/>
      <c r="E30" s="122"/>
      <c r="F30" s="122"/>
      <c r="G30" s="122"/>
      <c r="H30" s="123"/>
      <c r="I30" s="124" t="str">
        <f t="shared" si="0"/>
        <v/>
      </c>
      <c r="J30" s="125"/>
      <c r="K30" s="123"/>
      <c r="L30" s="124" t="str">
        <f t="shared" si="1"/>
        <v/>
      </c>
      <c r="M30" s="126"/>
      <c r="N30" s="127"/>
      <c r="O30" s="127"/>
      <c r="P30" s="126"/>
      <c r="Q30" s="128"/>
      <c r="R30" s="129"/>
      <c r="S30" s="130"/>
      <c r="T30" s="130"/>
      <c r="U30" s="130"/>
      <c r="V30" s="131"/>
      <c r="W30" s="132">
        <f t="shared" si="2"/>
        <v>0</v>
      </c>
      <c r="X30" s="133">
        <f>IFERROR(W30/(1+VLOOKUP(F30,[1]Taxes!$A:$B,2,FALSE)),0)</f>
        <v>0</v>
      </c>
    </row>
    <row r="31" spans="2:25" ht="24.75" customHeight="1" thickBot="1">
      <c r="B31" s="121"/>
      <c r="C31" s="122"/>
      <c r="D31" s="122"/>
      <c r="E31" s="122"/>
      <c r="F31" s="122"/>
      <c r="G31" s="122"/>
      <c r="H31" s="123"/>
      <c r="I31" s="124" t="str">
        <f t="shared" si="0"/>
        <v/>
      </c>
      <c r="J31" s="125"/>
      <c r="K31" s="123"/>
      <c r="L31" s="124" t="str">
        <f t="shared" si="1"/>
        <v/>
      </c>
      <c r="M31" s="126"/>
      <c r="N31" s="127"/>
      <c r="O31" s="127"/>
      <c r="P31" s="126"/>
      <c r="Q31" s="128"/>
      <c r="R31" s="129"/>
      <c r="S31" s="130"/>
      <c r="T31" s="130"/>
      <c r="U31" s="130"/>
      <c r="V31" s="131"/>
      <c r="W31" s="132">
        <f t="shared" si="2"/>
        <v>0</v>
      </c>
      <c r="X31" s="133">
        <f>IFERROR(W31/(1+VLOOKUP(F31,[1]Taxes!$A:$B,2,FALSE)),0)</f>
        <v>0</v>
      </c>
    </row>
    <row r="32" spans="2:25" ht="24.75" customHeight="1" thickBot="1">
      <c r="B32" s="121"/>
      <c r="C32" s="122"/>
      <c r="D32" s="122"/>
      <c r="E32" s="122"/>
      <c r="F32" s="122"/>
      <c r="G32" s="122"/>
      <c r="H32" s="123"/>
      <c r="I32" s="124" t="str">
        <f t="shared" si="0"/>
        <v/>
      </c>
      <c r="J32" s="125"/>
      <c r="K32" s="123"/>
      <c r="L32" s="124" t="str">
        <f t="shared" si="1"/>
        <v/>
      </c>
      <c r="M32" s="126"/>
      <c r="N32" s="127"/>
      <c r="O32" s="127"/>
      <c r="P32" s="126"/>
      <c r="Q32" s="128"/>
      <c r="R32" s="129"/>
      <c r="S32" s="130"/>
      <c r="T32" s="130"/>
      <c r="U32" s="130"/>
      <c r="V32" s="131"/>
      <c r="W32" s="132">
        <f t="shared" si="2"/>
        <v>0</v>
      </c>
      <c r="X32" s="133">
        <f>IFERROR(W32/(1+VLOOKUP(F32,[1]Taxes!$A:$B,2,FALSE)),0)</f>
        <v>0</v>
      </c>
    </row>
    <row r="33" spans="2:24" ht="24.75" customHeight="1" thickBot="1">
      <c r="B33" s="121"/>
      <c r="C33" s="122"/>
      <c r="D33" s="122"/>
      <c r="E33" s="122"/>
      <c r="F33" s="122"/>
      <c r="G33" s="122"/>
      <c r="H33" s="123"/>
      <c r="I33" s="124" t="str">
        <f t="shared" si="0"/>
        <v/>
      </c>
      <c r="J33" s="125"/>
      <c r="K33" s="123"/>
      <c r="L33" s="124" t="str">
        <f t="shared" si="1"/>
        <v/>
      </c>
      <c r="M33" s="126"/>
      <c r="N33" s="127"/>
      <c r="O33" s="127"/>
      <c r="P33" s="126"/>
      <c r="Q33" s="128"/>
      <c r="R33" s="129"/>
      <c r="S33" s="130"/>
      <c r="T33" s="130"/>
      <c r="U33" s="130"/>
      <c r="V33" s="131"/>
      <c r="W33" s="132">
        <f t="shared" si="2"/>
        <v>0</v>
      </c>
      <c r="X33" s="133">
        <f>IFERROR(W33/(1+VLOOKUP(F33,[1]Taxes!$A:$B,2,FALSE)),0)</f>
        <v>0</v>
      </c>
    </row>
    <row r="34" spans="2:24" ht="24.75" customHeight="1" thickBot="1">
      <c r="B34" s="121"/>
      <c r="C34" s="122"/>
      <c r="D34" s="122"/>
      <c r="E34" s="122"/>
      <c r="F34" s="122"/>
      <c r="G34" s="122"/>
      <c r="H34" s="123"/>
      <c r="I34" s="124" t="str">
        <f t="shared" si="0"/>
        <v/>
      </c>
      <c r="J34" s="125"/>
      <c r="K34" s="123"/>
      <c r="L34" s="124" t="str">
        <f t="shared" si="1"/>
        <v/>
      </c>
      <c r="M34" s="126"/>
      <c r="N34" s="127"/>
      <c r="O34" s="127"/>
      <c r="P34" s="126"/>
      <c r="Q34" s="128"/>
      <c r="R34" s="129"/>
      <c r="S34" s="130"/>
      <c r="T34" s="130"/>
      <c r="U34" s="130"/>
      <c r="V34" s="131"/>
      <c r="W34" s="132">
        <f t="shared" si="2"/>
        <v>0</v>
      </c>
      <c r="X34" s="133">
        <f>IFERROR(W34/(1+VLOOKUP(F34,[1]Taxes!$A:$B,2,FALSE)),0)</f>
        <v>0</v>
      </c>
    </row>
    <row r="35" spans="2:24" ht="24.75" customHeight="1" thickBot="1">
      <c r="B35" s="121"/>
      <c r="C35" s="122"/>
      <c r="D35" s="122"/>
      <c r="E35" s="122"/>
      <c r="F35" s="122"/>
      <c r="G35" s="122"/>
      <c r="H35" s="123"/>
      <c r="I35" s="124" t="str">
        <f t="shared" si="0"/>
        <v/>
      </c>
      <c r="J35" s="125"/>
      <c r="K35" s="123"/>
      <c r="L35" s="124" t="str">
        <f t="shared" si="1"/>
        <v/>
      </c>
      <c r="M35" s="126"/>
      <c r="N35" s="127"/>
      <c r="O35" s="127"/>
      <c r="P35" s="126"/>
      <c r="Q35" s="128"/>
      <c r="R35" s="129"/>
      <c r="S35" s="130"/>
      <c r="T35" s="130"/>
      <c r="U35" s="130"/>
      <c r="V35" s="131"/>
      <c r="W35" s="132">
        <f t="shared" si="2"/>
        <v>0</v>
      </c>
      <c r="X35" s="133">
        <f>IFERROR(W35/(1+VLOOKUP(F35,[1]Taxes!$A:$B,2,FALSE)),0)</f>
        <v>0</v>
      </c>
    </row>
    <row r="36" spans="2:24" ht="24.75" customHeight="1" thickBot="1">
      <c r="B36" s="121"/>
      <c r="C36" s="122"/>
      <c r="D36" s="122"/>
      <c r="E36" s="122"/>
      <c r="F36" s="122"/>
      <c r="G36" s="122"/>
      <c r="H36" s="123"/>
      <c r="I36" s="124" t="str">
        <f t="shared" si="0"/>
        <v/>
      </c>
      <c r="J36" s="125"/>
      <c r="K36" s="123"/>
      <c r="L36" s="124" t="str">
        <f t="shared" si="1"/>
        <v/>
      </c>
      <c r="M36" s="126"/>
      <c r="N36" s="127"/>
      <c r="O36" s="127"/>
      <c r="P36" s="126"/>
      <c r="Q36" s="128"/>
      <c r="R36" s="129"/>
      <c r="S36" s="130"/>
      <c r="T36" s="130"/>
      <c r="U36" s="130"/>
      <c r="V36" s="131"/>
      <c r="W36" s="132">
        <f t="shared" si="2"/>
        <v>0</v>
      </c>
      <c r="X36" s="133">
        <f>IFERROR(W36/(1+VLOOKUP(F36,[1]Taxes!$A:$B,2,FALSE)),0)</f>
        <v>0</v>
      </c>
    </row>
    <row r="37" spans="2:24" ht="24.75" customHeight="1" thickBot="1">
      <c r="B37" s="121"/>
      <c r="C37" s="122"/>
      <c r="D37" s="122"/>
      <c r="E37" s="122"/>
      <c r="F37" s="122"/>
      <c r="G37" s="122"/>
      <c r="H37" s="123"/>
      <c r="I37" s="124" t="str">
        <f t="shared" si="0"/>
        <v/>
      </c>
      <c r="J37" s="125"/>
      <c r="K37" s="123"/>
      <c r="L37" s="124" t="str">
        <f t="shared" si="1"/>
        <v/>
      </c>
      <c r="M37" s="126"/>
      <c r="N37" s="127"/>
      <c r="O37" s="127"/>
      <c r="P37" s="126"/>
      <c r="Q37" s="128"/>
      <c r="R37" s="129"/>
      <c r="S37" s="130"/>
      <c r="T37" s="130"/>
      <c r="U37" s="130"/>
      <c r="V37" s="131"/>
      <c r="W37" s="132">
        <f t="shared" si="2"/>
        <v>0</v>
      </c>
      <c r="X37" s="133">
        <f>IFERROR(W37/(1+VLOOKUP(F37,[1]Taxes!$A:$B,2,FALSE)),0)</f>
        <v>0</v>
      </c>
    </row>
    <row r="38" spans="2:24" ht="24.75" customHeight="1" thickBot="1">
      <c r="B38" s="121"/>
      <c r="C38" s="122"/>
      <c r="D38" s="122"/>
      <c r="E38" s="122"/>
      <c r="F38" s="122"/>
      <c r="G38" s="122"/>
      <c r="H38" s="123"/>
      <c r="I38" s="124" t="str">
        <f t="shared" si="0"/>
        <v/>
      </c>
      <c r="J38" s="125"/>
      <c r="K38" s="123"/>
      <c r="L38" s="124" t="str">
        <f t="shared" si="1"/>
        <v/>
      </c>
      <c r="M38" s="126"/>
      <c r="N38" s="127"/>
      <c r="O38" s="127"/>
      <c r="P38" s="126"/>
      <c r="Q38" s="128"/>
      <c r="R38" s="129"/>
      <c r="S38" s="130"/>
      <c r="T38" s="130"/>
      <c r="U38" s="130"/>
      <c r="V38" s="131"/>
      <c r="W38" s="132">
        <f t="shared" si="2"/>
        <v>0</v>
      </c>
      <c r="X38" s="133">
        <f>IFERROR(W38/(1+VLOOKUP(F38,[1]Taxes!$A:$B,2,FALSE)),0)</f>
        <v>0</v>
      </c>
    </row>
    <row r="39" spans="2:24" ht="24.75" customHeight="1" thickBot="1">
      <c r="B39" s="121"/>
      <c r="C39" s="122"/>
      <c r="D39" s="122"/>
      <c r="E39" s="122"/>
      <c r="F39" s="122"/>
      <c r="G39" s="122"/>
      <c r="H39" s="123"/>
      <c r="I39" s="124" t="str">
        <f t="shared" si="0"/>
        <v/>
      </c>
      <c r="J39" s="125"/>
      <c r="K39" s="123"/>
      <c r="L39" s="124" t="str">
        <f t="shared" si="1"/>
        <v/>
      </c>
      <c r="M39" s="126"/>
      <c r="N39" s="127"/>
      <c r="O39" s="127"/>
      <c r="P39" s="126"/>
      <c r="Q39" s="128"/>
      <c r="R39" s="129"/>
      <c r="S39" s="130"/>
      <c r="T39" s="130"/>
      <c r="U39" s="130"/>
      <c r="V39" s="131"/>
      <c r="W39" s="132">
        <f t="shared" si="2"/>
        <v>0</v>
      </c>
      <c r="X39" s="133">
        <f>IFERROR(W39/(1+VLOOKUP(F39,[1]Taxes!$A:$B,2,FALSE)),0)</f>
        <v>0</v>
      </c>
    </row>
    <row r="40" spans="2:24" ht="24.75" customHeight="1" thickBot="1">
      <c r="B40" s="121"/>
      <c r="C40" s="122"/>
      <c r="D40" s="122"/>
      <c r="E40" s="122"/>
      <c r="F40" s="122"/>
      <c r="G40" s="122"/>
      <c r="H40" s="123"/>
      <c r="I40" s="124" t="str">
        <f t="shared" si="0"/>
        <v/>
      </c>
      <c r="J40" s="125"/>
      <c r="K40" s="123"/>
      <c r="L40" s="124" t="str">
        <f t="shared" si="1"/>
        <v/>
      </c>
      <c r="M40" s="126"/>
      <c r="N40" s="127"/>
      <c r="O40" s="127"/>
      <c r="P40" s="126"/>
      <c r="Q40" s="128"/>
      <c r="R40" s="129"/>
      <c r="S40" s="130"/>
      <c r="T40" s="130"/>
      <c r="U40" s="130"/>
      <c r="V40" s="131"/>
      <c r="W40" s="132">
        <f t="shared" si="2"/>
        <v>0</v>
      </c>
      <c r="X40" s="133">
        <f>IFERROR(W40/(1+VLOOKUP(F40,[1]Taxes!$A:$B,2,FALSE)),0)</f>
        <v>0</v>
      </c>
    </row>
    <row r="41" spans="2:24" ht="24.75" customHeight="1" thickBot="1">
      <c r="B41" s="121"/>
      <c r="C41" s="122"/>
      <c r="D41" s="122"/>
      <c r="E41" s="122"/>
      <c r="F41" s="122"/>
      <c r="G41" s="122"/>
      <c r="H41" s="123"/>
      <c r="I41" s="124" t="str">
        <f t="shared" si="0"/>
        <v/>
      </c>
      <c r="J41" s="125"/>
      <c r="K41" s="123"/>
      <c r="L41" s="124" t="str">
        <f t="shared" si="1"/>
        <v/>
      </c>
      <c r="M41" s="126"/>
      <c r="N41" s="127"/>
      <c r="O41" s="127"/>
      <c r="P41" s="126"/>
      <c r="Q41" s="128"/>
      <c r="R41" s="129"/>
      <c r="S41" s="130"/>
      <c r="T41" s="130"/>
      <c r="U41" s="130"/>
      <c r="V41" s="131"/>
      <c r="W41" s="132">
        <f t="shared" si="2"/>
        <v>0</v>
      </c>
      <c r="X41" s="133">
        <f>IFERROR(W41/(1+VLOOKUP(F41,[1]Taxes!$A:$B,2,FALSE)),0)</f>
        <v>0</v>
      </c>
    </row>
    <row r="42" spans="2:24" ht="24.75" customHeight="1" thickBot="1">
      <c r="B42" s="121"/>
      <c r="C42" s="122"/>
      <c r="D42" s="122"/>
      <c r="E42" s="122"/>
      <c r="F42" s="122"/>
      <c r="G42" s="122"/>
      <c r="H42" s="123"/>
      <c r="I42" s="124" t="str">
        <f t="shared" si="0"/>
        <v/>
      </c>
      <c r="J42" s="125"/>
      <c r="K42" s="123"/>
      <c r="L42" s="124" t="str">
        <f t="shared" si="1"/>
        <v/>
      </c>
      <c r="M42" s="126"/>
      <c r="N42" s="127"/>
      <c r="O42" s="127"/>
      <c r="P42" s="126"/>
      <c r="Q42" s="128"/>
      <c r="R42" s="129"/>
      <c r="S42" s="130"/>
      <c r="T42" s="130"/>
      <c r="U42" s="130"/>
      <c r="V42" s="131"/>
      <c r="W42" s="132">
        <f t="shared" si="2"/>
        <v>0</v>
      </c>
      <c r="X42" s="133">
        <f>IFERROR(W42/(1+VLOOKUP(F42,[1]Taxes!$A:$B,2,FALSE)),0)</f>
        <v>0</v>
      </c>
    </row>
    <row r="43" spans="2:24" ht="24.75" customHeight="1" thickBot="1">
      <c r="B43" s="121"/>
      <c r="C43" s="122"/>
      <c r="D43" s="122"/>
      <c r="E43" s="122"/>
      <c r="F43" s="122"/>
      <c r="G43" s="122"/>
      <c r="H43" s="123"/>
      <c r="I43" s="124" t="str">
        <f t="shared" si="0"/>
        <v/>
      </c>
      <c r="J43" s="125"/>
      <c r="K43" s="123"/>
      <c r="L43" s="124" t="str">
        <f t="shared" si="1"/>
        <v/>
      </c>
      <c r="M43" s="126"/>
      <c r="N43" s="127"/>
      <c r="O43" s="127"/>
      <c r="P43" s="126"/>
      <c r="Q43" s="128"/>
      <c r="R43" s="129"/>
      <c r="S43" s="130"/>
      <c r="T43" s="130"/>
      <c r="U43" s="130"/>
      <c r="V43" s="131"/>
      <c r="W43" s="132">
        <f t="shared" si="2"/>
        <v>0</v>
      </c>
      <c r="X43" s="133">
        <f>IFERROR(W43/(1+VLOOKUP(F43,[1]Taxes!$A:$B,2,FALSE)),0)</f>
        <v>0</v>
      </c>
    </row>
    <row r="44" spans="2:24" ht="24.75" customHeight="1" thickBot="1">
      <c r="B44" s="121"/>
      <c r="C44" s="122"/>
      <c r="D44" s="122"/>
      <c r="E44" s="122"/>
      <c r="F44" s="122"/>
      <c r="G44" s="122"/>
      <c r="H44" s="123"/>
      <c r="I44" s="124" t="str">
        <f t="shared" si="0"/>
        <v/>
      </c>
      <c r="J44" s="125"/>
      <c r="K44" s="123"/>
      <c r="L44" s="124" t="str">
        <f t="shared" si="1"/>
        <v/>
      </c>
      <c r="M44" s="126"/>
      <c r="N44" s="127"/>
      <c r="O44" s="127"/>
      <c r="P44" s="126"/>
      <c r="Q44" s="128"/>
      <c r="R44" s="129"/>
      <c r="S44" s="130"/>
      <c r="T44" s="130"/>
      <c r="U44" s="130"/>
      <c r="V44" s="131"/>
      <c r="W44" s="132">
        <f t="shared" si="2"/>
        <v>0</v>
      </c>
      <c r="X44" s="133">
        <f>IFERROR(W44/(1+VLOOKUP(F44,[1]Taxes!$A:$B,2,FALSE)),0)</f>
        <v>0</v>
      </c>
    </row>
    <row r="45" spans="2:24" ht="24.75" customHeight="1" thickBot="1">
      <c r="B45" s="121"/>
      <c r="C45" s="122"/>
      <c r="D45" s="122"/>
      <c r="E45" s="122"/>
      <c r="F45" s="122"/>
      <c r="G45" s="122"/>
      <c r="H45" s="123"/>
      <c r="I45" s="124" t="str">
        <f t="shared" si="0"/>
        <v/>
      </c>
      <c r="J45" s="125"/>
      <c r="K45" s="123"/>
      <c r="L45" s="124" t="str">
        <f t="shared" si="1"/>
        <v/>
      </c>
      <c r="M45" s="126"/>
      <c r="N45" s="127"/>
      <c r="O45" s="127"/>
      <c r="P45" s="126"/>
      <c r="Q45" s="128"/>
      <c r="R45" s="129"/>
      <c r="S45" s="130"/>
      <c r="T45" s="130"/>
      <c r="U45" s="130"/>
      <c r="V45" s="131"/>
      <c r="W45" s="132">
        <f t="shared" si="2"/>
        <v>0</v>
      </c>
      <c r="X45" s="133">
        <f>IFERROR(W45/(1+VLOOKUP(F45,[1]Taxes!$A:$B,2,FALSE)),0)</f>
        <v>0</v>
      </c>
    </row>
    <row r="46" spans="2:24" ht="24.75" customHeight="1" thickBot="1">
      <c r="B46" s="121"/>
      <c r="C46" s="122"/>
      <c r="D46" s="122"/>
      <c r="E46" s="122"/>
      <c r="F46" s="122"/>
      <c r="G46" s="122"/>
      <c r="H46" s="123"/>
      <c r="I46" s="124" t="str">
        <f t="shared" si="0"/>
        <v/>
      </c>
      <c r="J46" s="125"/>
      <c r="K46" s="123"/>
      <c r="L46" s="124" t="str">
        <f t="shared" si="1"/>
        <v/>
      </c>
      <c r="M46" s="126"/>
      <c r="N46" s="127"/>
      <c r="O46" s="127"/>
      <c r="P46" s="126"/>
      <c r="Q46" s="128"/>
      <c r="R46" s="129"/>
      <c r="S46" s="130"/>
      <c r="T46" s="130"/>
      <c r="U46" s="130"/>
      <c r="V46" s="131"/>
      <c r="W46" s="132">
        <f t="shared" ref="W46:W65" si="3">SUM(R46:V46)</f>
        <v>0</v>
      </c>
      <c r="X46" s="133">
        <f>IFERROR(W46/(1+VLOOKUP(F46,[1]Taxes!$A:$B,2,FALSE)),0)</f>
        <v>0</v>
      </c>
    </row>
    <row r="47" spans="2:24" ht="24.75" customHeight="1" thickBot="1">
      <c r="B47" s="121"/>
      <c r="C47" s="122"/>
      <c r="D47" s="122"/>
      <c r="E47" s="122"/>
      <c r="F47" s="122"/>
      <c r="G47" s="122"/>
      <c r="H47" s="123"/>
      <c r="I47" s="124" t="str">
        <f t="shared" si="0"/>
        <v/>
      </c>
      <c r="J47" s="125"/>
      <c r="K47" s="123"/>
      <c r="L47" s="124" t="str">
        <f t="shared" si="1"/>
        <v/>
      </c>
      <c r="M47" s="126"/>
      <c r="N47" s="127"/>
      <c r="O47" s="127"/>
      <c r="P47" s="126"/>
      <c r="Q47" s="128"/>
      <c r="R47" s="129"/>
      <c r="S47" s="130"/>
      <c r="T47" s="130"/>
      <c r="U47" s="130"/>
      <c r="V47" s="131"/>
      <c r="W47" s="132">
        <f t="shared" si="3"/>
        <v>0</v>
      </c>
      <c r="X47" s="133">
        <f>IFERROR(W47/(1+VLOOKUP(F47,[1]Taxes!$A:$B,2,FALSE)),0)</f>
        <v>0</v>
      </c>
    </row>
    <row r="48" spans="2:24" ht="24.75" customHeight="1" thickBot="1">
      <c r="B48" s="121"/>
      <c r="C48" s="122"/>
      <c r="D48" s="122"/>
      <c r="E48" s="122"/>
      <c r="F48" s="122"/>
      <c r="G48" s="122"/>
      <c r="H48" s="123"/>
      <c r="I48" s="124" t="str">
        <f t="shared" si="0"/>
        <v/>
      </c>
      <c r="J48" s="125"/>
      <c r="K48" s="123"/>
      <c r="L48" s="124" t="str">
        <f t="shared" si="1"/>
        <v/>
      </c>
      <c r="M48" s="126"/>
      <c r="N48" s="127"/>
      <c r="O48" s="127"/>
      <c r="P48" s="126"/>
      <c r="Q48" s="128"/>
      <c r="R48" s="129"/>
      <c r="S48" s="130"/>
      <c r="T48" s="130"/>
      <c r="U48" s="130"/>
      <c r="V48" s="131"/>
      <c r="W48" s="132">
        <f t="shared" si="3"/>
        <v>0</v>
      </c>
      <c r="X48" s="133">
        <f>IFERROR(W48/(1+VLOOKUP(F48,[1]Taxes!$A:$B,2,FALSE)),0)</f>
        <v>0</v>
      </c>
    </row>
    <row r="49" spans="2:25" ht="24.75" customHeight="1" thickBot="1">
      <c r="B49" s="121"/>
      <c r="C49" s="122"/>
      <c r="D49" s="122"/>
      <c r="E49" s="122"/>
      <c r="F49" s="122"/>
      <c r="G49" s="122"/>
      <c r="H49" s="123"/>
      <c r="I49" s="124" t="str">
        <f t="shared" si="0"/>
        <v/>
      </c>
      <c r="J49" s="125"/>
      <c r="K49" s="123"/>
      <c r="L49" s="124" t="str">
        <f t="shared" si="1"/>
        <v/>
      </c>
      <c r="M49" s="126"/>
      <c r="N49" s="127"/>
      <c r="O49" s="127"/>
      <c r="P49" s="126"/>
      <c r="Q49" s="128"/>
      <c r="R49" s="129"/>
      <c r="S49" s="130"/>
      <c r="T49" s="130"/>
      <c r="U49" s="130"/>
      <c r="V49" s="131"/>
      <c r="W49" s="132">
        <f t="shared" si="3"/>
        <v>0</v>
      </c>
      <c r="X49" s="133">
        <f>IFERROR(W49/(1+VLOOKUP(F49,[1]Taxes!$A:$B,2,FALSE)),0)</f>
        <v>0</v>
      </c>
      <c r="Y49" s="140"/>
    </row>
    <row r="50" spans="2:25" ht="24.75" customHeight="1" thickBot="1">
      <c r="B50" s="121"/>
      <c r="C50" s="122"/>
      <c r="D50" s="122"/>
      <c r="E50" s="122"/>
      <c r="F50" s="122"/>
      <c r="G50" s="122"/>
      <c r="H50" s="123"/>
      <c r="I50" s="124" t="str">
        <f t="shared" si="0"/>
        <v/>
      </c>
      <c r="J50" s="125"/>
      <c r="K50" s="123"/>
      <c r="L50" s="124" t="str">
        <f t="shared" si="1"/>
        <v/>
      </c>
      <c r="M50" s="126"/>
      <c r="N50" s="127"/>
      <c r="O50" s="127"/>
      <c r="P50" s="126"/>
      <c r="Q50" s="128"/>
      <c r="R50" s="129"/>
      <c r="S50" s="130"/>
      <c r="T50" s="130"/>
      <c r="U50" s="130"/>
      <c r="V50" s="131"/>
      <c r="W50" s="132">
        <f t="shared" si="3"/>
        <v>0</v>
      </c>
      <c r="X50" s="133">
        <f>IFERROR(W50/(1+VLOOKUP(F50,[1]Taxes!$A:$B,2,FALSE)),0)</f>
        <v>0</v>
      </c>
      <c r="Y50" s="140"/>
    </row>
    <row r="51" spans="2:25" ht="24.75" customHeight="1" thickBot="1">
      <c r="B51" s="121"/>
      <c r="C51" s="122"/>
      <c r="D51" s="122"/>
      <c r="E51" s="122"/>
      <c r="F51" s="122"/>
      <c r="G51" s="122"/>
      <c r="H51" s="123"/>
      <c r="I51" s="124" t="str">
        <f t="shared" si="0"/>
        <v/>
      </c>
      <c r="J51" s="125"/>
      <c r="K51" s="123"/>
      <c r="L51" s="124" t="str">
        <f t="shared" si="1"/>
        <v/>
      </c>
      <c r="M51" s="126"/>
      <c r="N51" s="127"/>
      <c r="O51" s="127"/>
      <c r="P51" s="126"/>
      <c r="Q51" s="128"/>
      <c r="R51" s="129"/>
      <c r="S51" s="130"/>
      <c r="T51" s="130"/>
      <c r="U51" s="130"/>
      <c r="V51" s="131"/>
      <c r="W51" s="132">
        <f t="shared" si="3"/>
        <v>0</v>
      </c>
      <c r="X51" s="133">
        <f>IFERROR(W51/(1+VLOOKUP(F51,[1]Taxes!$A:$B,2,FALSE)),0)</f>
        <v>0</v>
      </c>
    </row>
    <row r="52" spans="2:25" ht="24.75" customHeight="1" thickBot="1">
      <c r="B52" s="121"/>
      <c r="C52" s="122"/>
      <c r="D52" s="122"/>
      <c r="E52" s="122"/>
      <c r="F52" s="122"/>
      <c r="G52" s="122"/>
      <c r="H52" s="123"/>
      <c r="I52" s="124" t="str">
        <f t="shared" si="0"/>
        <v/>
      </c>
      <c r="J52" s="125"/>
      <c r="K52" s="123"/>
      <c r="L52" s="124" t="str">
        <f t="shared" si="1"/>
        <v/>
      </c>
      <c r="M52" s="126"/>
      <c r="N52" s="127"/>
      <c r="O52" s="127"/>
      <c r="P52" s="126"/>
      <c r="Q52" s="128"/>
      <c r="R52" s="129"/>
      <c r="S52" s="130"/>
      <c r="T52" s="130"/>
      <c r="U52" s="130"/>
      <c r="V52" s="131"/>
      <c r="W52" s="132">
        <f t="shared" si="3"/>
        <v>0</v>
      </c>
      <c r="X52" s="133">
        <f>IFERROR(W52/(1+VLOOKUP(F52,[1]Taxes!$A:$B,2,FALSE)),0)</f>
        <v>0</v>
      </c>
    </row>
    <row r="53" spans="2:25" ht="24.75" customHeight="1" thickBot="1">
      <c r="B53" s="121"/>
      <c r="C53" s="122"/>
      <c r="D53" s="122"/>
      <c r="E53" s="122"/>
      <c r="F53" s="122"/>
      <c r="G53" s="122"/>
      <c r="H53" s="123"/>
      <c r="I53" s="124" t="str">
        <f t="shared" si="0"/>
        <v/>
      </c>
      <c r="J53" s="125"/>
      <c r="K53" s="123"/>
      <c r="L53" s="124" t="str">
        <f t="shared" si="1"/>
        <v/>
      </c>
      <c r="M53" s="126"/>
      <c r="N53" s="127"/>
      <c r="O53" s="127"/>
      <c r="P53" s="126"/>
      <c r="Q53" s="128"/>
      <c r="R53" s="129"/>
      <c r="S53" s="130"/>
      <c r="T53" s="130"/>
      <c r="U53" s="130"/>
      <c r="V53" s="131"/>
      <c r="W53" s="132">
        <f t="shared" si="3"/>
        <v>0</v>
      </c>
      <c r="X53" s="133">
        <f>IFERROR(W53/(1+VLOOKUP(F53,[1]Taxes!$A:$B,2,FALSE)),0)</f>
        <v>0</v>
      </c>
    </row>
    <row r="54" spans="2:25" ht="24.75" customHeight="1" thickBot="1">
      <c r="B54" s="121"/>
      <c r="C54" s="122"/>
      <c r="D54" s="122"/>
      <c r="E54" s="122"/>
      <c r="F54" s="122"/>
      <c r="G54" s="122"/>
      <c r="H54" s="123"/>
      <c r="I54" s="124" t="str">
        <f t="shared" si="0"/>
        <v/>
      </c>
      <c r="J54" s="125"/>
      <c r="K54" s="123"/>
      <c r="L54" s="124" t="str">
        <f t="shared" si="1"/>
        <v/>
      </c>
      <c r="M54" s="126"/>
      <c r="N54" s="127"/>
      <c r="O54" s="127"/>
      <c r="P54" s="126"/>
      <c r="Q54" s="128"/>
      <c r="R54" s="129"/>
      <c r="S54" s="130"/>
      <c r="T54" s="130"/>
      <c r="U54" s="130"/>
      <c r="V54" s="131"/>
      <c r="W54" s="132">
        <f t="shared" si="3"/>
        <v>0</v>
      </c>
      <c r="X54" s="133">
        <f>IFERROR(W54/(1+VLOOKUP(F54,[1]Taxes!$A:$B,2,FALSE)),0)</f>
        <v>0</v>
      </c>
    </row>
    <row r="55" spans="2:25" ht="24.75" customHeight="1" thickBot="1">
      <c r="B55" s="121"/>
      <c r="C55" s="122"/>
      <c r="D55" s="122"/>
      <c r="E55" s="122"/>
      <c r="F55" s="122"/>
      <c r="G55" s="122"/>
      <c r="H55" s="123"/>
      <c r="I55" s="124" t="str">
        <f t="shared" si="0"/>
        <v/>
      </c>
      <c r="J55" s="125"/>
      <c r="K55" s="123"/>
      <c r="L55" s="124" t="str">
        <f t="shared" si="1"/>
        <v/>
      </c>
      <c r="M55" s="126"/>
      <c r="N55" s="127"/>
      <c r="O55" s="127"/>
      <c r="P55" s="126"/>
      <c r="Q55" s="128"/>
      <c r="R55" s="129"/>
      <c r="S55" s="130"/>
      <c r="T55" s="130"/>
      <c r="U55" s="130"/>
      <c r="V55" s="131"/>
      <c r="W55" s="132">
        <f t="shared" si="3"/>
        <v>0</v>
      </c>
      <c r="X55" s="133">
        <f>IFERROR(W55/(1+VLOOKUP(F55,[1]Taxes!$A:$B,2,FALSE)),0)</f>
        <v>0</v>
      </c>
    </row>
    <row r="56" spans="2:25" ht="24.75" customHeight="1" thickBot="1">
      <c r="B56" s="121"/>
      <c r="C56" s="122"/>
      <c r="D56" s="122"/>
      <c r="E56" s="122"/>
      <c r="F56" s="122"/>
      <c r="G56" s="122"/>
      <c r="H56" s="123"/>
      <c r="I56" s="124" t="str">
        <f t="shared" si="0"/>
        <v/>
      </c>
      <c r="J56" s="125"/>
      <c r="K56" s="123"/>
      <c r="L56" s="124" t="str">
        <f t="shared" si="1"/>
        <v/>
      </c>
      <c r="M56" s="126"/>
      <c r="N56" s="127"/>
      <c r="O56" s="127"/>
      <c r="P56" s="126"/>
      <c r="Q56" s="128"/>
      <c r="R56" s="129"/>
      <c r="S56" s="130"/>
      <c r="T56" s="130"/>
      <c r="U56" s="130"/>
      <c r="V56" s="131"/>
      <c r="W56" s="132">
        <f t="shared" si="3"/>
        <v>0</v>
      </c>
      <c r="X56" s="133">
        <f>IFERROR(W56/(1+VLOOKUP(F56,[1]Taxes!$A:$B,2,FALSE)),0)</f>
        <v>0</v>
      </c>
    </row>
    <row r="57" spans="2:25" ht="24.75" customHeight="1" thickBot="1">
      <c r="B57" s="121"/>
      <c r="C57" s="122"/>
      <c r="D57" s="122"/>
      <c r="E57" s="122"/>
      <c r="F57" s="122"/>
      <c r="G57" s="122"/>
      <c r="H57" s="123"/>
      <c r="I57" s="124" t="str">
        <f t="shared" si="0"/>
        <v/>
      </c>
      <c r="J57" s="125"/>
      <c r="K57" s="123"/>
      <c r="L57" s="124" t="str">
        <f t="shared" si="1"/>
        <v/>
      </c>
      <c r="M57" s="126"/>
      <c r="N57" s="127"/>
      <c r="O57" s="127"/>
      <c r="P57" s="126"/>
      <c r="Q57" s="128"/>
      <c r="R57" s="129"/>
      <c r="S57" s="130"/>
      <c r="T57" s="130"/>
      <c r="U57" s="130"/>
      <c r="V57" s="131"/>
      <c r="W57" s="132">
        <f t="shared" si="3"/>
        <v>0</v>
      </c>
      <c r="X57" s="133">
        <f>IFERROR(W57/(1+VLOOKUP(F57,[1]Taxes!$A:$B,2,FALSE)),0)</f>
        <v>0</v>
      </c>
    </row>
    <row r="58" spans="2:25" ht="24.75" customHeight="1" thickBot="1">
      <c r="B58" s="121"/>
      <c r="C58" s="122"/>
      <c r="D58" s="122"/>
      <c r="E58" s="122"/>
      <c r="F58" s="122"/>
      <c r="G58" s="122"/>
      <c r="H58" s="123"/>
      <c r="I58" s="124" t="str">
        <f t="shared" si="0"/>
        <v/>
      </c>
      <c r="J58" s="125"/>
      <c r="K58" s="123"/>
      <c r="L58" s="124" t="str">
        <f t="shared" si="1"/>
        <v/>
      </c>
      <c r="M58" s="126"/>
      <c r="N58" s="127"/>
      <c r="O58" s="127"/>
      <c r="P58" s="126"/>
      <c r="Q58" s="128"/>
      <c r="R58" s="129"/>
      <c r="S58" s="130"/>
      <c r="T58" s="130"/>
      <c r="U58" s="130"/>
      <c r="V58" s="131"/>
      <c r="W58" s="132">
        <f t="shared" si="3"/>
        <v>0</v>
      </c>
      <c r="X58" s="133">
        <f>IFERROR(W58/(1+VLOOKUP(F58,[1]Taxes!$A:$B,2,FALSE)),0)</f>
        <v>0</v>
      </c>
    </row>
    <row r="59" spans="2:25" ht="24.75" customHeight="1" thickBot="1">
      <c r="B59" s="121"/>
      <c r="C59" s="122"/>
      <c r="D59" s="122"/>
      <c r="E59" s="122"/>
      <c r="F59" s="122"/>
      <c r="G59" s="122"/>
      <c r="H59" s="123"/>
      <c r="I59" s="124" t="str">
        <f t="shared" si="0"/>
        <v/>
      </c>
      <c r="J59" s="125"/>
      <c r="K59" s="123"/>
      <c r="L59" s="124" t="str">
        <f t="shared" si="1"/>
        <v/>
      </c>
      <c r="M59" s="126"/>
      <c r="N59" s="127"/>
      <c r="O59" s="127"/>
      <c r="P59" s="126"/>
      <c r="Q59" s="128"/>
      <c r="R59" s="129"/>
      <c r="S59" s="130"/>
      <c r="T59" s="130"/>
      <c r="U59" s="130"/>
      <c r="V59" s="131"/>
      <c r="W59" s="132">
        <f t="shared" si="3"/>
        <v>0</v>
      </c>
      <c r="X59" s="133">
        <f>IFERROR(W59/(1+VLOOKUP(F59,[1]Taxes!$A:$B,2,FALSE)),0)</f>
        <v>0</v>
      </c>
    </row>
    <row r="60" spans="2:25" ht="24.75" customHeight="1" thickBot="1">
      <c r="B60" s="121"/>
      <c r="C60" s="122"/>
      <c r="D60" s="122"/>
      <c r="E60" s="122"/>
      <c r="F60" s="122"/>
      <c r="G60" s="122"/>
      <c r="H60" s="123"/>
      <c r="I60" s="124" t="str">
        <f t="shared" si="0"/>
        <v/>
      </c>
      <c r="J60" s="125"/>
      <c r="K60" s="123"/>
      <c r="L60" s="124" t="str">
        <f t="shared" si="1"/>
        <v/>
      </c>
      <c r="M60" s="126"/>
      <c r="N60" s="127"/>
      <c r="O60" s="127"/>
      <c r="P60" s="126"/>
      <c r="Q60" s="128"/>
      <c r="R60" s="129"/>
      <c r="S60" s="130"/>
      <c r="T60" s="130"/>
      <c r="U60" s="130"/>
      <c r="V60" s="131"/>
      <c r="W60" s="132">
        <f t="shared" si="3"/>
        <v>0</v>
      </c>
      <c r="X60" s="133">
        <f>IFERROR(W60/(1+VLOOKUP(F60,[1]Taxes!$A:$B,2,FALSE)),0)</f>
        <v>0</v>
      </c>
    </row>
    <row r="61" spans="2:25" ht="24.75" customHeight="1" thickBot="1">
      <c r="B61" s="121"/>
      <c r="C61" s="122"/>
      <c r="D61" s="122"/>
      <c r="E61" s="122"/>
      <c r="F61" s="122"/>
      <c r="G61" s="122"/>
      <c r="H61" s="123"/>
      <c r="I61" s="124" t="str">
        <f t="shared" si="0"/>
        <v/>
      </c>
      <c r="J61" s="125"/>
      <c r="K61" s="123"/>
      <c r="L61" s="124" t="str">
        <f t="shared" si="1"/>
        <v/>
      </c>
      <c r="M61" s="126"/>
      <c r="N61" s="127"/>
      <c r="O61" s="127"/>
      <c r="P61" s="126"/>
      <c r="Q61" s="128"/>
      <c r="R61" s="129"/>
      <c r="S61" s="130"/>
      <c r="T61" s="130"/>
      <c r="U61" s="130"/>
      <c r="V61" s="131"/>
      <c r="W61" s="132">
        <f t="shared" si="3"/>
        <v>0</v>
      </c>
      <c r="X61" s="133">
        <f>IFERROR(W61/(1+VLOOKUP(F61,[1]Taxes!$A:$B,2,FALSE)),0)</f>
        <v>0</v>
      </c>
    </row>
    <row r="62" spans="2:25" ht="24.75" customHeight="1" thickBot="1">
      <c r="B62" s="121"/>
      <c r="C62" s="122"/>
      <c r="D62" s="122"/>
      <c r="E62" s="122"/>
      <c r="F62" s="122"/>
      <c r="G62" s="122"/>
      <c r="H62" s="123"/>
      <c r="I62" s="124" t="str">
        <f t="shared" si="0"/>
        <v/>
      </c>
      <c r="J62" s="125"/>
      <c r="K62" s="123"/>
      <c r="L62" s="124" t="str">
        <f t="shared" si="1"/>
        <v/>
      </c>
      <c r="M62" s="126"/>
      <c r="N62" s="127"/>
      <c r="O62" s="127"/>
      <c r="P62" s="126"/>
      <c r="Q62" s="128"/>
      <c r="R62" s="129"/>
      <c r="S62" s="130"/>
      <c r="T62" s="130"/>
      <c r="U62" s="130"/>
      <c r="V62" s="131"/>
      <c r="W62" s="132">
        <f t="shared" si="3"/>
        <v>0</v>
      </c>
      <c r="X62" s="133">
        <f>IFERROR(W62/(1+VLOOKUP(F62,[1]Taxes!$A:$B,2,FALSE)),0)</f>
        <v>0</v>
      </c>
    </row>
    <row r="63" spans="2:25" ht="24.75" customHeight="1" thickBot="1">
      <c r="B63" s="121"/>
      <c r="C63" s="122"/>
      <c r="D63" s="122"/>
      <c r="E63" s="122"/>
      <c r="F63" s="122"/>
      <c r="G63" s="122"/>
      <c r="H63" s="123"/>
      <c r="I63" s="124" t="str">
        <f t="shared" si="0"/>
        <v/>
      </c>
      <c r="J63" s="125"/>
      <c r="K63" s="123"/>
      <c r="L63" s="124" t="str">
        <f t="shared" si="1"/>
        <v/>
      </c>
      <c r="M63" s="126"/>
      <c r="N63" s="127"/>
      <c r="O63" s="127"/>
      <c r="P63" s="126"/>
      <c r="Q63" s="128"/>
      <c r="R63" s="129"/>
      <c r="S63" s="130"/>
      <c r="T63" s="130"/>
      <c r="U63" s="130"/>
      <c r="V63" s="131"/>
      <c r="W63" s="132">
        <f t="shared" si="3"/>
        <v>0</v>
      </c>
      <c r="X63" s="133">
        <f>IFERROR(W63/(1+VLOOKUP(F63,[1]Taxes!$A:$B,2,FALSE)),0)</f>
        <v>0</v>
      </c>
    </row>
    <row r="64" spans="2:25" ht="24.75" customHeight="1" thickBot="1">
      <c r="B64" s="121"/>
      <c r="C64" s="122"/>
      <c r="D64" s="122"/>
      <c r="E64" s="122"/>
      <c r="F64" s="122"/>
      <c r="G64" s="122"/>
      <c r="H64" s="123"/>
      <c r="I64" s="124" t="str">
        <f t="shared" si="0"/>
        <v/>
      </c>
      <c r="J64" s="125"/>
      <c r="K64" s="123"/>
      <c r="L64" s="124" t="str">
        <f t="shared" si="1"/>
        <v/>
      </c>
      <c r="M64" s="126"/>
      <c r="N64" s="127"/>
      <c r="O64" s="127"/>
      <c r="P64" s="126"/>
      <c r="Q64" s="128"/>
      <c r="R64" s="129"/>
      <c r="S64" s="130"/>
      <c r="T64" s="130"/>
      <c r="U64" s="130"/>
      <c r="V64" s="131"/>
      <c r="W64" s="132">
        <f t="shared" si="3"/>
        <v>0</v>
      </c>
      <c r="X64" s="133">
        <f>IFERROR(W64/(1+VLOOKUP(F64,[1]Taxes!$A:$B,2,FALSE)),0)</f>
        <v>0</v>
      </c>
    </row>
    <row r="65" spans="2:25" ht="24.75" customHeight="1" thickBot="1">
      <c r="B65" s="121"/>
      <c r="C65" s="122"/>
      <c r="D65" s="122"/>
      <c r="E65" s="122"/>
      <c r="F65" s="122"/>
      <c r="G65" s="122"/>
      <c r="H65" s="123"/>
      <c r="I65" s="124" t="str">
        <f t="shared" si="0"/>
        <v/>
      </c>
      <c r="J65" s="125"/>
      <c r="K65" s="123"/>
      <c r="L65" s="124" t="str">
        <f t="shared" si="1"/>
        <v/>
      </c>
      <c r="M65" s="126"/>
      <c r="N65" s="127"/>
      <c r="O65" s="127"/>
      <c r="P65" s="126"/>
      <c r="Q65" s="128"/>
      <c r="R65" s="129"/>
      <c r="S65" s="130"/>
      <c r="T65" s="130"/>
      <c r="U65" s="130"/>
      <c r="V65" s="131"/>
      <c r="W65" s="132">
        <f t="shared" si="3"/>
        <v>0</v>
      </c>
      <c r="X65" s="133">
        <f>IFERROR(W65/(1+VLOOKUP(F65,[1]Taxes!$A:$B,2,FALSE)),0)</f>
        <v>0</v>
      </c>
    </row>
    <row r="66" spans="2:25" ht="24.75" customHeight="1" thickBot="1">
      <c r="B66" s="121"/>
      <c r="C66" s="122"/>
      <c r="D66" s="122"/>
      <c r="E66" s="122"/>
      <c r="F66" s="122"/>
      <c r="G66" s="122"/>
      <c r="H66" s="123"/>
      <c r="I66" s="124" t="str">
        <f t="shared" si="0"/>
        <v/>
      </c>
      <c r="J66" s="125"/>
      <c r="K66" s="123"/>
      <c r="L66" s="124" t="str">
        <f t="shared" si="1"/>
        <v/>
      </c>
      <c r="M66" s="126"/>
      <c r="N66" s="127"/>
      <c r="O66" s="127"/>
      <c r="P66" s="126"/>
      <c r="Q66" s="128"/>
      <c r="R66" s="129"/>
      <c r="S66" s="130"/>
      <c r="T66" s="130"/>
      <c r="U66" s="130"/>
      <c r="V66" s="131"/>
      <c r="W66" s="132">
        <f t="shared" si="2"/>
        <v>0</v>
      </c>
      <c r="X66" s="133">
        <f>IFERROR(W66/(1+VLOOKUP(F66,[1]Taxes!$A:$B,2,FALSE)),0)</f>
        <v>0</v>
      </c>
    </row>
    <row r="67" spans="2:25" ht="24.75" customHeight="1" thickBot="1">
      <c r="B67" s="121"/>
      <c r="C67" s="122"/>
      <c r="D67" s="122"/>
      <c r="E67" s="122"/>
      <c r="F67" s="122"/>
      <c r="G67" s="122"/>
      <c r="H67" s="123"/>
      <c r="I67" s="124" t="str">
        <f t="shared" si="0"/>
        <v/>
      </c>
      <c r="J67" s="125"/>
      <c r="K67" s="123"/>
      <c r="L67" s="124" t="str">
        <f t="shared" si="1"/>
        <v/>
      </c>
      <c r="M67" s="126"/>
      <c r="N67" s="127"/>
      <c r="O67" s="127"/>
      <c r="P67" s="126"/>
      <c r="Q67" s="128"/>
      <c r="R67" s="129"/>
      <c r="S67" s="130"/>
      <c r="T67" s="130"/>
      <c r="U67" s="130"/>
      <c r="V67" s="131"/>
      <c r="W67" s="132">
        <f t="shared" si="2"/>
        <v>0</v>
      </c>
      <c r="X67" s="133">
        <f>IFERROR(W67/(1+VLOOKUP(F67,[1]Taxes!$A:$B,2,FALSE)),0)</f>
        <v>0</v>
      </c>
    </row>
    <row r="68" spans="2:25" ht="24.75" customHeight="1" thickBot="1">
      <c r="B68" s="121"/>
      <c r="C68" s="122"/>
      <c r="D68" s="122"/>
      <c r="E68" s="122"/>
      <c r="F68" s="122"/>
      <c r="G68" s="122"/>
      <c r="H68" s="123"/>
      <c r="I68" s="124" t="str">
        <f t="shared" si="0"/>
        <v/>
      </c>
      <c r="J68" s="125"/>
      <c r="K68" s="123"/>
      <c r="L68" s="124" t="str">
        <f t="shared" si="1"/>
        <v/>
      </c>
      <c r="M68" s="126"/>
      <c r="N68" s="127"/>
      <c r="O68" s="127"/>
      <c r="P68" s="126"/>
      <c r="Q68" s="128"/>
      <c r="R68" s="129"/>
      <c r="S68" s="130"/>
      <c r="T68" s="130"/>
      <c r="U68" s="130"/>
      <c r="V68" s="131"/>
      <c r="W68" s="132">
        <f t="shared" si="2"/>
        <v>0</v>
      </c>
      <c r="X68" s="133">
        <f>IFERROR(W68/(1+VLOOKUP(F68,[1]Taxes!$A:$B,2,FALSE)),0)</f>
        <v>0</v>
      </c>
    </row>
    <row r="69" spans="2:25" ht="24.75" customHeight="1" thickBot="1">
      <c r="B69" s="121"/>
      <c r="C69" s="122"/>
      <c r="D69" s="122"/>
      <c r="E69" s="122"/>
      <c r="F69" s="122"/>
      <c r="G69" s="122"/>
      <c r="H69" s="123"/>
      <c r="I69" s="124" t="str">
        <f t="shared" si="0"/>
        <v/>
      </c>
      <c r="J69" s="125"/>
      <c r="K69" s="123"/>
      <c r="L69" s="124" t="str">
        <f t="shared" si="1"/>
        <v/>
      </c>
      <c r="M69" s="126"/>
      <c r="N69" s="127"/>
      <c r="O69" s="127"/>
      <c r="P69" s="126"/>
      <c r="Q69" s="128"/>
      <c r="R69" s="129"/>
      <c r="S69" s="130"/>
      <c r="T69" s="130"/>
      <c r="U69" s="130"/>
      <c r="V69" s="131"/>
      <c r="W69" s="132">
        <f t="shared" si="2"/>
        <v>0</v>
      </c>
      <c r="X69" s="133">
        <f>IFERROR(W69/(1+VLOOKUP(F69,[1]Taxes!$A:$B,2,FALSE)),0)</f>
        <v>0</v>
      </c>
    </row>
    <row r="70" spans="2:25" ht="18.600000000000001" thickBot="1">
      <c r="B70" s="121"/>
      <c r="C70" s="122"/>
      <c r="D70" s="122"/>
      <c r="E70" s="122"/>
      <c r="F70" s="122"/>
      <c r="G70" s="122"/>
      <c r="H70" s="123"/>
      <c r="I70" s="124" t="str">
        <f t="shared" si="0"/>
        <v/>
      </c>
      <c r="J70" s="125"/>
      <c r="K70" s="123"/>
      <c r="L70" s="124" t="str">
        <f t="shared" si="1"/>
        <v/>
      </c>
      <c r="M70" s="126"/>
      <c r="N70" s="127"/>
      <c r="O70" s="127"/>
      <c r="P70" s="126"/>
      <c r="Q70" s="128"/>
      <c r="R70" s="129"/>
      <c r="S70" s="130"/>
      <c r="T70" s="130"/>
      <c r="U70" s="130"/>
      <c r="V70" s="131"/>
      <c r="W70" s="132">
        <f t="shared" si="2"/>
        <v>0</v>
      </c>
      <c r="X70" s="133">
        <f>IFERROR(W70/(1+VLOOKUP(F70,[1]Taxes!$A:$B,2,FALSE)),0)</f>
        <v>0</v>
      </c>
    </row>
    <row r="71" spans="2:25" ht="18.600000000000001" thickBot="1">
      <c r="B71" s="121"/>
      <c r="C71" s="122"/>
      <c r="D71" s="122"/>
      <c r="E71" s="122"/>
      <c r="F71" s="122"/>
      <c r="G71" s="122"/>
      <c r="H71" s="123"/>
      <c r="I71" s="124" t="str">
        <f t="shared" si="0"/>
        <v/>
      </c>
      <c r="J71" s="125"/>
      <c r="K71" s="123"/>
      <c r="L71" s="124" t="str">
        <f t="shared" si="1"/>
        <v/>
      </c>
      <c r="M71" s="126"/>
      <c r="N71" s="127"/>
      <c r="O71" s="127"/>
      <c r="P71" s="126"/>
      <c r="Q71" s="128"/>
      <c r="R71" s="129"/>
      <c r="S71" s="130"/>
      <c r="T71" s="130"/>
      <c r="U71" s="130"/>
      <c r="V71" s="131"/>
      <c r="W71" s="132">
        <f t="shared" si="2"/>
        <v>0</v>
      </c>
      <c r="X71" s="133">
        <f>IFERROR(W71/(1+VLOOKUP(F71,[1]Taxes!$A:$B,2,FALSE)),0)</f>
        <v>0</v>
      </c>
    </row>
    <row r="72" spans="2:25" ht="18.600000000000001" thickBot="1">
      <c r="B72" s="121"/>
      <c r="C72" s="122"/>
      <c r="D72" s="122"/>
      <c r="E72" s="122"/>
      <c r="F72" s="122"/>
      <c r="G72" s="122"/>
      <c r="H72" s="123"/>
      <c r="I72" s="124" t="str">
        <f t="shared" si="0"/>
        <v/>
      </c>
      <c r="J72" s="125"/>
      <c r="K72" s="123"/>
      <c r="L72" s="124" t="str">
        <f t="shared" si="1"/>
        <v/>
      </c>
      <c r="M72" s="126"/>
      <c r="N72" s="127"/>
      <c r="O72" s="127"/>
      <c r="P72" s="126"/>
      <c r="Q72" s="128"/>
      <c r="R72" s="129"/>
      <c r="S72" s="130"/>
      <c r="T72" s="130"/>
      <c r="U72" s="130"/>
      <c r="V72" s="131"/>
      <c r="W72" s="132">
        <f t="shared" si="2"/>
        <v>0</v>
      </c>
      <c r="X72" s="133">
        <f>IFERROR(W72/(1+VLOOKUP(F72,[1]Taxes!$A:$B,2,FALSE)),0)</f>
        <v>0</v>
      </c>
    </row>
    <row r="73" spans="2:25" ht="18.600000000000001" thickBot="1">
      <c r="B73" s="121"/>
      <c r="C73" s="122"/>
      <c r="D73" s="122"/>
      <c r="E73" s="122"/>
      <c r="F73" s="122"/>
      <c r="G73" s="122"/>
      <c r="H73" s="123"/>
      <c r="I73" s="124" t="str">
        <f t="shared" si="0"/>
        <v/>
      </c>
      <c r="J73" s="125"/>
      <c r="K73" s="123"/>
      <c r="L73" s="124" t="str">
        <f t="shared" si="1"/>
        <v/>
      </c>
      <c r="M73" s="126"/>
      <c r="N73" s="127"/>
      <c r="O73" s="127"/>
      <c r="P73" s="126"/>
      <c r="Q73" s="128"/>
      <c r="R73" s="129"/>
      <c r="S73" s="130"/>
      <c r="T73" s="130"/>
      <c r="U73" s="130"/>
      <c r="V73" s="131"/>
      <c r="W73" s="132">
        <f t="shared" si="2"/>
        <v>0</v>
      </c>
      <c r="X73" s="133">
        <f>IFERROR(W73/(1+VLOOKUP(F73,[1]Taxes!$A:$B,2,FALSE)),0)</f>
        <v>0</v>
      </c>
    </row>
    <row r="74" spans="2:25" ht="18.600000000000001" thickBot="1">
      <c r="B74" s="121"/>
      <c r="C74" s="122"/>
      <c r="D74" s="122"/>
      <c r="E74" s="122"/>
      <c r="F74" s="122"/>
      <c r="G74" s="122"/>
      <c r="H74" s="123"/>
      <c r="I74" s="124" t="str">
        <f t="shared" si="0"/>
        <v/>
      </c>
      <c r="J74" s="125"/>
      <c r="K74" s="123"/>
      <c r="L74" s="124" t="str">
        <f t="shared" si="1"/>
        <v/>
      </c>
      <c r="M74" s="126"/>
      <c r="N74" s="127"/>
      <c r="O74" s="127"/>
      <c r="P74" s="126"/>
      <c r="Q74" s="128"/>
      <c r="R74" s="129"/>
      <c r="S74" s="130"/>
      <c r="T74" s="130"/>
      <c r="U74" s="130"/>
      <c r="V74" s="131"/>
      <c r="W74" s="132">
        <f t="shared" si="2"/>
        <v>0</v>
      </c>
      <c r="X74" s="133">
        <f>IFERROR(W74/(1+VLOOKUP(F74,[1]Taxes!$A:$B,2,FALSE)),0)</f>
        <v>0</v>
      </c>
    </row>
    <row r="75" spans="2:25" ht="18.600000000000001" thickBot="1">
      <c r="B75" s="121"/>
      <c r="C75" s="122"/>
      <c r="D75" s="122"/>
      <c r="E75" s="122"/>
      <c r="F75" s="122"/>
      <c r="G75" s="122"/>
      <c r="H75" s="123"/>
      <c r="I75" s="124" t="str">
        <f t="shared" si="0"/>
        <v/>
      </c>
      <c r="J75" s="125"/>
      <c r="K75" s="123"/>
      <c r="L75" s="124" t="str">
        <f t="shared" si="1"/>
        <v/>
      </c>
      <c r="M75" s="126"/>
      <c r="N75" s="127"/>
      <c r="O75" s="127"/>
      <c r="P75" s="126"/>
      <c r="Q75" s="128"/>
      <c r="R75" s="129"/>
      <c r="S75" s="130"/>
      <c r="T75" s="130"/>
      <c r="U75" s="130"/>
      <c r="V75" s="131"/>
      <c r="W75" s="132">
        <f t="shared" si="2"/>
        <v>0</v>
      </c>
      <c r="X75" s="133">
        <f>IFERROR(W75/(1+VLOOKUP(F75,[1]Taxes!$A:$B,2,FALSE)),0)</f>
        <v>0</v>
      </c>
    </row>
    <row r="76" spans="2:25" ht="22.5" customHeight="1" thickBot="1">
      <c r="B76" s="121"/>
      <c r="C76" s="122"/>
      <c r="D76" s="122"/>
      <c r="E76" s="122"/>
      <c r="F76" s="122"/>
      <c r="G76" s="122"/>
      <c r="H76" s="123"/>
      <c r="I76" s="124" t="str">
        <f t="shared" si="0"/>
        <v/>
      </c>
      <c r="J76" s="125"/>
      <c r="K76" s="123"/>
      <c r="L76" s="124" t="str">
        <f t="shared" si="1"/>
        <v/>
      </c>
      <c r="M76" s="126"/>
      <c r="N76" s="127"/>
      <c r="O76" s="127"/>
      <c r="P76" s="126"/>
      <c r="Q76" s="128"/>
      <c r="R76" s="129"/>
      <c r="S76" s="130"/>
      <c r="T76" s="130"/>
      <c r="U76" s="130"/>
      <c r="V76" s="131"/>
      <c r="W76" s="132">
        <f t="shared" si="2"/>
        <v>0</v>
      </c>
      <c r="X76" s="133">
        <f>IFERROR(W76/(1+VLOOKUP(F76,[1]Taxes!$A:$B,2,FALSE)),0)</f>
        <v>0</v>
      </c>
    </row>
    <row r="77" spans="2:25" ht="22.5" customHeight="1" thickBot="1">
      <c r="B77" s="121"/>
      <c r="C77" s="122"/>
      <c r="D77" s="122"/>
      <c r="E77" s="122"/>
      <c r="F77" s="122"/>
      <c r="G77" s="122"/>
      <c r="H77" s="123"/>
      <c r="I77" s="124" t="str">
        <f t="shared" si="0"/>
        <v/>
      </c>
      <c r="J77" s="125"/>
      <c r="K77" s="123"/>
      <c r="L77" s="124" t="str">
        <f t="shared" si="1"/>
        <v/>
      </c>
      <c r="M77" s="126"/>
      <c r="N77" s="127"/>
      <c r="O77" s="127"/>
      <c r="P77" s="126"/>
      <c r="Q77" s="128"/>
      <c r="R77" s="129"/>
      <c r="S77" s="130"/>
      <c r="T77" s="130"/>
      <c r="U77" s="130"/>
      <c r="V77" s="131"/>
      <c r="W77" s="132">
        <f t="shared" si="2"/>
        <v>0</v>
      </c>
      <c r="X77" s="133">
        <f>IFERROR(W77/(1+VLOOKUP(F77,[1]Taxes!$A:$B,2,FALSE)),0)</f>
        <v>0</v>
      </c>
      <c r="Y77" s="140"/>
    </row>
    <row r="78" spans="2:25" ht="22.5" customHeight="1" thickBot="1">
      <c r="B78" s="121"/>
      <c r="C78" s="122"/>
      <c r="D78" s="122"/>
      <c r="E78" s="122"/>
      <c r="F78" s="122"/>
      <c r="G78" s="122"/>
      <c r="H78" s="123"/>
      <c r="I78" s="124" t="str">
        <f t="shared" si="0"/>
        <v/>
      </c>
      <c r="J78" s="125"/>
      <c r="K78" s="123"/>
      <c r="L78" s="124" t="str">
        <f t="shared" si="1"/>
        <v/>
      </c>
      <c r="M78" s="126"/>
      <c r="N78" s="127"/>
      <c r="O78" s="127"/>
      <c r="P78" s="126"/>
      <c r="Q78" s="128"/>
      <c r="R78" s="129"/>
      <c r="S78" s="130"/>
      <c r="T78" s="130"/>
      <c r="U78" s="130"/>
      <c r="V78" s="131"/>
      <c r="W78" s="132">
        <f t="shared" si="2"/>
        <v>0</v>
      </c>
      <c r="X78" s="133">
        <f>IFERROR(W78/(1+VLOOKUP(F78,[1]Taxes!$A:$B,2,FALSE)),0)</f>
        <v>0</v>
      </c>
    </row>
    <row r="79" spans="2:25" ht="22.5" customHeight="1" thickBot="1">
      <c r="B79" s="121"/>
      <c r="C79" s="122"/>
      <c r="D79" s="122"/>
      <c r="E79" s="122"/>
      <c r="F79" s="122"/>
      <c r="G79" s="122"/>
      <c r="H79" s="123"/>
      <c r="I79" s="124" t="str">
        <f t="shared" si="0"/>
        <v/>
      </c>
      <c r="J79" s="125"/>
      <c r="K79" s="123"/>
      <c r="L79" s="124" t="str">
        <f t="shared" si="1"/>
        <v/>
      </c>
      <c r="M79" s="126"/>
      <c r="N79" s="127"/>
      <c r="O79" s="127"/>
      <c r="P79" s="126"/>
      <c r="Q79" s="128"/>
      <c r="R79" s="129"/>
      <c r="S79" s="130"/>
      <c r="T79" s="130"/>
      <c r="U79" s="130"/>
      <c r="V79" s="131"/>
      <c r="W79" s="132">
        <f t="shared" si="2"/>
        <v>0</v>
      </c>
      <c r="X79" s="133">
        <f>IFERROR(W79/(1+VLOOKUP(F79,[1]Taxes!$A:$B,2,FALSE)),0)</f>
        <v>0</v>
      </c>
    </row>
    <row r="80" spans="2:25" ht="22.5" customHeight="1" thickBot="1">
      <c r="B80" s="121"/>
      <c r="C80" s="122"/>
      <c r="D80" s="122"/>
      <c r="E80" s="122"/>
      <c r="F80" s="122"/>
      <c r="G80" s="122"/>
      <c r="H80" s="123"/>
      <c r="I80" s="124" t="str">
        <f t="shared" si="0"/>
        <v/>
      </c>
      <c r="J80" s="125"/>
      <c r="K80" s="123"/>
      <c r="L80" s="124" t="str">
        <f t="shared" si="1"/>
        <v/>
      </c>
      <c r="M80" s="126"/>
      <c r="N80" s="127"/>
      <c r="O80" s="127"/>
      <c r="P80" s="126"/>
      <c r="Q80" s="128"/>
      <c r="R80" s="129"/>
      <c r="S80" s="130"/>
      <c r="T80" s="130"/>
      <c r="U80" s="130"/>
      <c r="V80" s="131"/>
      <c r="W80" s="132">
        <f t="shared" si="2"/>
        <v>0</v>
      </c>
      <c r="X80" s="133">
        <f>IFERROR(W80/(1+VLOOKUP(F80,[1]Taxes!$A:$B,2,FALSE)),0)</f>
        <v>0</v>
      </c>
    </row>
    <row r="81" spans="2:61" ht="22.5" customHeight="1" thickBot="1">
      <c r="B81" s="121"/>
      <c r="C81" s="122"/>
      <c r="D81" s="122"/>
      <c r="E81" s="122"/>
      <c r="F81" s="122"/>
      <c r="G81" s="122"/>
      <c r="H81" s="123"/>
      <c r="I81" s="124" t="str">
        <f t="shared" si="0"/>
        <v/>
      </c>
      <c r="J81" s="125"/>
      <c r="K81" s="123"/>
      <c r="L81" s="124" t="str">
        <f t="shared" si="1"/>
        <v/>
      </c>
      <c r="M81" s="126"/>
      <c r="N81" s="127"/>
      <c r="O81" s="127"/>
      <c r="P81" s="126"/>
      <c r="Q81" s="128"/>
      <c r="R81" s="129"/>
      <c r="S81" s="130"/>
      <c r="T81" s="130"/>
      <c r="U81" s="130"/>
      <c r="V81" s="131"/>
      <c r="W81" s="132">
        <f t="shared" si="2"/>
        <v>0</v>
      </c>
      <c r="X81" s="133">
        <f>IFERROR(W81/(1+VLOOKUP(F81,[1]Taxes!$A:$B,2,FALSE)),0)</f>
        <v>0</v>
      </c>
    </row>
    <row r="82" spans="2:61" ht="22.5" customHeight="1" thickBot="1">
      <c r="B82" s="121"/>
      <c r="C82" s="122"/>
      <c r="D82" s="122"/>
      <c r="E82" s="122"/>
      <c r="F82" s="122"/>
      <c r="G82" s="122"/>
      <c r="H82" s="123"/>
      <c r="I82" s="124" t="str">
        <f t="shared" si="0"/>
        <v/>
      </c>
      <c r="J82" s="125"/>
      <c r="K82" s="123"/>
      <c r="L82" s="124" t="str">
        <f t="shared" si="1"/>
        <v/>
      </c>
      <c r="M82" s="126"/>
      <c r="N82" s="127"/>
      <c r="O82" s="127"/>
      <c r="P82" s="126"/>
      <c r="Q82" s="128"/>
      <c r="R82" s="129"/>
      <c r="S82" s="130"/>
      <c r="T82" s="130"/>
      <c r="U82" s="130"/>
      <c r="V82" s="131"/>
      <c r="W82" s="132">
        <f t="shared" si="2"/>
        <v>0</v>
      </c>
      <c r="X82" s="133">
        <f>IFERROR(W82/(1+VLOOKUP(F82,[1]Taxes!$A:$B,2,FALSE)),0)</f>
        <v>0</v>
      </c>
    </row>
    <row r="83" spans="2:61" ht="22.5" customHeight="1" thickBot="1">
      <c r="B83" s="121"/>
      <c r="C83" s="122"/>
      <c r="D83" s="122"/>
      <c r="E83" s="122"/>
      <c r="F83" s="122"/>
      <c r="G83" s="122"/>
      <c r="H83" s="123"/>
      <c r="I83" s="124" t="str">
        <f t="shared" si="0"/>
        <v/>
      </c>
      <c r="J83" s="125"/>
      <c r="K83" s="123"/>
      <c r="L83" s="124" t="str">
        <f t="shared" si="1"/>
        <v/>
      </c>
      <c r="M83" s="126"/>
      <c r="N83" s="127"/>
      <c r="O83" s="127"/>
      <c r="P83" s="126"/>
      <c r="Q83" s="128"/>
      <c r="R83" s="129"/>
      <c r="S83" s="130"/>
      <c r="T83" s="130"/>
      <c r="U83" s="130"/>
      <c r="V83" s="131"/>
      <c r="W83" s="132">
        <f t="shared" si="2"/>
        <v>0</v>
      </c>
      <c r="X83" s="133">
        <f>IFERROR(W83/(1+VLOOKUP(F83,[1]Taxes!$A:$B,2,FALSE)),0)</f>
        <v>0</v>
      </c>
    </row>
    <row r="84" spans="2:61" ht="22.5" customHeight="1" thickBot="1">
      <c r="B84" s="121"/>
      <c r="C84" s="122"/>
      <c r="D84" s="122"/>
      <c r="E84" s="122"/>
      <c r="F84" s="122"/>
      <c r="G84" s="122"/>
      <c r="H84" s="123"/>
      <c r="I84" s="124" t="str">
        <f t="shared" si="0"/>
        <v/>
      </c>
      <c r="J84" s="125"/>
      <c r="K84" s="123"/>
      <c r="L84" s="124" t="str">
        <f t="shared" si="1"/>
        <v/>
      </c>
      <c r="M84" s="126"/>
      <c r="N84" s="127"/>
      <c r="O84" s="127"/>
      <c r="P84" s="126"/>
      <c r="Q84" s="128"/>
      <c r="R84" s="129"/>
      <c r="S84" s="130"/>
      <c r="T84" s="130"/>
      <c r="U84" s="130"/>
      <c r="V84" s="131"/>
      <c r="W84" s="132">
        <f t="shared" si="2"/>
        <v>0</v>
      </c>
      <c r="X84" s="133">
        <f>IFERROR(W84/(1+VLOOKUP(F84,[1]Taxes!$A:$B,2,FALSE)),0)</f>
        <v>0</v>
      </c>
      <c r="Y84" s="177"/>
      <c r="Z84" s="177"/>
      <c r="AA84" s="177"/>
      <c r="AB84" s="177"/>
      <c r="AC84" s="177"/>
      <c r="AD84" s="177"/>
      <c r="AE84" s="177"/>
      <c r="AF84" s="177"/>
      <c r="AG84" s="177"/>
    </row>
    <row r="85" spans="2:61" ht="22.5" customHeight="1" thickBot="1">
      <c r="B85" s="121"/>
      <c r="C85" s="122"/>
      <c r="D85" s="122"/>
      <c r="E85" s="122"/>
      <c r="F85" s="122"/>
      <c r="G85" s="122"/>
      <c r="H85" s="123"/>
      <c r="I85" s="124" t="str">
        <f t="shared" si="0"/>
        <v/>
      </c>
      <c r="J85" s="125"/>
      <c r="K85" s="123"/>
      <c r="L85" s="124" t="str">
        <f t="shared" si="1"/>
        <v/>
      </c>
      <c r="M85" s="126"/>
      <c r="N85" s="127"/>
      <c r="O85" s="127"/>
      <c r="P85" s="126"/>
      <c r="Q85" s="128"/>
      <c r="R85" s="129"/>
      <c r="S85" s="130"/>
      <c r="T85" s="130"/>
      <c r="U85" s="130"/>
      <c r="V85" s="131"/>
      <c r="W85" s="132">
        <f t="shared" si="2"/>
        <v>0</v>
      </c>
      <c r="X85" s="133">
        <f>IFERROR(W85/(1+VLOOKUP(F85,[1]Taxes!$A:$B,2,FALSE)),0)</f>
        <v>0</v>
      </c>
      <c r="Y85" s="177"/>
      <c r="Z85" s="177"/>
      <c r="AA85" s="177"/>
      <c r="AB85" s="177"/>
      <c r="AC85" s="177"/>
      <c r="AD85" s="177"/>
      <c r="AE85" s="177"/>
      <c r="AF85" s="177"/>
      <c r="AG85" s="177"/>
    </row>
    <row r="86" spans="2:61" ht="18.600000000000001" thickBot="1">
      <c r="B86" s="121"/>
      <c r="C86" s="122"/>
      <c r="D86" s="122"/>
      <c r="E86" s="122"/>
      <c r="F86" s="122"/>
      <c r="G86" s="122"/>
      <c r="H86" s="123"/>
      <c r="I86" s="124" t="str">
        <f t="shared" si="0"/>
        <v/>
      </c>
      <c r="J86" s="125"/>
      <c r="K86" s="123"/>
      <c r="L86" s="124" t="str">
        <f t="shared" si="1"/>
        <v/>
      </c>
      <c r="M86" s="126"/>
      <c r="N86" s="127"/>
      <c r="O86" s="127"/>
      <c r="P86" s="126"/>
      <c r="Q86" s="128"/>
      <c r="R86" s="129"/>
      <c r="S86" s="130"/>
      <c r="T86" s="130"/>
      <c r="U86" s="130"/>
      <c r="V86" s="131"/>
      <c r="W86" s="132">
        <f t="shared" si="2"/>
        <v>0</v>
      </c>
      <c r="X86" s="133">
        <f>IFERROR(W86/(1+VLOOKUP(F86,[1]Taxes!$A:$B,2,FALSE)),0)</f>
        <v>0</v>
      </c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</row>
    <row r="87" spans="2:61" ht="18.600000000000001" thickBot="1">
      <c r="B87" s="121"/>
      <c r="C87" s="122"/>
      <c r="D87" s="122"/>
      <c r="E87" s="122"/>
      <c r="F87" s="122"/>
      <c r="G87" s="122"/>
      <c r="H87" s="123"/>
      <c r="I87" s="124" t="str">
        <f t="shared" si="0"/>
        <v/>
      </c>
      <c r="J87" s="125"/>
      <c r="K87" s="123"/>
      <c r="L87" s="124" t="str">
        <f t="shared" si="1"/>
        <v/>
      </c>
      <c r="M87" s="126"/>
      <c r="N87" s="127"/>
      <c r="O87" s="127"/>
      <c r="P87" s="126"/>
      <c r="Q87" s="128"/>
      <c r="R87" s="129"/>
      <c r="S87" s="130"/>
      <c r="T87" s="130"/>
      <c r="U87" s="130"/>
      <c r="V87" s="131"/>
      <c r="W87" s="132">
        <f t="shared" si="2"/>
        <v>0</v>
      </c>
      <c r="X87" s="133">
        <f>IFERROR(W87/(1+VLOOKUP(F87,[1]Taxes!$A:$B,2,FALSE)),0)</f>
        <v>0</v>
      </c>
      <c r="Y87" s="177"/>
      <c r="Z87" s="177"/>
      <c r="AA87" s="177"/>
      <c r="AB87" s="177"/>
      <c r="AC87" s="177"/>
      <c r="AD87" s="177"/>
      <c r="AE87" s="177"/>
      <c r="AF87" s="177"/>
      <c r="AG87" s="177"/>
    </row>
    <row r="88" spans="2:61" ht="18.600000000000001" thickBot="1">
      <c r="B88" s="121"/>
      <c r="C88" s="122"/>
      <c r="D88" s="122"/>
      <c r="E88" s="122"/>
      <c r="F88" s="122"/>
      <c r="G88" s="122"/>
      <c r="H88" s="123"/>
      <c r="I88" s="124" t="str">
        <f t="shared" si="0"/>
        <v/>
      </c>
      <c r="J88" s="125"/>
      <c r="K88" s="123"/>
      <c r="L88" s="124" t="str">
        <f t="shared" si="1"/>
        <v/>
      </c>
      <c r="M88" s="126"/>
      <c r="N88" s="127"/>
      <c r="O88" s="127"/>
      <c r="P88" s="126"/>
      <c r="Q88" s="128"/>
      <c r="R88" s="129"/>
      <c r="S88" s="130"/>
      <c r="T88" s="130"/>
      <c r="U88" s="130"/>
      <c r="V88" s="131"/>
      <c r="W88" s="132">
        <f t="shared" si="2"/>
        <v>0</v>
      </c>
      <c r="X88" s="133">
        <f>IFERROR(W88/(1+VLOOKUP(F88,[1]Taxes!$A:$B,2,FALSE)),0)</f>
        <v>0</v>
      </c>
      <c r="Y88" s="177"/>
      <c r="Z88" s="177"/>
      <c r="AA88" s="177"/>
      <c r="AB88" s="177"/>
      <c r="AC88" s="177"/>
      <c r="AD88" s="177"/>
      <c r="AE88" s="177"/>
      <c r="AF88" s="177"/>
      <c r="AG88" s="177"/>
    </row>
    <row r="89" spans="2:61" ht="18.600000000000001" thickBot="1">
      <c r="B89" s="121"/>
      <c r="C89" s="122"/>
      <c r="D89" s="122"/>
      <c r="E89" s="122"/>
      <c r="F89" s="122"/>
      <c r="G89" s="122"/>
      <c r="H89" s="123"/>
      <c r="I89" s="124" t="str">
        <f t="shared" si="0"/>
        <v/>
      </c>
      <c r="J89" s="125"/>
      <c r="K89" s="123"/>
      <c r="L89" s="124" t="str">
        <f t="shared" si="1"/>
        <v/>
      </c>
      <c r="M89" s="126"/>
      <c r="N89" s="127"/>
      <c r="O89" s="127"/>
      <c r="P89" s="126"/>
      <c r="Q89" s="128"/>
      <c r="R89" s="129"/>
      <c r="S89" s="130"/>
      <c r="T89" s="130"/>
      <c r="U89" s="130"/>
      <c r="V89" s="131"/>
      <c r="W89" s="132">
        <f t="shared" si="2"/>
        <v>0</v>
      </c>
      <c r="X89" s="133">
        <f>IFERROR(W89/(1+VLOOKUP(F89,[1]Taxes!$A:$B,2,FALSE)),0)</f>
        <v>0</v>
      </c>
      <c r="Y89" s="177"/>
      <c r="Z89" s="177"/>
      <c r="AA89" s="177"/>
      <c r="AB89" s="177"/>
      <c r="AC89" s="177"/>
      <c r="AD89" s="177"/>
      <c r="AE89" s="177"/>
      <c r="AF89" s="177"/>
      <c r="AG89" s="177"/>
    </row>
    <row r="90" spans="2:61" ht="18.600000000000001" thickBot="1">
      <c r="B90" s="121"/>
      <c r="C90" s="122"/>
      <c r="D90" s="122"/>
      <c r="E90" s="122"/>
      <c r="F90" s="122"/>
      <c r="G90" s="122"/>
      <c r="H90" s="123"/>
      <c r="I90" s="124" t="str">
        <f t="shared" si="0"/>
        <v/>
      </c>
      <c r="J90" s="125"/>
      <c r="K90" s="123"/>
      <c r="L90" s="124" t="str">
        <f t="shared" si="1"/>
        <v/>
      </c>
      <c r="M90" s="126"/>
      <c r="N90" s="127"/>
      <c r="O90" s="127"/>
      <c r="P90" s="126"/>
      <c r="Q90" s="128"/>
      <c r="R90" s="129"/>
      <c r="S90" s="130"/>
      <c r="T90" s="130"/>
      <c r="U90" s="130"/>
      <c r="V90" s="131"/>
      <c r="W90" s="132">
        <f t="shared" si="2"/>
        <v>0</v>
      </c>
      <c r="X90" s="133">
        <f>IFERROR(W90/(1+VLOOKUP(F90,[1]Taxes!$A:$B,2,FALSE)),0)</f>
        <v>0</v>
      </c>
      <c r="Y90" s="177"/>
      <c r="Z90" s="177"/>
      <c r="AA90" s="177"/>
      <c r="AB90" s="177"/>
      <c r="AC90" s="177"/>
      <c r="AD90" s="177"/>
      <c r="AE90" s="177"/>
      <c r="AF90" s="177"/>
      <c r="AG90" s="177"/>
    </row>
    <row r="91" spans="2:61" ht="18.600000000000001" thickBot="1">
      <c r="B91" s="121"/>
      <c r="C91" s="122"/>
      <c r="D91" s="122"/>
      <c r="E91" s="122"/>
      <c r="F91" s="122"/>
      <c r="G91" s="122"/>
      <c r="H91" s="123"/>
      <c r="I91" s="124" t="str">
        <f t="shared" si="0"/>
        <v/>
      </c>
      <c r="J91" s="125"/>
      <c r="K91" s="123"/>
      <c r="L91" s="124" t="str">
        <f t="shared" si="1"/>
        <v/>
      </c>
      <c r="M91" s="126"/>
      <c r="N91" s="127"/>
      <c r="O91" s="127"/>
      <c r="P91" s="126"/>
      <c r="Q91" s="128"/>
      <c r="R91" s="129"/>
      <c r="S91" s="130"/>
      <c r="T91" s="130"/>
      <c r="U91" s="130"/>
      <c r="V91" s="131"/>
      <c r="W91" s="132">
        <f t="shared" si="2"/>
        <v>0</v>
      </c>
      <c r="X91" s="133">
        <f>IFERROR(W91/(1+VLOOKUP(F91,[1]Taxes!$A:$B,2,FALSE)),0)</f>
        <v>0</v>
      </c>
      <c r="Y91" s="177"/>
      <c r="Z91" s="177"/>
      <c r="AA91" s="177"/>
      <c r="AB91" s="177"/>
      <c r="AC91" s="177"/>
      <c r="AD91" s="177"/>
      <c r="AE91" s="177"/>
      <c r="AF91" s="177"/>
      <c r="AG91" s="177"/>
    </row>
    <row r="92" spans="2:61" ht="18.600000000000001" thickBot="1">
      <c r="B92" s="121"/>
      <c r="C92" s="122"/>
      <c r="D92" s="122"/>
      <c r="E92" s="122"/>
      <c r="F92" s="122"/>
      <c r="G92" s="122"/>
      <c r="H92" s="123"/>
      <c r="I92" s="124" t="str">
        <f t="shared" si="0"/>
        <v/>
      </c>
      <c r="J92" s="125"/>
      <c r="K92" s="123"/>
      <c r="L92" s="124" t="str">
        <f t="shared" si="1"/>
        <v/>
      </c>
      <c r="M92" s="126"/>
      <c r="N92" s="127"/>
      <c r="O92" s="127"/>
      <c r="P92" s="126"/>
      <c r="Q92" s="128"/>
      <c r="R92" s="129"/>
      <c r="S92" s="130"/>
      <c r="T92" s="130"/>
      <c r="U92" s="130"/>
      <c r="V92" s="131"/>
      <c r="W92" s="132">
        <f t="shared" si="2"/>
        <v>0</v>
      </c>
      <c r="X92" s="133">
        <f>IFERROR(W92/(1+VLOOKUP(F92,[1]Taxes!$A:$B,2,FALSE)),0)</f>
        <v>0</v>
      </c>
      <c r="Y92" s="177"/>
      <c r="Z92" s="177"/>
      <c r="AA92" s="177"/>
      <c r="AB92" s="177"/>
      <c r="AC92" s="177"/>
      <c r="AD92" s="177"/>
      <c r="AE92" s="177"/>
      <c r="AF92" s="177"/>
      <c r="AG92" s="177"/>
    </row>
    <row r="93" spans="2:61" ht="18.600000000000001" thickBot="1">
      <c r="B93" s="121"/>
      <c r="C93" s="122"/>
      <c r="D93" s="122"/>
      <c r="E93" s="122"/>
      <c r="F93" s="122"/>
      <c r="G93" s="122"/>
      <c r="H93" s="123"/>
      <c r="I93" s="124" t="str">
        <f t="shared" ref="I93:I204" si="4">IF(H93&gt;="","",IF(H93&gt;11,H93*$I$11,5))</f>
        <v/>
      </c>
      <c r="J93" s="125"/>
      <c r="K93" s="123"/>
      <c r="L93" s="124" t="str">
        <f t="shared" ref="L93:L204" si="5">IF(K93&gt;="","",IF(K93&gt;9,K93*$L$11,5))</f>
        <v/>
      </c>
      <c r="M93" s="126"/>
      <c r="N93" s="127"/>
      <c r="O93" s="127"/>
      <c r="P93" s="126"/>
      <c r="Q93" s="128"/>
      <c r="R93" s="129"/>
      <c r="S93" s="130"/>
      <c r="T93" s="130"/>
      <c r="U93" s="130"/>
      <c r="V93" s="131"/>
      <c r="W93" s="132">
        <f t="shared" ref="W93:W178" si="6">SUM(R93:V93)</f>
        <v>0</v>
      </c>
      <c r="X93" s="133">
        <f>IFERROR(W93/(1+VLOOKUP(F93,[1]Taxes!$A:$B,2,FALSE)),0)</f>
        <v>0</v>
      </c>
      <c r="Y93" s="177"/>
      <c r="Z93" s="177"/>
      <c r="AA93" s="177"/>
      <c r="AB93" s="177"/>
      <c r="AC93" s="177"/>
      <c r="AD93" s="177"/>
      <c r="AE93" s="177"/>
      <c r="AF93" s="177"/>
      <c r="AG93" s="177"/>
    </row>
    <row r="94" spans="2:61" ht="18.600000000000001" thickBot="1">
      <c r="B94" s="121"/>
      <c r="C94" s="122"/>
      <c r="D94" s="122"/>
      <c r="E94" s="122"/>
      <c r="F94" s="122"/>
      <c r="G94" s="122"/>
      <c r="H94" s="123"/>
      <c r="I94" s="124" t="str">
        <f t="shared" si="0"/>
        <v/>
      </c>
      <c r="J94" s="125"/>
      <c r="K94" s="123"/>
      <c r="L94" s="124" t="str">
        <f t="shared" si="1"/>
        <v/>
      </c>
      <c r="M94" s="126"/>
      <c r="N94" s="127"/>
      <c r="O94" s="127"/>
      <c r="P94" s="126"/>
      <c r="Q94" s="128"/>
      <c r="R94" s="129"/>
      <c r="S94" s="130"/>
      <c r="T94" s="130"/>
      <c r="U94" s="130"/>
      <c r="V94" s="131"/>
      <c r="W94" s="132">
        <f t="shared" si="6"/>
        <v>0</v>
      </c>
      <c r="X94" s="133">
        <f>IFERROR(W94/(1+VLOOKUP(F94,[1]Taxes!$A:$B,2,FALSE)),0)</f>
        <v>0</v>
      </c>
      <c r="Y94" s="177"/>
      <c r="Z94" s="177"/>
      <c r="AA94" s="177"/>
      <c r="AB94" s="177"/>
      <c r="AC94" s="177"/>
      <c r="AD94" s="177"/>
      <c r="AE94" s="177"/>
      <c r="AF94" s="177"/>
      <c r="AG94" s="177"/>
    </row>
    <row r="95" spans="2:61" ht="18.600000000000001" thickBot="1">
      <c r="B95" s="121"/>
      <c r="C95" s="122"/>
      <c r="D95" s="122"/>
      <c r="E95" s="122"/>
      <c r="F95" s="122"/>
      <c r="G95" s="122"/>
      <c r="H95" s="123"/>
      <c r="I95" s="124" t="str">
        <f t="shared" si="0"/>
        <v/>
      </c>
      <c r="J95" s="125"/>
      <c r="K95" s="123"/>
      <c r="L95" s="124" t="str">
        <f t="shared" si="1"/>
        <v/>
      </c>
      <c r="M95" s="126"/>
      <c r="N95" s="127"/>
      <c r="O95" s="127"/>
      <c r="P95" s="126"/>
      <c r="Q95" s="128"/>
      <c r="R95" s="129"/>
      <c r="S95" s="130"/>
      <c r="T95" s="130"/>
      <c r="U95" s="130"/>
      <c r="V95" s="131"/>
      <c r="W95" s="132">
        <f t="shared" si="6"/>
        <v>0</v>
      </c>
      <c r="X95" s="133">
        <f>IFERROR(W95/(1+VLOOKUP(F95,[1]Taxes!$A:$B,2,FALSE)),0)</f>
        <v>0</v>
      </c>
      <c r="Y95" s="177"/>
      <c r="Z95" s="177"/>
      <c r="AA95" s="177"/>
      <c r="AB95" s="177"/>
      <c r="AC95" s="177"/>
      <c r="AD95" s="177"/>
      <c r="AE95" s="177"/>
      <c r="AF95" s="177"/>
      <c r="AG95" s="177"/>
    </row>
    <row r="96" spans="2:61" ht="18.600000000000001" thickBot="1">
      <c r="B96" s="121"/>
      <c r="C96" s="122"/>
      <c r="D96" s="122"/>
      <c r="E96" s="122"/>
      <c r="F96" s="122"/>
      <c r="G96" s="122"/>
      <c r="H96" s="123"/>
      <c r="I96" s="124" t="str">
        <f t="shared" si="0"/>
        <v/>
      </c>
      <c r="J96" s="125"/>
      <c r="K96" s="123"/>
      <c r="L96" s="124" t="str">
        <f t="shared" si="1"/>
        <v/>
      </c>
      <c r="M96" s="126"/>
      <c r="N96" s="127"/>
      <c r="O96" s="127"/>
      <c r="P96" s="126"/>
      <c r="Q96" s="128"/>
      <c r="R96" s="129"/>
      <c r="S96" s="130"/>
      <c r="T96" s="130"/>
      <c r="U96" s="130"/>
      <c r="V96" s="131"/>
      <c r="W96" s="132">
        <f t="shared" si="6"/>
        <v>0</v>
      </c>
      <c r="X96" s="133">
        <f>IFERROR(W96/(1+VLOOKUP(F96,[1]Taxes!$A:$B,2,FALSE)),0)</f>
        <v>0</v>
      </c>
      <c r="Y96" s="177"/>
      <c r="Z96" s="177"/>
      <c r="AA96" s="177"/>
      <c r="AB96" s="177"/>
      <c r="AC96" s="177"/>
      <c r="AD96" s="177"/>
      <c r="AE96" s="177"/>
      <c r="AF96" s="177"/>
      <c r="AG96" s="177"/>
    </row>
    <row r="97" spans="2:33" ht="18.600000000000001" thickBot="1">
      <c r="B97" s="121"/>
      <c r="C97" s="122"/>
      <c r="D97" s="122"/>
      <c r="E97" s="122"/>
      <c r="F97" s="122"/>
      <c r="G97" s="122"/>
      <c r="H97" s="123"/>
      <c r="I97" s="124" t="str">
        <f t="shared" si="0"/>
        <v/>
      </c>
      <c r="J97" s="125"/>
      <c r="K97" s="123"/>
      <c r="L97" s="124" t="str">
        <f t="shared" si="1"/>
        <v/>
      </c>
      <c r="M97" s="126"/>
      <c r="N97" s="127"/>
      <c r="O97" s="127"/>
      <c r="P97" s="126"/>
      <c r="Q97" s="128"/>
      <c r="R97" s="129"/>
      <c r="S97" s="130"/>
      <c r="T97" s="130"/>
      <c r="U97" s="130"/>
      <c r="V97" s="131"/>
      <c r="W97" s="132">
        <f t="shared" si="6"/>
        <v>0</v>
      </c>
      <c r="X97" s="133">
        <f>IFERROR(W97/(1+VLOOKUP(F97,[1]Taxes!$A:$B,2,FALSE)),0)</f>
        <v>0</v>
      </c>
      <c r="Y97" s="177"/>
      <c r="Z97" s="177"/>
      <c r="AA97" s="177"/>
      <c r="AB97" s="177"/>
      <c r="AC97" s="177"/>
      <c r="AD97" s="177"/>
      <c r="AE97" s="177"/>
      <c r="AF97" s="177"/>
      <c r="AG97" s="177"/>
    </row>
    <row r="98" spans="2:33" ht="18.600000000000001" thickBot="1">
      <c r="B98" s="121"/>
      <c r="C98" s="122"/>
      <c r="D98" s="122"/>
      <c r="E98" s="122"/>
      <c r="F98" s="122"/>
      <c r="G98" s="122"/>
      <c r="H98" s="123"/>
      <c r="I98" s="124" t="str">
        <f t="shared" si="0"/>
        <v/>
      </c>
      <c r="J98" s="125"/>
      <c r="K98" s="123"/>
      <c r="L98" s="124" t="str">
        <f t="shared" si="1"/>
        <v/>
      </c>
      <c r="M98" s="126"/>
      <c r="N98" s="127"/>
      <c r="O98" s="127"/>
      <c r="P98" s="126"/>
      <c r="Q98" s="128"/>
      <c r="R98" s="129"/>
      <c r="S98" s="130"/>
      <c r="T98" s="130"/>
      <c r="U98" s="130"/>
      <c r="V98" s="131"/>
      <c r="W98" s="132">
        <f t="shared" si="6"/>
        <v>0</v>
      </c>
      <c r="X98" s="133">
        <f>IFERROR(W98/(1+VLOOKUP(F98,[1]Taxes!$A:$B,2,FALSE)),0)</f>
        <v>0</v>
      </c>
      <c r="Y98" s="177"/>
      <c r="Z98" s="177"/>
      <c r="AA98" s="177"/>
      <c r="AB98" s="177"/>
      <c r="AC98" s="177"/>
      <c r="AD98" s="177"/>
      <c r="AE98" s="177"/>
      <c r="AF98" s="177"/>
      <c r="AG98" s="177"/>
    </row>
    <row r="99" spans="2:33" ht="18.600000000000001" thickBot="1">
      <c r="B99" s="121"/>
      <c r="C99" s="122"/>
      <c r="D99" s="122"/>
      <c r="E99" s="122"/>
      <c r="F99" s="122"/>
      <c r="G99" s="122"/>
      <c r="H99" s="123"/>
      <c r="I99" s="124" t="str">
        <f t="shared" si="0"/>
        <v/>
      </c>
      <c r="J99" s="125"/>
      <c r="K99" s="123"/>
      <c r="L99" s="124" t="str">
        <f t="shared" si="1"/>
        <v/>
      </c>
      <c r="M99" s="126"/>
      <c r="N99" s="127"/>
      <c r="O99" s="127"/>
      <c r="P99" s="126"/>
      <c r="Q99" s="128"/>
      <c r="R99" s="129"/>
      <c r="S99" s="130"/>
      <c r="T99" s="130"/>
      <c r="U99" s="130"/>
      <c r="V99" s="131"/>
      <c r="W99" s="132">
        <f t="shared" si="6"/>
        <v>0</v>
      </c>
      <c r="X99" s="133">
        <f>IFERROR(W99/(1+VLOOKUP(F99,[1]Taxes!$A:$B,2,FALSE)),0)</f>
        <v>0</v>
      </c>
      <c r="Y99" s="177"/>
      <c r="Z99" s="177"/>
      <c r="AA99" s="177"/>
      <c r="AB99" s="177"/>
      <c r="AC99" s="177"/>
      <c r="AD99" s="177"/>
      <c r="AE99" s="177"/>
      <c r="AF99" s="177"/>
      <c r="AG99" s="177"/>
    </row>
    <row r="100" spans="2:33" ht="18.600000000000001" thickBot="1">
      <c r="B100" s="121"/>
      <c r="C100" s="122"/>
      <c r="D100" s="122"/>
      <c r="E100" s="122"/>
      <c r="F100" s="122"/>
      <c r="G100" s="122"/>
      <c r="H100" s="123"/>
      <c r="I100" s="124" t="str">
        <f t="shared" si="0"/>
        <v/>
      </c>
      <c r="J100" s="125"/>
      <c r="K100" s="123"/>
      <c r="L100" s="124" t="str">
        <f t="shared" si="1"/>
        <v/>
      </c>
      <c r="M100" s="126"/>
      <c r="N100" s="127"/>
      <c r="O100" s="127"/>
      <c r="P100" s="126"/>
      <c r="Q100" s="128"/>
      <c r="R100" s="129"/>
      <c r="S100" s="130"/>
      <c r="T100" s="130"/>
      <c r="U100" s="130"/>
      <c r="V100" s="131"/>
      <c r="W100" s="132">
        <f t="shared" si="6"/>
        <v>0</v>
      </c>
      <c r="X100" s="133">
        <f>IFERROR(W100/(1+VLOOKUP(F100,[1]Taxes!$A:$B,2,FALSE)),0)</f>
        <v>0</v>
      </c>
    </row>
    <row r="101" spans="2:33" ht="18.600000000000001" thickBot="1">
      <c r="B101" s="121"/>
      <c r="C101" s="122"/>
      <c r="D101" s="122"/>
      <c r="E101" s="122"/>
      <c r="F101" s="122"/>
      <c r="G101" s="122"/>
      <c r="H101" s="123"/>
      <c r="I101" s="124" t="str">
        <f t="shared" si="0"/>
        <v/>
      </c>
      <c r="J101" s="125"/>
      <c r="K101" s="123"/>
      <c r="L101" s="124" t="str">
        <f t="shared" si="1"/>
        <v/>
      </c>
      <c r="M101" s="126"/>
      <c r="N101" s="127"/>
      <c r="O101" s="127"/>
      <c r="P101" s="126"/>
      <c r="Q101" s="128"/>
      <c r="R101" s="129"/>
      <c r="S101" s="130"/>
      <c r="T101" s="130"/>
      <c r="U101" s="130"/>
      <c r="V101" s="131"/>
      <c r="W101" s="132">
        <f t="shared" si="6"/>
        <v>0</v>
      </c>
      <c r="X101" s="133">
        <f>IFERROR(W101/(1+VLOOKUP(F101,[1]Taxes!$A:$B,2,FALSE)),0)</f>
        <v>0</v>
      </c>
    </row>
    <row r="102" spans="2:33" ht="18.600000000000001" thickBot="1">
      <c r="B102" s="121"/>
      <c r="C102" s="122"/>
      <c r="D102" s="122"/>
      <c r="E102" s="122"/>
      <c r="F102" s="122"/>
      <c r="G102" s="122"/>
      <c r="H102" s="123"/>
      <c r="I102" s="124" t="str">
        <f t="shared" si="0"/>
        <v/>
      </c>
      <c r="J102" s="125"/>
      <c r="K102" s="123"/>
      <c r="L102" s="124" t="str">
        <f t="shared" si="1"/>
        <v/>
      </c>
      <c r="M102" s="126"/>
      <c r="N102" s="127"/>
      <c r="O102" s="127"/>
      <c r="P102" s="126"/>
      <c r="Q102" s="128"/>
      <c r="R102" s="129"/>
      <c r="S102" s="130"/>
      <c r="T102" s="130"/>
      <c r="U102" s="130"/>
      <c r="V102" s="131"/>
      <c r="W102" s="132">
        <f t="shared" si="6"/>
        <v>0</v>
      </c>
      <c r="X102" s="133">
        <f>IFERROR(W102/(1+VLOOKUP(F102,[1]Taxes!$A:$B,2,FALSE)),0)</f>
        <v>0</v>
      </c>
    </row>
    <row r="103" spans="2:33" ht="18.600000000000001" thickBot="1">
      <c r="B103" s="121"/>
      <c r="C103" s="122"/>
      <c r="D103" s="122"/>
      <c r="E103" s="122"/>
      <c r="F103" s="122"/>
      <c r="G103" s="122"/>
      <c r="H103" s="123"/>
      <c r="I103" s="124" t="str">
        <f t="shared" si="0"/>
        <v/>
      </c>
      <c r="J103" s="125"/>
      <c r="K103" s="123"/>
      <c r="L103" s="124" t="str">
        <f t="shared" si="1"/>
        <v/>
      </c>
      <c r="M103" s="126"/>
      <c r="N103" s="127"/>
      <c r="O103" s="127"/>
      <c r="P103" s="126"/>
      <c r="Q103" s="128"/>
      <c r="R103" s="129"/>
      <c r="S103" s="130"/>
      <c r="T103" s="130"/>
      <c r="U103" s="130"/>
      <c r="V103" s="131"/>
      <c r="W103" s="132">
        <f t="shared" si="6"/>
        <v>0</v>
      </c>
      <c r="X103" s="133">
        <f>IFERROR(W103/(1+VLOOKUP(F103,[1]Taxes!$A:$B,2,FALSE)),0)</f>
        <v>0</v>
      </c>
    </row>
    <row r="104" spans="2:33" ht="18.600000000000001" thickBot="1">
      <c r="B104" s="121"/>
      <c r="C104" s="122"/>
      <c r="D104" s="122"/>
      <c r="E104" s="122"/>
      <c r="F104" s="122"/>
      <c r="G104" s="122"/>
      <c r="H104" s="123"/>
      <c r="I104" s="124" t="str">
        <f t="shared" si="0"/>
        <v/>
      </c>
      <c r="J104" s="125"/>
      <c r="K104" s="123"/>
      <c r="L104" s="124" t="str">
        <f t="shared" si="1"/>
        <v/>
      </c>
      <c r="M104" s="126"/>
      <c r="N104" s="127"/>
      <c r="O104" s="127"/>
      <c r="P104" s="126"/>
      <c r="Q104" s="128"/>
      <c r="R104" s="129"/>
      <c r="S104" s="130"/>
      <c r="T104" s="130"/>
      <c r="U104" s="130"/>
      <c r="V104" s="131"/>
      <c r="W104" s="132">
        <f t="shared" si="6"/>
        <v>0</v>
      </c>
      <c r="X104" s="133">
        <f>IFERROR(W104/(1+VLOOKUP(F104,[1]Taxes!$A:$B,2,FALSE)),0)</f>
        <v>0</v>
      </c>
    </row>
    <row r="105" spans="2:33" ht="18.600000000000001" thickBot="1">
      <c r="B105" s="121"/>
      <c r="C105" s="122"/>
      <c r="D105" s="122"/>
      <c r="E105" s="122"/>
      <c r="F105" s="122"/>
      <c r="G105" s="122"/>
      <c r="H105" s="123"/>
      <c r="I105" s="124" t="str">
        <f t="shared" si="0"/>
        <v/>
      </c>
      <c r="J105" s="125"/>
      <c r="K105" s="123"/>
      <c r="L105" s="124" t="str">
        <f t="shared" si="1"/>
        <v/>
      </c>
      <c r="M105" s="126"/>
      <c r="N105" s="127"/>
      <c r="O105" s="127"/>
      <c r="P105" s="126"/>
      <c r="Q105" s="128"/>
      <c r="R105" s="129"/>
      <c r="S105" s="130"/>
      <c r="T105" s="130"/>
      <c r="U105" s="130"/>
      <c r="V105" s="131"/>
      <c r="W105" s="132">
        <f t="shared" si="6"/>
        <v>0</v>
      </c>
      <c r="X105" s="133">
        <f>IFERROR(W105/(1+VLOOKUP(F105,[1]Taxes!$A:$B,2,FALSE)),0)</f>
        <v>0</v>
      </c>
    </row>
    <row r="106" spans="2:33" ht="18.600000000000001" thickBot="1">
      <c r="B106" s="121"/>
      <c r="C106" s="122"/>
      <c r="D106" s="122"/>
      <c r="E106" s="122"/>
      <c r="F106" s="122"/>
      <c r="G106" s="122"/>
      <c r="H106" s="123"/>
      <c r="I106" s="124" t="str">
        <f t="shared" si="0"/>
        <v/>
      </c>
      <c r="J106" s="125"/>
      <c r="K106" s="123"/>
      <c r="L106" s="124" t="str">
        <f t="shared" si="1"/>
        <v/>
      </c>
      <c r="M106" s="126"/>
      <c r="N106" s="127"/>
      <c r="O106" s="127"/>
      <c r="P106" s="126"/>
      <c r="Q106" s="128"/>
      <c r="R106" s="129"/>
      <c r="S106" s="130"/>
      <c r="T106" s="130"/>
      <c r="U106" s="130"/>
      <c r="V106" s="131"/>
      <c r="W106" s="132">
        <f t="shared" si="6"/>
        <v>0</v>
      </c>
      <c r="X106" s="133">
        <f>IFERROR(W106/(1+VLOOKUP(F106,[1]Taxes!$A:$B,2,FALSE)),0)</f>
        <v>0</v>
      </c>
    </row>
    <row r="107" spans="2:33" ht="18.600000000000001" thickBot="1">
      <c r="B107" s="121"/>
      <c r="C107" s="122"/>
      <c r="D107" s="122"/>
      <c r="E107" s="122"/>
      <c r="F107" s="122"/>
      <c r="G107" s="122"/>
      <c r="H107" s="123"/>
      <c r="I107" s="124" t="str">
        <f t="shared" si="0"/>
        <v/>
      </c>
      <c r="J107" s="125"/>
      <c r="K107" s="123"/>
      <c r="L107" s="124" t="str">
        <f t="shared" si="1"/>
        <v/>
      </c>
      <c r="M107" s="126"/>
      <c r="N107" s="127"/>
      <c r="O107" s="127"/>
      <c r="P107" s="126"/>
      <c r="Q107" s="128"/>
      <c r="R107" s="129"/>
      <c r="S107" s="130"/>
      <c r="T107" s="130"/>
      <c r="U107" s="130"/>
      <c r="V107" s="131"/>
      <c r="W107" s="132">
        <f t="shared" si="6"/>
        <v>0</v>
      </c>
      <c r="X107" s="133">
        <f>IFERROR(W107/(1+VLOOKUP(F107,[1]Taxes!$A:$B,2,FALSE)),0)</f>
        <v>0</v>
      </c>
    </row>
    <row r="108" spans="2:33" ht="18.600000000000001" thickBot="1">
      <c r="B108" s="121"/>
      <c r="C108" s="122"/>
      <c r="D108" s="122"/>
      <c r="E108" s="122"/>
      <c r="F108" s="122"/>
      <c r="G108" s="122"/>
      <c r="H108" s="123"/>
      <c r="I108" s="124" t="str">
        <f t="shared" si="0"/>
        <v/>
      </c>
      <c r="J108" s="125"/>
      <c r="K108" s="123"/>
      <c r="L108" s="124" t="str">
        <f t="shared" si="1"/>
        <v/>
      </c>
      <c r="M108" s="126"/>
      <c r="N108" s="127"/>
      <c r="O108" s="127"/>
      <c r="P108" s="126"/>
      <c r="Q108" s="128"/>
      <c r="R108" s="129"/>
      <c r="S108" s="130"/>
      <c r="T108" s="130"/>
      <c r="U108" s="130"/>
      <c r="V108" s="131"/>
      <c r="W108" s="132">
        <f t="shared" si="6"/>
        <v>0</v>
      </c>
      <c r="X108" s="133">
        <f>IFERROR(W108/(1+VLOOKUP(F108,[1]Taxes!$A:$B,2,FALSE)),0)</f>
        <v>0</v>
      </c>
    </row>
    <row r="109" spans="2:33" ht="18.600000000000001" thickBot="1">
      <c r="B109" s="121"/>
      <c r="C109" s="122"/>
      <c r="D109" s="122"/>
      <c r="E109" s="122"/>
      <c r="F109" s="122"/>
      <c r="G109" s="122"/>
      <c r="H109" s="123"/>
      <c r="I109" s="124" t="str">
        <f t="shared" si="0"/>
        <v/>
      </c>
      <c r="J109" s="125"/>
      <c r="K109" s="123"/>
      <c r="L109" s="124" t="str">
        <f t="shared" si="1"/>
        <v/>
      </c>
      <c r="M109" s="126"/>
      <c r="N109" s="127"/>
      <c r="O109" s="127"/>
      <c r="P109" s="126"/>
      <c r="Q109" s="128"/>
      <c r="R109" s="129"/>
      <c r="S109" s="130"/>
      <c r="T109" s="130"/>
      <c r="U109" s="130"/>
      <c r="V109" s="131"/>
      <c r="W109" s="132">
        <f t="shared" si="6"/>
        <v>0</v>
      </c>
      <c r="X109" s="133">
        <f>IFERROR(W109/(1+VLOOKUP(F109,[1]Taxes!$A:$B,2,FALSE)),0)</f>
        <v>0</v>
      </c>
    </row>
    <row r="110" spans="2:33" ht="18.600000000000001" thickBot="1">
      <c r="B110" s="121"/>
      <c r="C110" s="122"/>
      <c r="D110" s="122"/>
      <c r="E110" s="122"/>
      <c r="F110" s="122"/>
      <c r="G110" s="122"/>
      <c r="H110" s="123"/>
      <c r="I110" s="124" t="str">
        <f t="shared" si="0"/>
        <v/>
      </c>
      <c r="J110" s="125"/>
      <c r="K110" s="123"/>
      <c r="L110" s="124" t="str">
        <f t="shared" si="1"/>
        <v/>
      </c>
      <c r="M110" s="126"/>
      <c r="N110" s="127"/>
      <c r="O110" s="127"/>
      <c r="P110" s="126"/>
      <c r="Q110" s="128"/>
      <c r="R110" s="129"/>
      <c r="S110" s="130"/>
      <c r="T110" s="130"/>
      <c r="U110" s="130"/>
      <c r="V110" s="131"/>
      <c r="W110" s="132">
        <f t="shared" si="6"/>
        <v>0</v>
      </c>
      <c r="X110" s="133">
        <f>IFERROR(W110/(1+VLOOKUP(F110,[1]Taxes!$A:$B,2,FALSE)),0)</f>
        <v>0</v>
      </c>
    </row>
    <row r="111" spans="2:33" ht="18.600000000000001" thickBot="1">
      <c r="B111" s="121"/>
      <c r="C111" s="122"/>
      <c r="D111" s="122"/>
      <c r="E111" s="122"/>
      <c r="F111" s="122"/>
      <c r="G111" s="122"/>
      <c r="H111" s="123"/>
      <c r="I111" s="124" t="str">
        <f t="shared" si="0"/>
        <v/>
      </c>
      <c r="J111" s="125"/>
      <c r="K111" s="123"/>
      <c r="L111" s="124" t="str">
        <f t="shared" si="1"/>
        <v/>
      </c>
      <c r="M111" s="126"/>
      <c r="N111" s="127"/>
      <c r="O111" s="127"/>
      <c r="P111" s="126"/>
      <c r="Q111" s="128"/>
      <c r="R111" s="129"/>
      <c r="S111" s="130"/>
      <c r="T111" s="130"/>
      <c r="U111" s="130"/>
      <c r="V111" s="131"/>
      <c r="W111" s="132">
        <f t="shared" si="6"/>
        <v>0</v>
      </c>
      <c r="X111" s="133">
        <f>IFERROR(W111/(1+VLOOKUP(F111,[1]Taxes!$A:$B,2,FALSE)),0)</f>
        <v>0</v>
      </c>
    </row>
    <row r="112" spans="2:33" ht="18.600000000000001" thickBot="1">
      <c r="B112" s="121"/>
      <c r="C112" s="122"/>
      <c r="D112" s="122"/>
      <c r="E112" s="122"/>
      <c r="F112" s="122"/>
      <c r="G112" s="122"/>
      <c r="H112" s="123"/>
      <c r="I112" s="124" t="str">
        <f t="shared" si="0"/>
        <v/>
      </c>
      <c r="J112" s="125"/>
      <c r="K112" s="123"/>
      <c r="L112" s="124" t="str">
        <f t="shared" si="1"/>
        <v/>
      </c>
      <c r="M112" s="126"/>
      <c r="N112" s="127"/>
      <c r="O112" s="127"/>
      <c r="P112" s="126"/>
      <c r="Q112" s="128"/>
      <c r="R112" s="129"/>
      <c r="S112" s="130"/>
      <c r="T112" s="130"/>
      <c r="U112" s="130"/>
      <c r="V112" s="131"/>
      <c r="W112" s="132">
        <f t="shared" si="6"/>
        <v>0</v>
      </c>
      <c r="X112" s="133">
        <f>IFERROR(W112/(1+VLOOKUP(F112,[1]Taxes!$A:$B,2,FALSE)),0)</f>
        <v>0</v>
      </c>
    </row>
    <row r="113" spans="2:24" ht="18.600000000000001" thickBot="1">
      <c r="B113" s="121"/>
      <c r="C113" s="122"/>
      <c r="D113" s="122"/>
      <c r="E113" s="122"/>
      <c r="F113" s="122"/>
      <c r="G113" s="122"/>
      <c r="H113" s="123"/>
      <c r="I113" s="124" t="str">
        <f t="shared" si="0"/>
        <v/>
      </c>
      <c r="J113" s="125"/>
      <c r="K113" s="123"/>
      <c r="L113" s="124" t="str">
        <f t="shared" si="1"/>
        <v/>
      </c>
      <c r="M113" s="126"/>
      <c r="N113" s="127"/>
      <c r="O113" s="127"/>
      <c r="P113" s="126"/>
      <c r="Q113" s="128"/>
      <c r="R113" s="129"/>
      <c r="S113" s="130"/>
      <c r="T113" s="130"/>
      <c r="U113" s="130"/>
      <c r="V113" s="131"/>
      <c r="W113" s="132">
        <f t="shared" si="6"/>
        <v>0</v>
      </c>
      <c r="X113" s="133">
        <f>IFERROR(W113/(1+VLOOKUP(F113,[1]Taxes!$A:$B,2,FALSE)),0)</f>
        <v>0</v>
      </c>
    </row>
    <row r="114" spans="2:24" ht="18.600000000000001" thickBot="1">
      <c r="B114" s="121"/>
      <c r="C114" s="122"/>
      <c r="D114" s="122"/>
      <c r="E114" s="122"/>
      <c r="F114" s="122"/>
      <c r="G114" s="122"/>
      <c r="H114" s="123"/>
      <c r="I114" s="124" t="str">
        <f t="shared" si="4"/>
        <v/>
      </c>
      <c r="J114" s="125"/>
      <c r="K114" s="123"/>
      <c r="L114" s="124" t="str">
        <f t="shared" si="5"/>
        <v/>
      </c>
      <c r="M114" s="126"/>
      <c r="N114" s="127"/>
      <c r="O114" s="127"/>
      <c r="P114" s="126"/>
      <c r="Q114" s="128"/>
      <c r="R114" s="129"/>
      <c r="S114" s="130"/>
      <c r="T114" s="130"/>
      <c r="U114" s="130"/>
      <c r="V114" s="131"/>
      <c r="W114" s="132">
        <f t="shared" ref="W114:W133" si="7">SUM(R114:V114)</f>
        <v>0</v>
      </c>
      <c r="X114" s="133">
        <f>IFERROR(W114/(1+VLOOKUP(F114,[1]Taxes!$A:$B,2,FALSE)),0)</f>
        <v>0</v>
      </c>
    </row>
    <row r="115" spans="2:24" ht="18.600000000000001" thickBot="1">
      <c r="B115" s="121"/>
      <c r="C115" s="122"/>
      <c r="D115" s="122"/>
      <c r="E115" s="122"/>
      <c r="F115" s="122"/>
      <c r="G115" s="122"/>
      <c r="H115" s="123"/>
      <c r="I115" s="124" t="str">
        <f t="shared" si="4"/>
        <v/>
      </c>
      <c r="J115" s="125"/>
      <c r="K115" s="123"/>
      <c r="L115" s="124" t="str">
        <f t="shared" si="5"/>
        <v/>
      </c>
      <c r="M115" s="126"/>
      <c r="N115" s="127"/>
      <c r="O115" s="127"/>
      <c r="P115" s="126"/>
      <c r="Q115" s="128"/>
      <c r="R115" s="129"/>
      <c r="S115" s="130"/>
      <c r="T115" s="130"/>
      <c r="U115" s="130"/>
      <c r="V115" s="131"/>
      <c r="W115" s="132">
        <f t="shared" si="7"/>
        <v>0</v>
      </c>
      <c r="X115" s="133">
        <f>IFERROR(W115/(1+VLOOKUP(F115,[1]Taxes!$A:$B,2,FALSE)),0)</f>
        <v>0</v>
      </c>
    </row>
    <row r="116" spans="2:24" ht="18.600000000000001" thickBot="1">
      <c r="B116" s="121"/>
      <c r="C116" s="122"/>
      <c r="D116" s="122"/>
      <c r="E116" s="122"/>
      <c r="F116" s="122"/>
      <c r="G116" s="122"/>
      <c r="H116" s="123"/>
      <c r="I116" s="124" t="str">
        <f t="shared" si="4"/>
        <v/>
      </c>
      <c r="J116" s="125"/>
      <c r="K116" s="123"/>
      <c r="L116" s="124" t="str">
        <f t="shared" si="5"/>
        <v/>
      </c>
      <c r="M116" s="126"/>
      <c r="N116" s="127"/>
      <c r="O116" s="127"/>
      <c r="P116" s="126"/>
      <c r="Q116" s="128"/>
      <c r="R116" s="129"/>
      <c r="S116" s="130"/>
      <c r="T116" s="130"/>
      <c r="U116" s="130"/>
      <c r="V116" s="131"/>
      <c r="W116" s="132">
        <f t="shared" si="7"/>
        <v>0</v>
      </c>
      <c r="X116" s="133">
        <f>IFERROR(W116/(1+VLOOKUP(F116,[1]Taxes!$A:$B,2,FALSE)),0)</f>
        <v>0</v>
      </c>
    </row>
    <row r="117" spans="2:24" ht="18.600000000000001" thickBot="1">
      <c r="B117" s="121"/>
      <c r="C117" s="122"/>
      <c r="D117" s="122"/>
      <c r="E117" s="122"/>
      <c r="F117" s="122"/>
      <c r="G117" s="122"/>
      <c r="H117" s="123"/>
      <c r="I117" s="124" t="str">
        <f t="shared" si="4"/>
        <v/>
      </c>
      <c r="J117" s="125"/>
      <c r="K117" s="123"/>
      <c r="L117" s="124" t="str">
        <f t="shared" si="5"/>
        <v/>
      </c>
      <c r="M117" s="126"/>
      <c r="N117" s="127"/>
      <c r="O117" s="127"/>
      <c r="P117" s="126"/>
      <c r="Q117" s="128"/>
      <c r="R117" s="129"/>
      <c r="S117" s="130"/>
      <c r="T117" s="130"/>
      <c r="U117" s="130"/>
      <c r="V117" s="131"/>
      <c r="W117" s="132">
        <f t="shared" si="7"/>
        <v>0</v>
      </c>
      <c r="X117" s="133">
        <f>IFERROR(W117/(1+VLOOKUP(F117,[1]Taxes!$A:$B,2,FALSE)),0)</f>
        <v>0</v>
      </c>
    </row>
    <row r="118" spans="2:24" ht="18.600000000000001" thickBot="1">
      <c r="B118" s="121"/>
      <c r="C118" s="122"/>
      <c r="D118" s="122"/>
      <c r="E118" s="122"/>
      <c r="F118" s="122"/>
      <c r="G118" s="122"/>
      <c r="H118" s="123"/>
      <c r="I118" s="124" t="str">
        <f t="shared" si="4"/>
        <v/>
      </c>
      <c r="J118" s="125"/>
      <c r="K118" s="123"/>
      <c r="L118" s="124" t="str">
        <f t="shared" si="5"/>
        <v/>
      </c>
      <c r="M118" s="126"/>
      <c r="N118" s="127"/>
      <c r="O118" s="127"/>
      <c r="P118" s="126"/>
      <c r="Q118" s="128"/>
      <c r="R118" s="129"/>
      <c r="S118" s="130"/>
      <c r="T118" s="130"/>
      <c r="U118" s="130"/>
      <c r="V118" s="131"/>
      <c r="W118" s="132">
        <f t="shared" si="7"/>
        <v>0</v>
      </c>
      <c r="X118" s="133">
        <f>IFERROR(W118/(1+VLOOKUP(F118,[1]Taxes!$A:$B,2,FALSE)),0)</f>
        <v>0</v>
      </c>
    </row>
    <row r="119" spans="2:24" ht="18.600000000000001" thickBot="1">
      <c r="B119" s="121"/>
      <c r="C119" s="122"/>
      <c r="D119" s="122"/>
      <c r="E119" s="122"/>
      <c r="F119" s="122"/>
      <c r="G119" s="122"/>
      <c r="H119" s="123"/>
      <c r="I119" s="124" t="str">
        <f t="shared" si="4"/>
        <v/>
      </c>
      <c r="J119" s="125"/>
      <c r="K119" s="123"/>
      <c r="L119" s="124" t="str">
        <f t="shared" si="5"/>
        <v/>
      </c>
      <c r="M119" s="126"/>
      <c r="N119" s="127"/>
      <c r="O119" s="127"/>
      <c r="P119" s="126"/>
      <c r="Q119" s="128"/>
      <c r="R119" s="129"/>
      <c r="S119" s="130"/>
      <c r="T119" s="130"/>
      <c r="U119" s="130"/>
      <c r="V119" s="131"/>
      <c r="W119" s="132">
        <f t="shared" si="7"/>
        <v>0</v>
      </c>
      <c r="X119" s="133">
        <f>IFERROR(W119/(1+VLOOKUP(F119,[1]Taxes!$A:$B,2,FALSE)),0)</f>
        <v>0</v>
      </c>
    </row>
    <row r="120" spans="2:24" ht="18.600000000000001" thickBot="1">
      <c r="B120" s="121"/>
      <c r="C120" s="122"/>
      <c r="D120" s="122"/>
      <c r="E120" s="122"/>
      <c r="F120" s="122"/>
      <c r="G120" s="122"/>
      <c r="H120" s="123"/>
      <c r="I120" s="124" t="str">
        <f t="shared" si="4"/>
        <v/>
      </c>
      <c r="J120" s="125"/>
      <c r="K120" s="123"/>
      <c r="L120" s="124" t="str">
        <f t="shared" si="5"/>
        <v/>
      </c>
      <c r="M120" s="126"/>
      <c r="N120" s="127"/>
      <c r="O120" s="127"/>
      <c r="P120" s="126"/>
      <c r="Q120" s="128"/>
      <c r="R120" s="129"/>
      <c r="S120" s="130"/>
      <c r="T120" s="130"/>
      <c r="U120" s="130"/>
      <c r="V120" s="131"/>
      <c r="W120" s="132">
        <f t="shared" si="7"/>
        <v>0</v>
      </c>
      <c r="X120" s="133">
        <f>IFERROR(W120/(1+VLOOKUP(F120,[1]Taxes!$A:$B,2,FALSE)),0)</f>
        <v>0</v>
      </c>
    </row>
    <row r="121" spans="2:24" ht="18.600000000000001" thickBot="1">
      <c r="B121" s="121"/>
      <c r="C121" s="122"/>
      <c r="D121" s="122"/>
      <c r="E121" s="122"/>
      <c r="F121" s="122"/>
      <c r="G121" s="122"/>
      <c r="H121" s="123"/>
      <c r="I121" s="124" t="str">
        <f t="shared" si="4"/>
        <v/>
      </c>
      <c r="J121" s="125"/>
      <c r="K121" s="123"/>
      <c r="L121" s="124" t="str">
        <f t="shared" si="5"/>
        <v/>
      </c>
      <c r="M121" s="126"/>
      <c r="N121" s="127"/>
      <c r="O121" s="127"/>
      <c r="P121" s="126"/>
      <c r="Q121" s="128"/>
      <c r="R121" s="129"/>
      <c r="S121" s="130"/>
      <c r="T121" s="130"/>
      <c r="U121" s="130"/>
      <c r="V121" s="131"/>
      <c r="W121" s="132">
        <f t="shared" si="7"/>
        <v>0</v>
      </c>
      <c r="X121" s="133">
        <f>IFERROR(W121/(1+VLOOKUP(F121,[1]Taxes!$A:$B,2,FALSE)),0)</f>
        <v>0</v>
      </c>
    </row>
    <row r="122" spans="2:24" ht="18.600000000000001" thickBot="1">
      <c r="B122" s="121"/>
      <c r="C122" s="122"/>
      <c r="D122" s="122"/>
      <c r="E122" s="122"/>
      <c r="F122" s="122"/>
      <c r="G122" s="122"/>
      <c r="H122" s="123"/>
      <c r="I122" s="124" t="str">
        <f t="shared" si="4"/>
        <v/>
      </c>
      <c r="J122" s="125"/>
      <c r="K122" s="123"/>
      <c r="L122" s="124" t="str">
        <f t="shared" si="5"/>
        <v/>
      </c>
      <c r="M122" s="126"/>
      <c r="N122" s="127"/>
      <c r="O122" s="127"/>
      <c r="P122" s="126"/>
      <c r="Q122" s="128"/>
      <c r="R122" s="129"/>
      <c r="S122" s="130"/>
      <c r="T122" s="130"/>
      <c r="U122" s="130"/>
      <c r="V122" s="131"/>
      <c r="W122" s="132">
        <f t="shared" si="7"/>
        <v>0</v>
      </c>
      <c r="X122" s="133">
        <f>IFERROR(W122/(1+VLOOKUP(F122,[1]Taxes!$A:$B,2,FALSE)),0)</f>
        <v>0</v>
      </c>
    </row>
    <row r="123" spans="2:24" ht="18.600000000000001" thickBot="1">
      <c r="B123" s="121"/>
      <c r="C123" s="122"/>
      <c r="D123" s="122"/>
      <c r="E123" s="122"/>
      <c r="F123" s="122"/>
      <c r="G123" s="122"/>
      <c r="H123" s="123"/>
      <c r="I123" s="124" t="str">
        <f t="shared" si="4"/>
        <v/>
      </c>
      <c r="J123" s="125"/>
      <c r="K123" s="123"/>
      <c r="L123" s="124" t="str">
        <f t="shared" si="5"/>
        <v/>
      </c>
      <c r="M123" s="126"/>
      <c r="N123" s="127"/>
      <c r="O123" s="127"/>
      <c r="P123" s="126"/>
      <c r="Q123" s="128"/>
      <c r="R123" s="129"/>
      <c r="S123" s="130"/>
      <c r="T123" s="130"/>
      <c r="U123" s="130"/>
      <c r="V123" s="131"/>
      <c r="W123" s="132">
        <f t="shared" si="7"/>
        <v>0</v>
      </c>
      <c r="X123" s="133">
        <f>IFERROR(W123/(1+VLOOKUP(F123,[1]Taxes!$A:$B,2,FALSE)),0)</f>
        <v>0</v>
      </c>
    </row>
    <row r="124" spans="2:24" ht="18.600000000000001" thickBot="1">
      <c r="B124" s="121"/>
      <c r="C124" s="122"/>
      <c r="D124" s="122"/>
      <c r="E124" s="122"/>
      <c r="F124" s="122"/>
      <c r="G124" s="122"/>
      <c r="H124" s="123"/>
      <c r="I124" s="124" t="str">
        <f t="shared" si="4"/>
        <v/>
      </c>
      <c r="J124" s="125"/>
      <c r="K124" s="123"/>
      <c r="L124" s="124" t="str">
        <f t="shared" si="5"/>
        <v/>
      </c>
      <c r="M124" s="126"/>
      <c r="N124" s="127"/>
      <c r="O124" s="127"/>
      <c r="P124" s="126"/>
      <c r="Q124" s="128"/>
      <c r="R124" s="129"/>
      <c r="S124" s="130"/>
      <c r="T124" s="130"/>
      <c r="U124" s="130"/>
      <c r="V124" s="131"/>
      <c r="W124" s="132">
        <f t="shared" si="7"/>
        <v>0</v>
      </c>
      <c r="X124" s="133">
        <f>IFERROR(W124/(1+VLOOKUP(F124,[1]Taxes!$A:$B,2,FALSE)),0)</f>
        <v>0</v>
      </c>
    </row>
    <row r="125" spans="2:24" ht="18.600000000000001" thickBot="1">
      <c r="B125" s="121"/>
      <c r="C125" s="122"/>
      <c r="D125" s="122"/>
      <c r="E125" s="122"/>
      <c r="F125" s="122"/>
      <c r="G125" s="122"/>
      <c r="H125" s="123"/>
      <c r="I125" s="124" t="str">
        <f t="shared" si="4"/>
        <v/>
      </c>
      <c r="J125" s="125"/>
      <c r="K125" s="123"/>
      <c r="L125" s="124" t="str">
        <f t="shared" si="5"/>
        <v/>
      </c>
      <c r="M125" s="126"/>
      <c r="N125" s="127"/>
      <c r="O125" s="127"/>
      <c r="P125" s="126"/>
      <c r="Q125" s="128"/>
      <c r="R125" s="129"/>
      <c r="S125" s="130"/>
      <c r="T125" s="130"/>
      <c r="U125" s="130"/>
      <c r="V125" s="131"/>
      <c r="W125" s="132">
        <f t="shared" si="7"/>
        <v>0</v>
      </c>
      <c r="X125" s="133">
        <f>IFERROR(W125/(1+VLOOKUP(F125,[1]Taxes!$A:$B,2,FALSE)),0)</f>
        <v>0</v>
      </c>
    </row>
    <row r="126" spans="2:24" ht="18.600000000000001" thickBot="1">
      <c r="B126" s="121"/>
      <c r="C126" s="122"/>
      <c r="D126" s="122"/>
      <c r="E126" s="122"/>
      <c r="F126" s="122"/>
      <c r="G126" s="122"/>
      <c r="H126" s="123"/>
      <c r="I126" s="124" t="str">
        <f t="shared" si="4"/>
        <v/>
      </c>
      <c r="J126" s="125"/>
      <c r="K126" s="123"/>
      <c r="L126" s="124" t="str">
        <f t="shared" si="5"/>
        <v/>
      </c>
      <c r="M126" s="126"/>
      <c r="N126" s="127"/>
      <c r="O126" s="127"/>
      <c r="P126" s="126"/>
      <c r="Q126" s="128"/>
      <c r="R126" s="129"/>
      <c r="S126" s="130"/>
      <c r="T126" s="130"/>
      <c r="U126" s="130"/>
      <c r="V126" s="131"/>
      <c r="W126" s="132">
        <f t="shared" si="7"/>
        <v>0</v>
      </c>
      <c r="X126" s="133">
        <f>IFERROR(W126/(1+VLOOKUP(F126,[1]Taxes!$A:$B,2,FALSE)),0)</f>
        <v>0</v>
      </c>
    </row>
    <row r="127" spans="2:24" ht="18.600000000000001" thickBot="1">
      <c r="B127" s="121"/>
      <c r="C127" s="122"/>
      <c r="D127" s="122"/>
      <c r="E127" s="122"/>
      <c r="F127" s="122"/>
      <c r="G127" s="122"/>
      <c r="H127" s="123"/>
      <c r="I127" s="124" t="str">
        <f t="shared" si="4"/>
        <v/>
      </c>
      <c r="J127" s="125"/>
      <c r="K127" s="123"/>
      <c r="L127" s="124" t="str">
        <f t="shared" si="5"/>
        <v/>
      </c>
      <c r="M127" s="126"/>
      <c r="N127" s="127"/>
      <c r="O127" s="127"/>
      <c r="P127" s="126"/>
      <c r="Q127" s="128"/>
      <c r="R127" s="129"/>
      <c r="S127" s="130"/>
      <c r="T127" s="130"/>
      <c r="U127" s="130"/>
      <c r="V127" s="131"/>
      <c r="W127" s="132">
        <f t="shared" si="7"/>
        <v>0</v>
      </c>
      <c r="X127" s="133">
        <f>IFERROR(W127/(1+VLOOKUP(F127,[1]Taxes!$A:$B,2,FALSE)),0)</f>
        <v>0</v>
      </c>
    </row>
    <row r="128" spans="2:24" ht="18.600000000000001" thickBot="1">
      <c r="B128" s="121"/>
      <c r="C128" s="122"/>
      <c r="D128" s="122"/>
      <c r="E128" s="122"/>
      <c r="F128" s="122"/>
      <c r="G128" s="122"/>
      <c r="H128" s="123"/>
      <c r="I128" s="124" t="str">
        <f t="shared" si="4"/>
        <v/>
      </c>
      <c r="J128" s="125"/>
      <c r="K128" s="123"/>
      <c r="L128" s="124" t="str">
        <f t="shared" si="5"/>
        <v/>
      </c>
      <c r="M128" s="126"/>
      <c r="N128" s="127"/>
      <c r="O128" s="127"/>
      <c r="P128" s="126"/>
      <c r="Q128" s="128"/>
      <c r="R128" s="129"/>
      <c r="S128" s="130"/>
      <c r="T128" s="130"/>
      <c r="U128" s="130"/>
      <c r="V128" s="131"/>
      <c r="W128" s="132">
        <f t="shared" si="7"/>
        <v>0</v>
      </c>
      <c r="X128" s="133">
        <f>IFERROR(W128/(1+VLOOKUP(F128,[1]Taxes!$A:$B,2,FALSE)),0)</f>
        <v>0</v>
      </c>
    </row>
    <row r="129" spans="2:24" ht="18.600000000000001" thickBot="1">
      <c r="B129" s="121"/>
      <c r="C129" s="122"/>
      <c r="D129" s="122"/>
      <c r="E129" s="122"/>
      <c r="F129" s="122"/>
      <c r="G129" s="122"/>
      <c r="H129" s="123"/>
      <c r="I129" s="124" t="str">
        <f t="shared" si="4"/>
        <v/>
      </c>
      <c r="J129" s="125"/>
      <c r="K129" s="123"/>
      <c r="L129" s="124" t="str">
        <f t="shared" si="5"/>
        <v/>
      </c>
      <c r="M129" s="126"/>
      <c r="N129" s="127"/>
      <c r="O129" s="127"/>
      <c r="P129" s="126"/>
      <c r="Q129" s="128"/>
      <c r="R129" s="129"/>
      <c r="S129" s="130"/>
      <c r="T129" s="130"/>
      <c r="U129" s="130"/>
      <c r="V129" s="131"/>
      <c r="W129" s="132">
        <f t="shared" si="7"/>
        <v>0</v>
      </c>
      <c r="X129" s="133">
        <f>IFERROR(W129/(1+VLOOKUP(F129,[1]Taxes!$A:$B,2,FALSE)),0)</f>
        <v>0</v>
      </c>
    </row>
    <row r="130" spans="2:24" ht="18.600000000000001" thickBot="1">
      <c r="B130" s="121"/>
      <c r="C130" s="122"/>
      <c r="D130" s="122"/>
      <c r="E130" s="122"/>
      <c r="F130" s="122"/>
      <c r="G130" s="122"/>
      <c r="H130" s="123"/>
      <c r="I130" s="124" t="str">
        <f t="shared" si="4"/>
        <v/>
      </c>
      <c r="J130" s="125"/>
      <c r="K130" s="123"/>
      <c r="L130" s="124" t="str">
        <f t="shared" si="5"/>
        <v/>
      </c>
      <c r="M130" s="126"/>
      <c r="N130" s="127"/>
      <c r="O130" s="127"/>
      <c r="P130" s="126"/>
      <c r="Q130" s="128"/>
      <c r="R130" s="129"/>
      <c r="S130" s="130"/>
      <c r="T130" s="130"/>
      <c r="U130" s="130"/>
      <c r="V130" s="131"/>
      <c r="W130" s="132">
        <f t="shared" si="7"/>
        <v>0</v>
      </c>
      <c r="X130" s="133">
        <f>IFERROR(W130/(1+VLOOKUP(F130,[1]Taxes!$A:$B,2,FALSE)),0)</f>
        <v>0</v>
      </c>
    </row>
    <row r="131" spans="2:24" ht="18.600000000000001" thickBot="1">
      <c r="B131" s="121"/>
      <c r="C131" s="122"/>
      <c r="D131" s="122"/>
      <c r="E131" s="122"/>
      <c r="F131" s="122"/>
      <c r="G131" s="122"/>
      <c r="H131" s="123"/>
      <c r="I131" s="124" t="str">
        <f t="shared" si="4"/>
        <v/>
      </c>
      <c r="J131" s="125"/>
      <c r="K131" s="123"/>
      <c r="L131" s="124" t="str">
        <f t="shared" si="5"/>
        <v/>
      </c>
      <c r="M131" s="126"/>
      <c r="N131" s="127"/>
      <c r="O131" s="127"/>
      <c r="P131" s="126"/>
      <c r="Q131" s="128"/>
      <c r="R131" s="129"/>
      <c r="S131" s="130"/>
      <c r="T131" s="130"/>
      <c r="U131" s="130"/>
      <c r="V131" s="131"/>
      <c r="W131" s="132">
        <f t="shared" si="7"/>
        <v>0</v>
      </c>
      <c r="X131" s="133">
        <f>IFERROR(W131/(1+VLOOKUP(F131,[1]Taxes!$A:$B,2,FALSE)),0)</f>
        <v>0</v>
      </c>
    </row>
    <row r="132" spans="2:24" ht="18.600000000000001" thickBot="1">
      <c r="B132" s="121"/>
      <c r="C132" s="122"/>
      <c r="D132" s="122"/>
      <c r="E132" s="122"/>
      <c r="F132" s="122"/>
      <c r="G132" s="122"/>
      <c r="H132" s="123"/>
      <c r="I132" s="124" t="str">
        <f t="shared" si="4"/>
        <v/>
      </c>
      <c r="J132" s="125"/>
      <c r="K132" s="123"/>
      <c r="L132" s="124" t="str">
        <f t="shared" si="5"/>
        <v/>
      </c>
      <c r="M132" s="126"/>
      <c r="N132" s="127"/>
      <c r="O132" s="127"/>
      <c r="P132" s="126"/>
      <c r="Q132" s="128"/>
      <c r="R132" s="129"/>
      <c r="S132" s="130"/>
      <c r="T132" s="130"/>
      <c r="U132" s="130"/>
      <c r="V132" s="131"/>
      <c r="W132" s="132">
        <f t="shared" si="7"/>
        <v>0</v>
      </c>
      <c r="X132" s="133">
        <f>IFERROR(W132/(1+VLOOKUP(F132,[1]Taxes!$A:$B,2,FALSE)),0)</f>
        <v>0</v>
      </c>
    </row>
    <row r="133" spans="2:24" ht="18.600000000000001" thickBot="1">
      <c r="B133" s="121"/>
      <c r="C133" s="122"/>
      <c r="D133" s="122"/>
      <c r="E133" s="122"/>
      <c r="F133" s="122"/>
      <c r="G133" s="122"/>
      <c r="H133" s="123"/>
      <c r="I133" s="124" t="str">
        <f t="shared" si="4"/>
        <v/>
      </c>
      <c r="J133" s="125"/>
      <c r="K133" s="123"/>
      <c r="L133" s="124" t="str">
        <f t="shared" si="5"/>
        <v/>
      </c>
      <c r="M133" s="126"/>
      <c r="N133" s="127"/>
      <c r="O133" s="127"/>
      <c r="P133" s="126"/>
      <c r="Q133" s="128"/>
      <c r="R133" s="129"/>
      <c r="S133" s="130"/>
      <c r="T133" s="130"/>
      <c r="U133" s="130"/>
      <c r="V133" s="131"/>
      <c r="W133" s="132">
        <f t="shared" si="7"/>
        <v>0</v>
      </c>
      <c r="X133" s="133">
        <f>IFERROR(W133/(1+VLOOKUP(F133,[1]Taxes!$A:$B,2,FALSE)),0)</f>
        <v>0</v>
      </c>
    </row>
    <row r="134" spans="2:24" ht="18.600000000000001" thickBot="1">
      <c r="B134" s="121"/>
      <c r="C134" s="122"/>
      <c r="D134" s="122"/>
      <c r="E134" s="122"/>
      <c r="F134" s="122"/>
      <c r="G134" s="122"/>
      <c r="H134" s="123"/>
      <c r="I134" s="124" t="str">
        <f t="shared" si="4"/>
        <v/>
      </c>
      <c r="J134" s="125"/>
      <c r="K134" s="123"/>
      <c r="L134" s="124" t="str">
        <f t="shared" si="5"/>
        <v/>
      </c>
      <c r="M134" s="126"/>
      <c r="N134" s="127"/>
      <c r="O134" s="127"/>
      <c r="P134" s="126"/>
      <c r="Q134" s="128"/>
      <c r="R134" s="129"/>
      <c r="S134" s="130"/>
      <c r="T134" s="130"/>
      <c r="U134" s="130"/>
      <c r="V134" s="131"/>
      <c r="W134" s="132">
        <f t="shared" si="6"/>
        <v>0</v>
      </c>
      <c r="X134" s="133">
        <f>IFERROR(W134/(1+VLOOKUP(F134,[1]Taxes!$A:$B,2,FALSE)),0)</f>
        <v>0</v>
      </c>
    </row>
    <row r="135" spans="2:24" ht="18.600000000000001" thickBot="1">
      <c r="B135" s="121"/>
      <c r="C135" s="122"/>
      <c r="D135" s="122"/>
      <c r="E135" s="122"/>
      <c r="F135" s="122"/>
      <c r="G135" s="122"/>
      <c r="H135" s="123"/>
      <c r="I135" s="124" t="str">
        <f t="shared" si="4"/>
        <v/>
      </c>
      <c r="J135" s="125"/>
      <c r="K135" s="123"/>
      <c r="L135" s="124" t="str">
        <f t="shared" si="5"/>
        <v/>
      </c>
      <c r="M135" s="126"/>
      <c r="N135" s="127"/>
      <c r="O135" s="127"/>
      <c r="P135" s="126"/>
      <c r="Q135" s="128"/>
      <c r="R135" s="129"/>
      <c r="S135" s="130"/>
      <c r="T135" s="130"/>
      <c r="U135" s="130"/>
      <c r="V135" s="131"/>
      <c r="W135" s="132">
        <f t="shared" si="6"/>
        <v>0</v>
      </c>
      <c r="X135" s="133">
        <f>IFERROR(W135/(1+VLOOKUP(F135,[1]Taxes!$A:$B,2,FALSE)),0)</f>
        <v>0</v>
      </c>
    </row>
    <row r="136" spans="2:24" ht="18.600000000000001" thickBot="1">
      <c r="B136" s="121"/>
      <c r="C136" s="122"/>
      <c r="D136" s="122"/>
      <c r="E136" s="122"/>
      <c r="F136" s="122"/>
      <c r="G136" s="122"/>
      <c r="H136" s="123"/>
      <c r="I136" s="124" t="str">
        <f t="shared" si="4"/>
        <v/>
      </c>
      <c r="J136" s="125"/>
      <c r="K136" s="123"/>
      <c r="L136" s="124" t="str">
        <f t="shared" si="5"/>
        <v/>
      </c>
      <c r="M136" s="126"/>
      <c r="N136" s="127"/>
      <c r="O136" s="127"/>
      <c r="P136" s="126"/>
      <c r="Q136" s="128"/>
      <c r="R136" s="129"/>
      <c r="S136" s="130"/>
      <c r="T136" s="130"/>
      <c r="U136" s="130"/>
      <c r="V136" s="131"/>
      <c r="W136" s="132">
        <f t="shared" si="6"/>
        <v>0</v>
      </c>
      <c r="X136" s="133">
        <f>IFERROR(W136/(1+VLOOKUP(F136,[1]Taxes!$A:$B,2,FALSE)),0)</f>
        <v>0</v>
      </c>
    </row>
    <row r="137" spans="2:24" ht="18.600000000000001" thickBot="1">
      <c r="B137" s="121"/>
      <c r="C137" s="122"/>
      <c r="D137" s="122"/>
      <c r="E137" s="122"/>
      <c r="F137" s="122"/>
      <c r="G137" s="122"/>
      <c r="H137" s="123"/>
      <c r="I137" s="124" t="str">
        <f t="shared" si="4"/>
        <v/>
      </c>
      <c r="J137" s="125"/>
      <c r="K137" s="123"/>
      <c r="L137" s="124" t="str">
        <f t="shared" si="5"/>
        <v/>
      </c>
      <c r="M137" s="126"/>
      <c r="N137" s="127"/>
      <c r="O137" s="127"/>
      <c r="P137" s="126"/>
      <c r="Q137" s="128"/>
      <c r="R137" s="129"/>
      <c r="S137" s="130"/>
      <c r="T137" s="130"/>
      <c r="U137" s="130"/>
      <c r="V137" s="131"/>
      <c r="W137" s="132">
        <f t="shared" si="6"/>
        <v>0</v>
      </c>
      <c r="X137" s="133">
        <f>IFERROR(W137/(1+VLOOKUP(F137,[1]Taxes!$A:$B,2,FALSE)),0)</f>
        <v>0</v>
      </c>
    </row>
    <row r="138" spans="2:24" ht="18.600000000000001" thickBot="1">
      <c r="B138" s="121"/>
      <c r="C138" s="122"/>
      <c r="D138" s="122"/>
      <c r="E138" s="122"/>
      <c r="F138" s="122"/>
      <c r="G138" s="122"/>
      <c r="H138" s="123"/>
      <c r="I138" s="124" t="str">
        <f t="shared" si="4"/>
        <v/>
      </c>
      <c r="J138" s="125"/>
      <c r="K138" s="123"/>
      <c r="L138" s="124" t="str">
        <f t="shared" si="5"/>
        <v/>
      </c>
      <c r="M138" s="126"/>
      <c r="N138" s="127"/>
      <c r="O138" s="127"/>
      <c r="P138" s="126"/>
      <c r="Q138" s="128"/>
      <c r="R138" s="129"/>
      <c r="S138" s="130"/>
      <c r="T138" s="130"/>
      <c r="U138" s="130"/>
      <c r="V138" s="131"/>
      <c r="W138" s="132">
        <f t="shared" si="6"/>
        <v>0</v>
      </c>
      <c r="X138" s="133">
        <f>IFERROR(W138/(1+VLOOKUP(F138,[1]Taxes!$A:$B,2,FALSE)),0)</f>
        <v>0</v>
      </c>
    </row>
    <row r="139" spans="2:24" ht="18.600000000000001" thickBot="1">
      <c r="B139" s="121"/>
      <c r="C139" s="122"/>
      <c r="D139" s="122"/>
      <c r="E139" s="122"/>
      <c r="F139" s="122"/>
      <c r="G139" s="122"/>
      <c r="H139" s="123"/>
      <c r="I139" s="124" t="str">
        <f t="shared" si="4"/>
        <v/>
      </c>
      <c r="J139" s="125"/>
      <c r="K139" s="123"/>
      <c r="L139" s="124" t="str">
        <f t="shared" si="5"/>
        <v/>
      </c>
      <c r="M139" s="126"/>
      <c r="N139" s="127"/>
      <c r="O139" s="127"/>
      <c r="P139" s="126"/>
      <c r="Q139" s="128"/>
      <c r="R139" s="129"/>
      <c r="S139" s="130"/>
      <c r="T139" s="130"/>
      <c r="U139" s="130"/>
      <c r="V139" s="131"/>
      <c r="W139" s="132">
        <f t="shared" si="6"/>
        <v>0</v>
      </c>
      <c r="X139" s="133">
        <f>IFERROR(W139/(1+VLOOKUP(F139,[1]Taxes!$A:$B,2,FALSE)),0)</f>
        <v>0</v>
      </c>
    </row>
    <row r="140" spans="2:24" ht="18.600000000000001" thickBot="1">
      <c r="B140" s="121"/>
      <c r="C140" s="122"/>
      <c r="D140" s="122"/>
      <c r="E140" s="122"/>
      <c r="F140" s="122"/>
      <c r="G140" s="122"/>
      <c r="H140" s="123"/>
      <c r="I140" s="124" t="str">
        <f t="shared" si="4"/>
        <v/>
      </c>
      <c r="J140" s="125"/>
      <c r="K140" s="123"/>
      <c r="L140" s="124" t="str">
        <f t="shared" si="5"/>
        <v/>
      </c>
      <c r="M140" s="126"/>
      <c r="N140" s="127"/>
      <c r="O140" s="127"/>
      <c r="P140" s="126"/>
      <c r="Q140" s="128"/>
      <c r="R140" s="129"/>
      <c r="S140" s="130"/>
      <c r="T140" s="130"/>
      <c r="U140" s="130"/>
      <c r="V140" s="131"/>
      <c r="W140" s="132">
        <f t="shared" si="6"/>
        <v>0</v>
      </c>
      <c r="X140" s="133">
        <f>IFERROR(W140/(1+VLOOKUP(F140,[1]Taxes!$A:$B,2,FALSE)),0)</f>
        <v>0</v>
      </c>
    </row>
    <row r="141" spans="2:24" ht="18.600000000000001" thickBot="1">
      <c r="B141" s="121"/>
      <c r="C141" s="122"/>
      <c r="D141" s="122"/>
      <c r="E141" s="122"/>
      <c r="F141" s="122"/>
      <c r="G141" s="122"/>
      <c r="H141" s="123"/>
      <c r="I141" s="124" t="str">
        <f t="shared" si="4"/>
        <v/>
      </c>
      <c r="J141" s="125"/>
      <c r="K141" s="123"/>
      <c r="L141" s="124" t="str">
        <f t="shared" si="5"/>
        <v/>
      </c>
      <c r="M141" s="126"/>
      <c r="N141" s="127"/>
      <c r="O141" s="127"/>
      <c r="P141" s="126"/>
      <c r="Q141" s="128"/>
      <c r="R141" s="129"/>
      <c r="S141" s="130"/>
      <c r="T141" s="130"/>
      <c r="U141" s="130"/>
      <c r="V141" s="131"/>
      <c r="W141" s="132">
        <f t="shared" si="6"/>
        <v>0</v>
      </c>
      <c r="X141" s="133">
        <f>IFERROR(W141/(1+VLOOKUP(F141,[1]Taxes!$A:$B,2,FALSE)),0)</f>
        <v>0</v>
      </c>
    </row>
    <row r="142" spans="2:24" ht="18.600000000000001" thickBot="1">
      <c r="B142" s="121"/>
      <c r="C142" s="122"/>
      <c r="D142" s="122"/>
      <c r="E142" s="122"/>
      <c r="F142" s="122"/>
      <c r="G142" s="122"/>
      <c r="H142" s="123"/>
      <c r="I142" s="124" t="str">
        <f t="shared" si="4"/>
        <v/>
      </c>
      <c r="J142" s="125"/>
      <c r="K142" s="123"/>
      <c r="L142" s="124" t="str">
        <f t="shared" si="5"/>
        <v/>
      </c>
      <c r="M142" s="126"/>
      <c r="N142" s="127"/>
      <c r="O142" s="127"/>
      <c r="P142" s="126"/>
      <c r="Q142" s="128"/>
      <c r="R142" s="129"/>
      <c r="S142" s="130"/>
      <c r="T142" s="130"/>
      <c r="U142" s="130"/>
      <c r="V142" s="131"/>
      <c r="W142" s="132">
        <f t="shared" si="6"/>
        <v>0</v>
      </c>
      <c r="X142" s="133">
        <f>IFERROR(W142/(1+VLOOKUP(F142,[1]Taxes!$A:$B,2,FALSE)),0)</f>
        <v>0</v>
      </c>
    </row>
    <row r="143" spans="2:24" ht="18.600000000000001" thickBot="1">
      <c r="B143" s="121"/>
      <c r="C143" s="122"/>
      <c r="D143" s="122"/>
      <c r="E143" s="122"/>
      <c r="F143" s="122"/>
      <c r="G143" s="122"/>
      <c r="H143" s="123"/>
      <c r="I143" s="124" t="str">
        <f t="shared" si="4"/>
        <v/>
      </c>
      <c r="J143" s="125"/>
      <c r="K143" s="123"/>
      <c r="L143" s="124" t="str">
        <f t="shared" si="5"/>
        <v/>
      </c>
      <c r="M143" s="126"/>
      <c r="N143" s="127"/>
      <c r="O143" s="127"/>
      <c r="P143" s="126"/>
      <c r="Q143" s="128"/>
      <c r="R143" s="129"/>
      <c r="S143" s="130"/>
      <c r="T143" s="130"/>
      <c r="U143" s="130"/>
      <c r="V143" s="131"/>
      <c r="W143" s="132">
        <f t="shared" si="6"/>
        <v>0</v>
      </c>
      <c r="X143" s="133">
        <f>IFERROR(W143/(1+VLOOKUP(F143,[1]Taxes!$A:$B,2,FALSE)),0)</f>
        <v>0</v>
      </c>
    </row>
    <row r="144" spans="2:24" ht="18.600000000000001" thickBot="1">
      <c r="B144" s="121"/>
      <c r="C144" s="122"/>
      <c r="D144" s="122"/>
      <c r="E144" s="122"/>
      <c r="F144" s="122"/>
      <c r="G144" s="122"/>
      <c r="H144" s="123"/>
      <c r="I144" s="124" t="str">
        <f t="shared" si="4"/>
        <v/>
      </c>
      <c r="J144" s="125"/>
      <c r="K144" s="123"/>
      <c r="L144" s="124" t="str">
        <f t="shared" si="5"/>
        <v/>
      </c>
      <c r="M144" s="126"/>
      <c r="N144" s="127"/>
      <c r="O144" s="127"/>
      <c r="P144" s="126"/>
      <c r="Q144" s="128"/>
      <c r="R144" s="129"/>
      <c r="S144" s="130"/>
      <c r="T144" s="130"/>
      <c r="U144" s="130"/>
      <c r="V144" s="131"/>
      <c r="W144" s="132">
        <f t="shared" si="6"/>
        <v>0</v>
      </c>
      <c r="X144" s="133">
        <f>IFERROR(W144/(1+VLOOKUP(F144,[1]Taxes!$A:$B,2,FALSE)),0)</f>
        <v>0</v>
      </c>
    </row>
    <row r="145" spans="2:24" ht="18.600000000000001" thickBot="1">
      <c r="B145" s="121"/>
      <c r="C145" s="122"/>
      <c r="D145" s="122"/>
      <c r="E145" s="122"/>
      <c r="F145" s="122"/>
      <c r="G145" s="122"/>
      <c r="H145" s="123"/>
      <c r="I145" s="124" t="str">
        <f t="shared" si="4"/>
        <v/>
      </c>
      <c r="J145" s="125"/>
      <c r="K145" s="123"/>
      <c r="L145" s="124" t="str">
        <f t="shared" si="5"/>
        <v/>
      </c>
      <c r="M145" s="126"/>
      <c r="N145" s="127"/>
      <c r="O145" s="127"/>
      <c r="P145" s="126"/>
      <c r="Q145" s="128"/>
      <c r="R145" s="129"/>
      <c r="S145" s="130"/>
      <c r="T145" s="130"/>
      <c r="U145" s="130"/>
      <c r="V145" s="131"/>
      <c r="W145" s="132">
        <f t="shared" si="6"/>
        <v>0</v>
      </c>
      <c r="X145" s="133">
        <f>IFERROR(W145/(1+VLOOKUP(F145,[1]Taxes!$A:$B,2,FALSE)),0)</f>
        <v>0</v>
      </c>
    </row>
    <row r="146" spans="2:24" ht="18.600000000000001" thickBot="1">
      <c r="B146" s="121"/>
      <c r="C146" s="122"/>
      <c r="D146" s="122"/>
      <c r="E146" s="122"/>
      <c r="F146" s="122"/>
      <c r="G146" s="122"/>
      <c r="H146" s="123"/>
      <c r="I146" s="124" t="str">
        <f t="shared" si="4"/>
        <v/>
      </c>
      <c r="J146" s="125"/>
      <c r="K146" s="123"/>
      <c r="L146" s="124" t="str">
        <f t="shared" si="5"/>
        <v/>
      </c>
      <c r="M146" s="126"/>
      <c r="N146" s="127"/>
      <c r="O146" s="127"/>
      <c r="P146" s="126"/>
      <c r="Q146" s="128"/>
      <c r="R146" s="129"/>
      <c r="S146" s="130"/>
      <c r="T146" s="130"/>
      <c r="U146" s="130"/>
      <c r="V146" s="131"/>
      <c r="W146" s="132">
        <f t="shared" si="6"/>
        <v>0</v>
      </c>
      <c r="X146" s="133">
        <f>IFERROR(W146/(1+VLOOKUP(F146,[1]Taxes!$A:$B,2,FALSE)),0)</f>
        <v>0</v>
      </c>
    </row>
    <row r="147" spans="2:24" ht="18.600000000000001" thickBot="1">
      <c r="B147" s="121"/>
      <c r="C147" s="122"/>
      <c r="D147" s="122"/>
      <c r="E147" s="122"/>
      <c r="F147" s="122"/>
      <c r="G147" s="122"/>
      <c r="H147" s="123"/>
      <c r="I147" s="124" t="str">
        <f t="shared" ref="I147:I166" si="8">IF(H147&gt;="","",IF(H147&gt;11,H147*$I$11,5))</f>
        <v/>
      </c>
      <c r="J147" s="125"/>
      <c r="K147" s="123"/>
      <c r="L147" s="124" t="str">
        <f t="shared" ref="L147:L166" si="9">IF(K147&gt;="","",IF(K147&gt;9,K147*$L$11,5))</f>
        <v/>
      </c>
      <c r="M147" s="126"/>
      <c r="N147" s="127"/>
      <c r="O147" s="127"/>
      <c r="P147" s="126"/>
      <c r="Q147" s="128"/>
      <c r="R147" s="129"/>
      <c r="S147" s="130"/>
      <c r="T147" s="130"/>
      <c r="U147" s="130"/>
      <c r="V147" s="131"/>
      <c r="W147" s="132">
        <f t="shared" ref="W147:W166" si="10">SUM(R147:V147)</f>
        <v>0</v>
      </c>
      <c r="X147" s="133">
        <f>IFERROR(W147/(1+VLOOKUP(F147,[1]Taxes!$A:$B,2,FALSE)),0)</f>
        <v>0</v>
      </c>
    </row>
    <row r="148" spans="2:24" ht="18.600000000000001" thickBot="1">
      <c r="B148" s="121"/>
      <c r="C148" s="122"/>
      <c r="D148" s="122"/>
      <c r="E148" s="122"/>
      <c r="F148" s="122"/>
      <c r="G148" s="122"/>
      <c r="H148" s="123"/>
      <c r="I148" s="124" t="str">
        <f t="shared" si="8"/>
        <v/>
      </c>
      <c r="J148" s="125"/>
      <c r="K148" s="123"/>
      <c r="L148" s="124" t="str">
        <f t="shared" si="9"/>
        <v/>
      </c>
      <c r="M148" s="126"/>
      <c r="N148" s="127"/>
      <c r="O148" s="127"/>
      <c r="P148" s="126"/>
      <c r="Q148" s="128"/>
      <c r="R148" s="129"/>
      <c r="S148" s="130"/>
      <c r="T148" s="130"/>
      <c r="U148" s="130"/>
      <c r="V148" s="131"/>
      <c r="W148" s="132">
        <f t="shared" si="10"/>
        <v>0</v>
      </c>
      <c r="X148" s="133">
        <f>IFERROR(W148/(1+VLOOKUP(F148,[1]Taxes!$A:$B,2,FALSE)),0)</f>
        <v>0</v>
      </c>
    </row>
    <row r="149" spans="2:24" ht="18.600000000000001" thickBot="1">
      <c r="B149" s="121"/>
      <c r="C149" s="122"/>
      <c r="D149" s="122"/>
      <c r="E149" s="122"/>
      <c r="F149" s="122"/>
      <c r="G149" s="122"/>
      <c r="H149" s="123"/>
      <c r="I149" s="124" t="str">
        <f t="shared" si="8"/>
        <v/>
      </c>
      <c r="J149" s="125"/>
      <c r="K149" s="123"/>
      <c r="L149" s="124" t="str">
        <f t="shared" si="9"/>
        <v/>
      </c>
      <c r="M149" s="126"/>
      <c r="N149" s="127"/>
      <c r="O149" s="127"/>
      <c r="P149" s="126"/>
      <c r="Q149" s="128"/>
      <c r="R149" s="129"/>
      <c r="S149" s="130"/>
      <c r="T149" s="130"/>
      <c r="U149" s="130"/>
      <c r="V149" s="131"/>
      <c r="W149" s="132">
        <f t="shared" si="10"/>
        <v>0</v>
      </c>
      <c r="X149" s="133">
        <f>IFERROR(W149/(1+VLOOKUP(F149,[1]Taxes!$A:$B,2,FALSE)),0)</f>
        <v>0</v>
      </c>
    </row>
    <row r="150" spans="2:24" ht="18.600000000000001" thickBot="1">
      <c r="B150" s="121"/>
      <c r="C150" s="122"/>
      <c r="D150" s="122"/>
      <c r="E150" s="122"/>
      <c r="F150" s="122"/>
      <c r="G150" s="122"/>
      <c r="H150" s="123"/>
      <c r="I150" s="124" t="str">
        <f t="shared" si="8"/>
        <v/>
      </c>
      <c r="J150" s="125"/>
      <c r="K150" s="123"/>
      <c r="L150" s="124" t="str">
        <f t="shared" si="9"/>
        <v/>
      </c>
      <c r="M150" s="126"/>
      <c r="N150" s="127"/>
      <c r="O150" s="127"/>
      <c r="P150" s="126"/>
      <c r="Q150" s="128"/>
      <c r="R150" s="129"/>
      <c r="S150" s="130"/>
      <c r="T150" s="130"/>
      <c r="U150" s="130"/>
      <c r="V150" s="131"/>
      <c r="W150" s="132">
        <f t="shared" si="10"/>
        <v>0</v>
      </c>
      <c r="X150" s="133">
        <f>IFERROR(W150/(1+VLOOKUP(F150,[1]Taxes!$A:$B,2,FALSE)),0)</f>
        <v>0</v>
      </c>
    </row>
    <row r="151" spans="2:24" ht="18.600000000000001" thickBot="1">
      <c r="B151" s="121"/>
      <c r="C151" s="122"/>
      <c r="D151" s="122"/>
      <c r="E151" s="122"/>
      <c r="F151" s="122"/>
      <c r="G151" s="122"/>
      <c r="H151" s="123"/>
      <c r="I151" s="124" t="str">
        <f t="shared" si="8"/>
        <v/>
      </c>
      <c r="J151" s="125"/>
      <c r="K151" s="123"/>
      <c r="L151" s="124" t="str">
        <f t="shared" si="9"/>
        <v/>
      </c>
      <c r="M151" s="126"/>
      <c r="N151" s="127"/>
      <c r="O151" s="127"/>
      <c r="P151" s="126"/>
      <c r="Q151" s="128"/>
      <c r="R151" s="129"/>
      <c r="S151" s="130"/>
      <c r="T151" s="130"/>
      <c r="U151" s="130"/>
      <c r="V151" s="131"/>
      <c r="W151" s="132">
        <f t="shared" si="10"/>
        <v>0</v>
      </c>
      <c r="X151" s="133">
        <f>IFERROR(W151/(1+VLOOKUP(F151,[1]Taxes!$A:$B,2,FALSE)),0)</f>
        <v>0</v>
      </c>
    </row>
    <row r="152" spans="2:24" ht="18.600000000000001" thickBot="1">
      <c r="B152" s="121"/>
      <c r="C152" s="122"/>
      <c r="D152" s="122"/>
      <c r="E152" s="122"/>
      <c r="F152" s="122"/>
      <c r="G152" s="122"/>
      <c r="H152" s="123"/>
      <c r="I152" s="124" t="str">
        <f t="shared" si="8"/>
        <v/>
      </c>
      <c r="J152" s="125"/>
      <c r="K152" s="123"/>
      <c r="L152" s="124" t="str">
        <f t="shared" si="9"/>
        <v/>
      </c>
      <c r="M152" s="126"/>
      <c r="N152" s="127"/>
      <c r="O152" s="127"/>
      <c r="P152" s="126"/>
      <c r="Q152" s="128"/>
      <c r="R152" s="129"/>
      <c r="S152" s="130"/>
      <c r="T152" s="130"/>
      <c r="U152" s="130"/>
      <c r="V152" s="131"/>
      <c r="W152" s="132">
        <f t="shared" si="10"/>
        <v>0</v>
      </c>
      <c r="X152" s="133">
        <f>IFERROR(W152/(1+VLOOKUP(F152,[1]Taxes!$A:$B,2,FALSE)),0)</f>
        <v>0</v>
      </c>
    </row>
    <row r="153" spans="2:24" ht="18.600000000000001" thickBot="1">
      <c r="B153" s="121"/>
      <c r="C153" s="122"/>
      <c r="D153" s="122"/>
      <c r="E153" s="122"/>
      <c r="F153" s="122"/>
      <c r="G153" s="122"/>
      <c r="H153" s="123"/>
      <c r="I153" s="124" t="str">
        <f t="shared" si="8"/>
        <v/>
      </c>
      <c r="J153" s="125"/>
      <c r="K153" s="123"/>
      <c r="L153" s="124" t="str">
        <f t="shared" si="9"/>
        <v/>
      </c>
      <c r="M153" s="126"/>
      <c r="N153" s="127"/>
      <c r="O153" s="127"/>
      <c r="P153" s="126"/>
      <c r="Q153" s="128"/>
      <c r="R153" s="129"/>
      <c r="S153" s="130"/>
      <c r="T153" s="130"/>
      <c r="U153" s="130"/>
      <c r="V153" s="131"/>
      <c r="W153" s="132">
        <f t="shared" si="10"/>
        <v>0</v>
      </c>
      <c r="X153" s="133">
        <f>IFERROR(W153/(1+VLOOKUP(F153,[1]Taxes!$A:$B,2,FALSE)),0)</f>
        <v>0</v>
      </c>
    </row>
    <row r="154" spans="2:24" ht="18.600000000000001" thickBot="1">
      <c r="B154" s="121"/>
      <c r="C154" s="122"/>
      <c r="D154" s="122"/>
      <c r="E154" s="122"/>
      <c r="F154" s="122"/>
      <c r="G154" s="122"/>
      <c r="H154" s="123"/>
      <c r="I154" s="124" t="str">
        <f t="shared" si="8"/>
        <v/>
      </c>
      <c r="J154" s="125"/>
      <c r="K154" s="123"/>
      <c r="L154" s="124" t="str">
        <f t="shared" si="9"/>
        <v/>
      </c>
      <c r="M154" s="126"/>
      <c r="N154" s="127"/>
      <c r="O154" s="127"/>
      <c r="P154" s="126"/>
      <c r="Q154" s="128"/>
      <c r="R154" s="129"/>
      <c r="S154" s="130"/>
      <c r="T154" s="130"/>
      <c r="U154" s="130"/>
      <c r="V154" s="131"/>
      <c r="W154" s="132">
        <f t="shared" si="10"/>
        <v>0</v>
      </c>
      <c r="X154" s="133">
        <f>IFERROR(W154/(1+VLOOKUP(F154,[1]Taxes!$A:$B,2,FALSE)),0)</f>
        <v>0</v>
      </c>
    </row>
    <row r="155" spans="2:24" ht="18.600000000000001" thickBot="1">
      <c r="B155" s="121"/>
      <c r="C155" s="122"/>
      <c r="D155" s="122"/>
      <c r="E155" s="122"/>
      <c r="F155" s="122"/>
      <c r="G155" s="122"/>
      <c r="H155" s="123"/>
      <c r="I155" s="124" t="str">
        <f t="shared" si="8"/>
        <v/>
      </c>
      <c r="J155" s="125"/>
      <c r="K155" s="123"/>
      <c r="L155" s="124" t="str">
        <f t="shared" si="9"/>
        <v/>
      </c>
      <c r="M155" s="126"/>
      <c r="N155" s="127"/>
      <c r="O155" s="127"/>
      <c r="P155" s="126"/>
      <c r="Q155" s="128"/>
      <c r="R155" s="129"/>
      <c r="S155" s="130"/>
      <c r="T155" s="130"/>
      <c r="U155" s="130"/>
      <c r="V155" s="131"/>
      <c r="W155" s="132">
        <f t="shared" si="10"/>
        <v>0</v>
      </c>
      <c r="X155" s="133">
        <f>IFERROR(W155/(1+VLOOKUP(F155,[1]Taxes!$A:$B,2,FALSE)),0)</f>
        <v>0</v>
      </c>
    </row>
    <row r="156" spans="2:24" ht="18.600000000000001" thickBot="1">
      <c r="B156" s="121"/>
      <c r="C156" s="122"/>
      <c r="D156" s="122"/>
      <c r="E156" s="122"/>
      <c r="F156" s="122"/>
      <c r="G156" s="122"/>
      <c r="H156" s="123"/>
      <c r="I156" s="124" t="str">
        <f t="shared" si="8"/>
        <v/>
      </c>
      <c r="J156" s="125"/>
      <c r="K156" s="123"/>
      <c r="L156" s="124" t="str">
        <f t="shared" si="9"/>
        <v/>
      </c>
      <c r="M156" s="126"/>
      <c r="N156" s="127"/>
      <c r="O156" s="127"/>
      <c r="P156" s="126"/>
      <c r="Q156" s="128"/>
      <c r="R156" s="129"/>
      <c r="S156" s="130"/>
      <c r="T156" s="130"/>
      <c r="U156" s="130"/>
      <c r="V156" s="131"/>
      <c r="W156" s="132">
        <f t="shared" si="10"/>
        <v>0</v>
      </c>
      <c r="X156" s="133">
        <f>IFERROR(W156/(1+VLOOKUP(F156,[1]Taxes!$A:$B,2,FALSE)),0)</f>
        <v>0</v>
      </c>
    </row>
    <row r="157" spans="2:24" ht="18.600000000000001" thickBot="1">
      <c r="B157" s="121"/>
      <c r="C157" s="122"/>
      <c r="D157" s="122"/>
      <c r="E157" s="122"/>
      <c r="F157" s="122"/>
      <c r="G157" s="122"/>
      <c r="H157" s="123"/>
      <c r="I157" s="124" t="str">
        <f t="shared" si="8"/>
        <v/>
      </c>
      <c r="J157" s="125"/>
      <c r="K157" s="123"/>
      <c r="L157" s="124" t="str">
        <f t="shared" si="9"/>
        <v/>
      </c>
      <c r="M157" s="126"/>
      <c r="N157" s="127"/>
      <c r="O157" s="127"/>
      <c r="P157" s="126"/>
      <c r="Q157" s="128"/>
      <c r="R157" s="129"/>
      <c r="S157" s="130"/>
      <c r="T157" s="130"/>
      <c r="U157" s="130"/>
      <c r="V157" s="131"/>
      <c r="W157" s="132">
        <f t="shared" si="10"/>
        <v>0</v>
      </c>
      <c r="X157" s="133">
        <f>IFERROR(W157/(1+VLOOKUP(F157,[1]Taxes!$A:$B,2,FALSE)),0)</f>
        <v>0</v>
      </c>
    </row>
    <row r="158" spans="2:24" ht="18.600000000000001" thickBot="1">
      <c r="B158" s="121"/>
      <c r="C158" s="122"/>
      <c r="D158" s="122"/>
      <c r="E158" s="122"/>
      <c r="F158" s="122"/>
      <c r="G158" s="122"/>
      <c r="H158" s="123"/>
      <c r="I158" s="124" t="str">
        <f t="shared" si="8"/>
        <v/>
      </c>
      <c r="J158" s="125"/>
      <c r="K158" s="123"/>
      <c r="L158" s="124" t="str">
        <f t="shared" si="9"/>
        <v/>
      </c>
      <c r="M158" s="126"/>
      <c r="N158" s="127"/>
      <c r="O158" s="127"/>
      <c r="P158" s="126"/>
      <c r="Q158" s="128"/>
      <c r="R158" s="129"/>
      <c r="S158" s="130"/>
      <c r="T158" s="130"/>
      <c r="U158" s="130"/>
      <c r="V158" s="131"/>
      <c r="W158" s="132">
        <f t="shared" si="10"/>
        <v>0</v>
      </c>
      <c r="X158" s="133">
        <f>IFERROR(W158/(1+VLOOKUP(F158,[1]Taxes!$A:$B,2,FALSE)),0)</f>
        <v>0</v>
      </c>
    </row>
    <row r="159" spans="2:24" ht="18.600000000000001" thickBot="1">
      <c r="B159" s="121"/>
      <c r="C159" s="122"/>
      <c r="D159" s="122"/>
      <c r="E159" s="122"/>
      <c r="F159" s="122"/>
      <c r="G159" s="122"/>
      <c r="H159" s="123"/>
      <c r="I159" s="124" t="str">
        <f t="shared" si="8"/>
        <v/>
      </c>
      <c r="J159" s="125"/>
      <c r="K159" s="123"/>
      <c r="L159" s="124" t="str">
        <f t="shared" si="9"/>
        <v/>
      </c>
      <c r="M159" s="126"/>
      <c r="N159" s="127"/>
      <c r="O159" s="127"/>
      <c r="P159" s="126"/>
      <c r="Q159" s="128"/>
      <c r="R159" s="129"/>
      <c r="S159" s="130"/>
      <c r="T159" s="130"/>
      <c r="U159" s="130"/>
      <c r="V159" s="131"/>
      <c r="W159" s="132">
        <f t="shared" si="10"/>
        <v>0</v>
      </c>
      <c r="X159" s="133">
        <f>IFERROR(W159/(1+VLOOKUP(F159,[1]Taxes!$A:$B,2,FALSE)),0)</f>
        <v>0</v>
      </c>
    </row>
    <row r="160" spans="2:24" ht="18.600000000000001" thickBot="1">
      <c r="B160" s="121"/>
      <c r="C160" s="122"/>
      <c r="D160" s="122"/>
      <c r="E160" s="122"/>
      <c r="F160" s="122"/>
      <c r="G160" s="122"/>
      <c r="H160" s="123"/>
      <c r="I160" s="124" t="str">
        <f t="shared" si="8"/>
        <v/>
      </c>
      <c r="J160" s="125"/>
      <c r="K160" s="123"/>
      <c r="L160" s="124" t="str">
        <f t="shared" si="9"/>
        <v/>
      </c>
      <c r="M160" s="126"/>
      <c r="N160" s="127"/>
      <c r="O160" s="127"/>
      <c r="P160" s="126"/>
      <c r="Q160" s="128"/>
      <c r="R160" s="129"/>
      <c r="S160" s="130"/>
      <c r="T160" s="130"/>
      <c r="U160" s="130"/>
      <c r="V160" s="131"/>
      <c r="W160" s="132">
        <f t="shared" si="10"/>
        <v>0</v>
      </c>
      <c r="X160" s="133">
        <f>IFERROR(W160/(1+VLOOKUP(F160,[1]Taxes!$A:$B,2,FALSE)),0)</f>
        <v>0</v>
      </c>
    </row>
    <row r="161" spans="2:24" ht="18.600000000000001" thickBot="1">
      <c r="B161" s="121"/>
      <c r="C161" s="122"/>
      <c r="D161" s="122"/>
      <c r="E161" s="122"/>
      <c r="F161" s="122"/>
      <c r="G161" s="122"/>
      <c r="H161" s="123"/>
      <c r="I161" s="124" t="str">
        <f t="shared" si="8"/>
        <v/>
      </c>
      <c r="J161" s="125"/>
      <c r="K161" s="123"/>
      <c r="L161" s="124" t="str">
        <f t="shared" si="9"/>
        <v/>
      </c>
      <c r="M161" s="126"/>
      <c r="N161" s="127"/>
      <c r="O161" s="127"/>
      <c r="P161" s="126"/>
      <c r="Q161" s="128"/>
      <c r="R161" s="129"/>
      <c r="S161" s="130"/>
      <c r="T161" s="130"/>
      <c r="U161" s="130"/>
      <c r="V161" s="131"/>
      <c r="W161" s="132">
        <f t="shared" si="10"/>
        <v>0</v>
      </c>
      <c r="X161" s="133">
        <f>IFERROR(W161/(1+VLOOKUP(F161,[1]Taxes!$A:$B,2,FALSE)),0)</f>
        <v>0</v>
      </c>
    </row>
    <row r="162" spans="2:24" ht="18.600000000000001" thickBot="1">
      <c r="B162" s="121"/>
      <c r="C162" s="122"/>
      <c r="D162" s="122"/>
      <c r="E162" s="122"/>
      <c r="F162" s="122"/>
      <c r="G162" s="122"/>
      <c r="H162" s="123"/>
      <c r="I162" s="124" t="str">
        <f t="shared" si="8"/>
        <v/>
      </c>
      <c r="J162" s="125"/>
      <c r="K162" s="123"/>
      <c r="L162" s="124" t="str">
        <f t="shared" si="9"/>
        <v/>
      </c>
      <c r="M162" s="126"/>
      <c r="N162" s="127"/>
      <c r="O162" s="127"/>
      <c r="P162" s="126"/>
      <c r="Q162" s="128"/>
      <c r="R162" s="129"/>
      <c r="S162" s="130"/>
      <c r="T162" s="130"/>
      <c r="U162" s="130"/>
      <c r="V162" s="131"/>
      <c r="W162" s="132">
        <f t="shared" si="10"/>
        <v>0</v>
      </c>
      <c r="X162" s="133">
        <f>IFERROR(W162/(1+VLOOKUP(F162,[1]Taxes!$A:$B,2,FALSE)),0)</f>
        <v>0</v>
      </c>
    </row>
    <row r="163" spans="2:24" ht="18.600000000000001" thickBot="1">
      <c r="B163" s="121"/>
      <c r="C163" s="122"/>
      <c r="D163" s="122"/>
      <c r="E163" s="122"/>
      <c r="F163" s="122"/>
      <c r="G163" s="122"/>
      <c r="H163" s="123"/>
      <c r="I163" s="124" t="str">
        <f t="shared" si="8"/>
        <v/>
      </c>
      <c r="J163" s="125"/>
      <c r="K163" s="123"/>
      <c r="L163" s="124" t="str">
        <f t="shared" si="9"/>
        <v/>
      </c>
      <c r="M163" s="126"/>
      <c r="N163" s="127"/>
      <c r="O163" s="127"/>
      <c r="P163" s="126"/>
      <c r="Q163" s="128"/>
      <c r="R163" s="129"/>
      <c r="S163" s="130"/>
      <c r="T163" s="130"/>
      <c r="U163" s="130"/>
      <c r="V163" s="131"/>
      <c r="W163" s="132">
        <f t="shared" si="10"/>
        <v>0</v>
      </c>
      <c r="X163" s="133">
        <f>IFERROR(W163/(1+VLOOKUP(F163,[1]Taxes!$A:$B,2,FALSE)),0)</f>
        <v>0</v>
      </c>
    </row>
    <row r="164" spans="2:24" ht="18.600000000000001" thickBot="1">
      <c r="B164" s="121"/>
      <c r="C164" s="122"/>
      <c r="D164" s="122"/>
      <c r="E164" s="122"/>
      <c r="F164" s="122"/>
      <c r="G164" s="122"/>
      <c r="H164" s="123"/>
      <c r="I164" s="124" t="str">
        <f t="shared" si="8"/>
        <v/>
      </c>
      <c r="J164" s="125"/>
      <c r="K164" s="123"/>
      <c r="L164" s="124" t="str">
        <f t="shared" si="9"/>
        <v/>
      </c>
      <c r="M164" s="126"/>
      <c r="N164" s="127"/>
      <c r="O164" s="127"/>
      <c r="P164" s="126"/>
      <c r="Q164" s="128"/>
      <c r="R164" s="129"/>
      <c r="S164" s="130"/>
      <c r="T164" s="130"/>
      <c r="U164" s="130"/>
      <c r="V164" s="131"/>
      <c r="W164" s="132">
        <f t="shared" si="10"/>
        <v>0</v>
      </c>
      <c r="X164" s="133">
        <f>IFERROR(W164/(1+VLOOKUP(F164,[1]Taxes!$A:$B,2,FALSE)),0)</f>
        <v>0</v>
      </c>
    </row>
    <row r="165" spans="2:24" ht="18.600000000000001" thickBot="1">
      <c r="B165" s="121"/>
      <c r="C165" s="122"/>
      <c r="D165" s="122"/>
      <c r="E165" s="122"/>
      <c r="F165" s="122"/>
      <c r="G165" s="122"/>
      <c r="H165" s="123"/>
      <c r="I165" s="124" t="str">
        <f t="shared" si="8"/>
        <v/>
      </c>
      <c r="J165" s="125"/>
      <c r="K165" s="123"/>
      <c r="L165" s="124" t="str">
        <f t="shared" si="9"/>
        <v/>
      </c>
      <c r="M165" s="126"/>
      <c r="N165" s="127"/>
      <c r="O165" s="127"/>
      <c r="P165" s="126"/>
      <c r="Q165" s="128"/>
      <c r="R165" s="129"/>
      <c r="S165" s="130"/>
      <c r="T165" s="130"/>
      <c r="U165" s="130"/>
      <c r="V165" s="131"/>
      <c r="W165" s="132">
        <f t="shared" si="10"/>
        <v>0</v>
      </c>
      <c r="X165" s="133">
        <f>IFERROR(W165/(1+VLOOKUP(F165,[1]Taxes!$A:$B,2,FALSE)),0)</f>
        <v>0</v>
      </c>
    </row>
    <row r="166" spans="2:24" ht="18.600000000000001" thickBot="1">
      <c r="B166" s="121"/>
      <c r="C166" s="122"/>
      <c r="D166" s="122"/>
      <c r="E166" s="122"/>
      <c r="F166" s="122"/>
      <c r="G166" s="122"/>
      <c r="H166" s="123"/>
      <c r="I166" s="124" t="str">
        <f t="shared" si="8"/>
        <v/>
      </c>
      <c r="J166" s="125"/>
      <c r="K166" s="123"/>
      <c r="L166" s="124" t="str">
        <f t="shared" si="9"/>
        <v/>
      </c>
      <c r="M166" s="126"/>
      <c r="N166" s="127"/>
      <c r="O166" s="127"/>
      <c r="P166" s="126"/>
      <c r="Q166" s="128"/>
      <c r="R166" s="129"/>
      <c r="S166" s="130"/>
      <c r="T166" s="130"/>
      <c r="U166" s="130"/>
      <c r="V166" s="131"/>
      <c r="W166" s="132">
        <f t="shared" si="10"/>
        <v>0</v>
      </c>
      <c r="X166" s="133">
        <f>IFERROR(W166/(1+VLOOKUP(F166,[1]Taxes!$A:$B,2,FALSE)),0)</f>
        <v>0</v>
      </c>
    </row>
    <row r="167" spans="2:24" ht="18.600000000000001" thickBot="1">
      <c r="B167" s="121"/>
      <c r="C167" s="122"/>
      <c r="D167" s="122"/>
      <c r="E167" s="122"/>
      <c r="F167" s="122"/>
      <c r="G167" s="122"/>
      <c r="H167" s="123"/>
      <c r="I167" s="124" t="str">
        <f t="shared" si="4"/>
        <v/>
      </c>
      <c r="J167" s="125"/>
      <c r="K167" s="123"/>
      <c r="L167" s="124" t="str">
        <f t="shared" si="5"/>
        <v/>
      </c>
      <c r="M167" s="126"/>
      <c r="N167" s="127"/>
      <c r="O167" s="127"/>
      <c r="P167" s="126"/>
      <c r="Q167" s="128"/>
      <c r="R167" s="129"/>
      <c r="S167" s="130"/>
      <c r="T167" s="130"/>
      <c r="U167" s="130"/>
      <c r="V167" s="131"/>
      <c r="W167" s="132">
        <f t="shared" si="6"/>
        <v>0</v>
      </c>
      <c r="X167" s="133">
        <f>IFERROR(W167/(1+VLOOKUP(F167,[1]Taxes!$A:$B,2,FALSE)),0)</f>
        <v>0</v>
      </c>
    </row>
    <row r="168" spans="2:24" ht="18.600000000000001" thickBot="1">
      <c r="B168" s="121"/>
      <c r="C168" s="122"/>
      <c r="D168" s="122"/>
      <c r="E168" s="122"/>
      <c r="F168" s="122"/>
      <c r="G168" s="122"/>
      <c r="H168" s="123"/>
      <c r="I168" s="124" t="str">
        <f t="shared" si="4"/>
        <v/>
      </c>
      <c r="J168" s="125"/>
      <c r="K168" s="123"/>
      <c r="L168" s="124" t="str">
        <f t="shared" si="5"/>
        <v/>
      </c>
      <c r="M168" s="126"/>
      <c r="N168" s="127"/>
      <c r="O168" s="127"/>
      <c r="P168" s="126"/>
      <c r="Q168" s="128"/>
      <c r="R168" s="129"/>
      <c r="S168" s="130"/>
      <c r="T168" s="130"/>
      <c r="U168" s="130"/>
      <c r="V168" s="131"/>
      <c r="W168" s="132">
        <f t="shared" si="6"/>
        <v>0</v>
      </c>
      <c r="X168" s="133">
        <f>IFERROR(W168/(1+VLOOKUP(F168,[1]Taxes!$A:$B,2,FALSE)),0)</f>
        <v>0</v>
      </c>
    </row>
    <row r="169" spans="2:24" ht="18.600000000000001" thickBot="1">
      <c r="B169" s="121"/>
      <c r="C169" s="122"/>
      <c r="D169" s="122"/>
      <c r="E169" s="122"/>
      <c r="F169" s="122"/>
      <c r="G169" s="122"/>
      <c r="H169" s="123"/>
      <c r="I169" s="124" t="str">
        <f t="shared" si="4"/>
        <v/>
      </c>
      <c r="J169" s="125"/>
      <c r="K169" s="123"/>
      <c r="L169" s="124" t="str">
        <f t="shared" si="5"/>
        <v/>
      </c>
      <c r="M169" s="126"/>
      <c r="N169" s="127"/>
      <c r="O169" s="127"/>
      <c r="P169" s="126"/>
      <c r="Q169" s="128"/>
      <c r="R169" s="129"/>
      <c r="S169" s="130"/>
      <c r="T169" s="130"/>
      <c r="U169" s="130"/>
      <c r="V169" s="131"/>
      <c r="W169" s="132">
        <f t="shared" si="6"/>
        <v>0</v>
      </c>
      <c r="X169" s="133">
        <f>IFERROR(W169/(1+VLOOKUP(F169,[1]Taxes!$A:$B,2,FALSE)),0)</f>
        <v>0</v>
      </c>
    </row>
    <row r="170" spans="2:24" ht="18.600000000000001" thickBot="1">
      <c r="B170" s="121"/>
      <c r="C170" s="122"/>
      <c r="D170" s="122"/>
      <c r="E170" s="122"/>
      <c r="F170" s="122"/>
      <c r="G170" s="122"/>
      <c r="H170" s="123"/>
      <c r="I170" s="124" t="str">
        <f t="shared" si="4"/>
        <v/>
      </c>
      <c r="J170" s="125"/>
      <c r="K170" s="123"/>
      <c r="L170" s="124" t="str">
        <f t="shared" si="5"/>
        <v/>
      </c>
      <c r="M170" s="126"/>
      <c r="N170" s="127"/>
      <c r="O170" s="127"/>
      <c r="P170" s="126"/>
      <c r="Q170" s="128"/>
      <c r="R170" s="129"/>
      <c r="S170" s="130"/>
      <c r="T170" s="130"/>
      <c r="U170" s="130"/>
      <c r="V170" s="131"/>
      <c r="W170" s="132">
        <f t="shared" si="6"/>
        <v>0</v>
      </c>
      <c r="X170" s="133">
        <f>IFERROR(W170/(1+VLOOKUP(F170,[1]Taxes!$A:$B,2,FALSE)),0)</f>
        <v>0</v>
      </c>
    </row>
    <row r="171" spans="2:24" ht="18.600000000000001" thickBot="1">
      <c r="B171" s="121"/>
      <c r="C171" s="122"/>
      <c r="D171" s="122"/>
      <c r="E171" s="122"/>
      <c r="F171" s="122"/>
      <c r="G171" s="122"/>
      <c r="H171" s="123"/>
      <c r="I171" s="124" t="str">
        <f t="shared" si="4"/>
        <v/>
      </c>
      <c r="J171" s="125"/>
      <c r="K171" s="123"/>
      <c r="L171" s="124" t="str">
        <f t="shared" si="5"/>
        <v/>
      </c>
      <c r="M171" s="126"/>
      <c r="N171" s="127"/>
      <c r="O171" s="127"/>
      <c r="P171" s="126"/>
      <c r="Q171" s="128"/>
      <c r="R171" s="129"/>
      <c r="S171" s="130"/>
      <c r="T171" s="130"/>
      <c r="U171" s="130"/>
      <c r="V171" s="131"/>
      <c r="W171" s="132">
        <f t="shared" si="6"/>
        <v>0</v>
      </c>
      <c r="X171" s="133">
        <f>IFERROR(W171/(1+VLOOKUP(F171,[1]Taxes!$A:$B,2,FALSE)),0)</f>
        <v>0</v>
      </c>
    </row>
    <row r="172" spans="2:24" ht="18.600000000000001" thickBot="1">
      <c r="B172" s="121"/>
      <c r="C172" s="122"/>
      <c r="D172" s="122"/>
      <c r="E172" s="122"/>
      <c r="F172" s="122"/>
      <c r="G172" s="122"/>
      <c r="H172" s="123"/>
      <c r="I172" s="124" t="str">
        <f t="shared" si="4"/>
        <v/>
      </c>
      <c r="J172" s="125"/>
      <c r="K172" s="123"/>
      <c r="L172" s="124" t="str">
        <f t="shared" si="5"/>
        <v/>
      </c>
      <c r="M172" s="126"/>
      <c r="N172" s="127"/>
      <c r="O172" s="127"/>
      <c r="P172" s="126"/>
      <c r="Q172" s="128"/>
      <c r="R172" s="129"/>
      <c r="S172" s="130"/>
      <c r="T172" s="130"/>
      <c r="U172" s="130"/>
      <c r="V172" s="131"/>
      <c r="W172" s="132">
        <f t="shared" si="6"/>
        <v>0</v>
      </c>
      <c r="X172" s="133">
        <f>IFERROR(W172/(1+VLOOKUP(F172,[1]Taxes!$A:$B,2,FALSE)),0)</f>
        <v>0</v>
      </c>
    </row>
    <row r="173" spans="2:24" ht="18.600000000000001" thickBot="1">
      <c r="B173" s="121"/>
      <c r="C173" s="122"/>
      <c r="D173" s="122"/>
      <c r="E173" s="122"/>
      <c r="F173" s="122"/>
      <c r="G173" s="122"/>
      <c r="H173" s="123"/>
      <c r="I173" s="124" t="str">
        <f t="shared" si="4"/>
        <v/>
      </c>
      <c r="J173" s="125"/>
      <c r="K173" s="123"/>
      <c r="L173" s="124" t="str">
        <f t="shared" si="5"/>
        <v/>
      </c>
      <c r="M173" s="126"/>
      <c r="N173" s="127"/>
      <c r="O173" s="127"/>
      <c r="P173" s="126"/>
      <c r="Q173" s="128"/>
      <c r="R173" s="129"/>
      <c r="S173" s="130"/>
      <c r="T173" s="130"/>
      <c r="U173" s="130"/>
      <c r="V173" s="131"/>
      <c r="W173" s="132">
        <f t="shared" si="6"/>
        <v>0</v>
      </c>
      <c r="X173" s="133">
        <f>IFERROR(W173/(1+VLOOKUP(F173,[1]Taxes!$A:$B,2,FALSE)),0)</f>
        <v>0</v>
      </c>
    </row>
    <row r="174" spans="2:24" ht="18.600000000000001" thickBot="1">
      <c r="B174" s="121"/>
      <c r="C174" s="122"/>
      <c r="D174" s="122"/>
      <c r="E174" s="122"/>
      <c r="F174" s="122"/>
      <c r="G174" s="122"/>
      <c r="H174" s="123"/>
      <c r="I174" s="124" t="str">
        <f t="shared" si="4"/>
        <v/>
      </c>
      <c r="J174" s="125"/>
      <c r="K174" s="123"/>
      <c r="L174" s="124" t="str">
        <f t="shared" si="5"/>
        <v/>
      </c>
      <c r="M174" s="126"/>
      <c r="N174" s="127"/>
      <c r="O174" s="127"/>
      <c r="P174" s="126"/>
      <c r="Q174" s="128"/>
      <c r="R174" s="129"/>
      <c r="S174" s="130"/>
      <c r="T174" s="130"/>
      <c r="U174" s="130"/>
      <c r="V174" s="131"/>
      <c r="W174" s="132">
        <f t="shared" si="6"/>
        <v>0</v>
      </c>
      <c r="X174" s="133">
        <f>IFERROR(W174/(1+VLOOKUP(F174,[1]Taxes!$A:$B,2,FALSE)),0)</f>
        <v>0</v>
      </c>
    </row>
    <row r="175" spans="2:24" ht="18.600000000000001" thickBot="1">
      <c r="B175" s="121"/>
      <c r="C175" s="122"/>
      <c r="D175" s="122"/>
      <c r="E175" s="122"/>
      <c r="F175" s="122"/>
      <c r="G175" s="122"/>
      <c r="H175" s="123"/>
      <c r="I175" s="124" t="str">
        <f t="shared" si="4"/>
        <v/>
      </c>
      <c r="J175" s="125"/>
      <c r="K175" s="123"/>
      <c r="L175" s="124" t="str">
        <f t="shared" si="5"/>
        <v/>
      </c>
      <c r="M175" s="126"/>
      <c r="N175" s="127"/>
      <c r="O175" s="127"/>
      <c r="P175" s="126"/>
      <c r="Q175" s="128"/>
      <c r="R175" s="129"/>
      <c r="S175" s="130"/>
      <c r="T175" s="130"/>
      <c r="U175" s="130"/>
      <c r="V175" s="131"/>
      <c r="W175" s="132">
        <f t="shared" si="6"/>
        <v>0</v>
      </c>
      <c r="X175" s="133">
        <f>IFERROR(W175/(1+VLOOKUP(F175,[1]Taxes!$A:$B,2,FALSE)),0)</f>
        <v>0</v>
      </c>
    </row>
    <row r="176" spans="2:24" ht="18.600000000000001" thickBot="1">
      <c r="B176" s="121"/>
      <c r="C176" s="122"/>
      <c r="D176" s="122"/>
      <c r="E176" s="122"/>
      <c r="F176" s="122"/>
      <c r="G176" s="122"/>
      <c r="H176" s="123"/>
      <c r="I176" s="124" t="str">
        <f t="shared" si="4"/>
        <v/>
      </c>
      <c r="J176" s="125"/>
      <c r="K176" s="123"/>
      <c r="L176" s="124" t="str">
        <f t="shared" si="5"/>
        <v/>
      </c>
      <c r="M176" s="126"/>
      <c r="N176" s="127"/>
      <c r="O176" s="127"/>
      <c r="P176" s="126"/>
      <c r="Q176" s="128"/>
      <c r="R176" s="129"/>
      <c r="S176" s="130"/>
      <c r="T176" s="130"/>
      <c r="U176" s="130"/>
      <c r="V176" s="131"/>
      <c r="W176" s="132">
        <f t="shared" si="6"/>
        <v>0</v>
      </c>
      <c r="X176" s="133">
        <f>IFERROR(W176/(1+VLOOKUP(F176,[1]Taxes!$A:$B,2,FALSE)),0)</f>
        <v>0</v>
      </c>
    </row>
    <row r="177" spans="2:24" ht="18.600000000000001" thickBot="1">
      <c r="B177" s="121"/>
      <c r="C177" s="122"/>
      <c r="D177" s="122"/>
      <c r="E177" s="122"/>
      <c r="F177" s="122"/>
      <c r="G177" s="122"/>
      <c r="H177" s="123"/>
      <c r="I177" s="124" t="str">
        <f t="shared" si="4"/>
        <v/>
      </c>
      <c r="J177" s="125"/>
      <c r="K177" s="123"/>
      <c r="L177" s="124" t="str">
        <f t="shared" si="5"/>
        <v/>
      </c>
      <c r="M177" s="126"/>
      <c r="N177" s="127"/>
      <c r="O177" s="127"/>
      <c r="P177" s="126"/>
      <c r="Q177" s="128"/>
      <c r="R177" s="129"/>
      <c r="S177" s="130"/>
      <c r="T177" s="130"/>
      <c r="U177" s="130"/>
      <c r="V177" s="131"/>
      <c r="W177" s="132">
        <f t="shared" si="6"/>
        <v>0</v>
      </c>
      <c r="X177" s="133">
        <f>IFERROR(W177/(1+VLOOKUP(F177,[1]Taxes!$A:$B,2,FALSE)),0)</f>
        <v>0</v>
      </c>
    </row>
    <row r="178" spans="2:24" ht="18.600000000000001" thickBot="1">
      <c r="B178" s="121"/>
      <c r="C178" s="122"/>
      <c r="D178" s="122"/>
      <c r="E178" s="122"/>
      <c r="F178" s="122"/>
      <c r="G178" s="122"/>
      <c r="H178" s="123"/>
      <c r="I178" s="124" t="str">
        <f t="shared" si="4"/>
        <v/>
      </c>
      <c r="J178" s="125"/>
      <c r="K178" s="123"/>
      <c r="L178" s="124" t="str">
        <f t="shared" si="5"/>
        <v/>
      </c>
      <c r="M178" s="126"/>
      <c r="N178" s="127"/>
      <c r="O178" s="127"/>
      <c r="P178" s="126"/>
      <c r="Q178" s="128"/>
      <c r="R178" s="129"/>
      <c r="S178" s="130"/>
      <c r="T178" s="130"/>
      <c r="U178" s="130"/>
      <c r="V178" s="131"/>
      <c r="W178" s="132">
        <f t="shared" si="6"/>
        <v>0</v>
      </c>
      <c r="X178" s="133">
        <f>IFERROR(W178/(1+VLOOKUP(F178,[1]Taxes!$A:$B,2,FALSE)),0)</f>
        <v>0</v>
      </c>
    </row>
    <row r="179" spans="2:24" ht="18.600000000000001" thickBot="1">
      <c r="B179" s="121"/>
      <c r="C179" s="122"/>
      <c r="D179" s="122"/>
      <c r="E179" s="122"/>
      <c r="F179" s="122"/>
      <c r="G179" s="122"/>
      <c r="H179" s="123"/>
      <c r="I179" s="124" t="str">
        <f t="shared" si="4"/>
        <v/>
      </c>
      <c r="J179" s="125"/>
      <c r="K179" s="123"/>
      <c r="L179" s="124" t="str">
        <f t="shared" si="5"/>
        <v/>
      </c>
      <c r="M179" s="126"/>
      <c r="N179" s="127"/>
      <c r="O179" s="127"/>
      <c r="P179" s="126"/>
      <c r="Q179" s="128"/>
      <c r="R179" s="129"/>
      <c r="S179" s="130"/>
      <c r="T179" s="130"/>
      <c r="U179" s="130"/>
      <c r="V179" s="131"/>
      <c r="W179" s="132">
        <f t="shared" ref="W179:W204" si="11">SUM(R179:V179)</f>
        <v>0</v>
      </c>
      <c r="X179" s="133">
        <f>IFERROR(W179/(1+VLOOKUP(F179,[1]Taxes!$A:$B,2,FALSE)),0)</f>
        <v>0</v>
      </c>
    </row>
    <row r="180" spans="2:24" ht="18.600000000000001" thickBot="1">
      <c r="B180" s="121"/>
      <c r="C180" s="122"/>
      <c r="D180" s="122"/>
      <c r="E180" s="122"/>
      <c r="F180" s="122"/>
      <c r="G180" s="122"/>
      <c r="H180" s="123"/>
      <c r="I180" s="124" t="str">
        <f t="shared" si="4"/>
        <v/>
      </c>
      <c r="J180" s="125"/>
      <c r="K180" s="123"/>
      <c r="L180" s="124" t="str">
        <f t="shared" si="5"/>
        <v/>
      </c>
      <c r="M180" s="126"/>
      <c r="N180" s="127"/>
      <c r="O180" s="127"/>
      <c r="P180" s="126"/>
      <c r="Q180" s="128"/>
      <c r="R180" s="129"/>
      <c r="S180" s="130"/>
      <c r="T180" s="130"/>
      <c r="U180" s="130"/>
      <c r="V180" s="131"/>
      <c r="W180" s="132">
        <f t="shared" si="11"/>
        <v>0</v>
      </c>
      <c r="X180" s="133">
        <f>IFERROR(W180/(1+VLOOKUP(F180,[1]Taxes!$A:$B,2,FALSE)),0)</f>
        <v>0</v>
      </c>
    </row>
    <row r="181" spans="2:24" ht="18.600000000000001" thickBot="1">
      <c r="B181" s="121"/>
      <c r="C181" s="122"/>
      <c r="D181" s="122"/>
      <c r="E181" s="122"/>
      <c r="F181" s="122"/>
      <c r="G181" s="122"/>
      <c r="H181" s="123"/>
      <c r="I181" s="124" t="str">
        <f t="shared" si="4"/>
        <v/>
      </c>
      <c r="J181" s="125"/>
      <c r="K181" s="123"/>
      <c r="L181" s="124" t="str">
        <f t="shared" si="5"/>
        <v/>
      </c>
      <c r="M181" s="126"/>
      <c r="N181" s="127"/>
      <c r="O181" s="127"/>
      <c r="P181" s="126"/>
      <c r="Q181" s="128"/>
      <c r="R181" s="129"/>
      <c r="S181" s="130"/>
      <c r="T181" s="130"/>
      <c r="U181" s="130"/>
      <c r="V181" s="131"/>
      <c r="W181" s="132">
        <f t="shared" si="11"/>
        <v>0</v>
      </c>
      <c r="X181" s="133">
        <f>IFERROR(W181/(1+VLOOKUP(F181,[1]Taxes!$A:$B,2,FALSE)),0)</f>
        <v>0</v>
      </c>
    </row>
    <row r="182" spans="2:24" ht="18.600000000000001" thickBot="1">
      <c r="B182" s="121"/>
      <c r="C182" s="122"/>
      <c r="D182" s="122"/>
      <c r="E182" s="122"/>
      <c r="F182" s="122"/>
      <c r="G182" s="122"/>
      <c r="H182" s="123"/>
      <c r="I182" s="124" t="str">
        <f t="shared" si="4"/>
        <v/>
      </c>
      <c r="J182" s="125"/>
      <c r="K182" s="123"/>
      <c r="L182" s="124" t="str">
        <f t="shared" si="5"/>
        <v/>
      </c>
      <c r="M182" s="126"/>
      <c r="N182" s="127"/>
      <c r="O182" s="127"/>
      <c r="P182" s="126"/>
      <c r="Q182" s="128"/>
      <c r="R182" s="129"/>
      <c r="S182" s="130"/>
      <c r="T182" s="130"/>
      <c r="U182" s="130"/>
      <c r="V182" s="131"/>
      <c r="W182" s="132">
        <f t="shared" si="11"/>
        <v>0</v>
      </c>
      <c r="X182" s="133">
        <f>IFERROR(W182/(1+VLOOKUP(F182,[1]Taxes!$A:$B,2,FALSE)),0)</f>
        <v>0</v>
      </c>
    </row>
    <row r="183" spans="2:24" ht="18.600000000000001" thickBot="1">
      <c r="B183" s="121"/>
      <c r="C183" s="122"/>
      <c r="D183" s="122"/>
      <c r="E183" s="122"/>
      <c r="F183" s="122"/>
      <c r="G183" s="122"/>
      <c r="H183" s="123"/>
      <c r="I183" s="124" t="str">
        <f t="shared" si="4"/>
        <v/>
      </c>
      <c r="J183" s="125"/>
      <c r="K183" s="123"/>
      <c r="L183" s="124" t="str">
        <f t="shared" si="5"/>
        <v/>
      </c>
      <c r="M183" s="126"/>
      <c r="N183" s="127"/>
      <c r="O183" s="127"/>
      <c r="P183" s="126"/>
      <c r="Q183" s="128"/>
      <c r="R183" s="129"/>
      <c r="S183" s="130"/>
      <c r="T183" s="130"/>
      <c r="U183" s="130"/>
      <c r="V183" s="131"/>
      <c r="W183" s="132">
        <f t="shared" si="11"/>
        <v>0</v>
      </c>
      <c r="X183" s="133">
        <f>IFERROR(W183/(1+VLOOKUP(F183,[1]Taxes!$A:$B,2,FALSE)),0)</f>
        <v>0</v>
      </c>
    </row>
    <row r="184" spans="2:24" ht="18.600000000000001" thickBot="1">
      <c r="B184" s="121"/>
      <c r="C184" s="122"/>
      <c r="D184" s="122"/>
      <c r="E184" s="122"/>
      <c r="F184" s="122"/>
      <c r="G184" s="122"/>
      <c r="H184" s="123"/>
      <c r="I184" s="124" t="str">
        <f t="shared" si="4"/>
        <v/>
      </c>
      <c r="J184" s="125"/>
      <c r="K184" s="123"/>
      <c r="L184" s="124" t="str">
        <f t="shared" si="5"/>
        <v/>
      </c>
      <c r="M184" s="126"/>
      <c r="N184" s="127"/>
      <c r="O184" s="127"/>
      <c r="P184" s="126"/>
      <c r="Q184" s="128"/>
      <c r="R184" s="129"/>
      <c r="S184" s="130"/>
      <c r="T184" s="130"/>
      <c r="U184" s="130"/>
      <c r="V184" s="131"/>
      <c r="W184" s="132">
        <f t="shared" si="11"/>
        <v>0</v>
      </c>
      <c r="X184" s="133">
        <f>IFERROR(W184/(1+VLOOKUP(F184,[1]Taxes!$A:$B,2,FALSE)),0)</f>
        <v>0</v>
      </c>
    </row>
    <row r="185" spans="2:24" ht="18.600000000000001" thickBot="1">
      <c r="B185" s="121"/>
      <c r="C185" s="122"/>
      <c r="D185" s="122"/>
      <c r="E185" s="122"/>
      <c r="F185" s="122"/>
      <c r="G185" s="122"/>
      <c r="H185" s="123"/>
      <c r="I185" s="124" t="str">
        <f t="shared" si="4"/>
        <v/>
      </c>
      <c r="J185" s="125"/>
      <c r="K185" s="123"/>
      <c r="L185" s="124" t="str">
        <f t="shared" si="5"/>
        <v/>
      </c>
      <c r="M185" s="126"/>
      <c r="N185" s="127"/>
      <c r="O185" s="127"/>
      <c r="P185" s="126"/>
      <c r="Q185" s="128"/>
      <c r="R185" s="129"/>
      <c r="S185" s="130"/>
      <c r="T185" s="130"/>
      <c r="U185" s="130"/>
      <c r="V185" s="131"/>
      <c r="W185" s="132">
        <f t="shared" si="11"/>
        <v>0</v>
      </c>
      <c r="X185" s="133">
        <f>IFERROR(W185/(1+VLOOKUP(F185,[1]Taxes!$A:$B,2,FALSE)),0)</f>
        <v>0</v>
      </c>
    </row>
    <row r="186" spans="2:24" ht="18.600000000000001" thickBot="1">
      <c r="B186" s="121"/>
      <c r="C186" s="122"/>
      <c r="D186" s="122"/>
      <c r="E186" s="122"/>
      <c r="F186" s="122"/>
      <c r="G186" s="122"/>
      <c r="H186" s="123"/>
      <c r="I186" s="124" t="str">
        <f t="shared" si="4"/>
        <v/>
      </c>
      <c r="J186" s="125"/>
      <c r="K186" s="123"/>
      <c r="L186" s="124" t="str">
        <f t="shared" si="5"/>
        <v/>
      </c>
      <c r="M186" s="126"/>
      <c r="N186" s="127"/>
      <c r="O186" s="127"/>
      <c r="P186" s="126"/>
      <c r="Q186" s="128"/>
      <c r="R186" s="129"/>
      <c r="S186" s="130"/>
      <c r="T186" s="130"/>
      <c r="U186" s="130"/>
      <c r="V186" s="131"/>
      <c r="W186" s="132">
        <f t="shared" si="11"/>
        <v>0</v>
      </c>
      <c r="X186" s="133">
        <f>IFERROR(W186/(1+VLOOKUP(F186,[1]Taxes!$A:$B,2,FALSE)),0)</f>
        <v>0</v>
      </c>
    </row>
    <row r="187" spans="2:24" ht="18.600000000000001" thickBot="1">
      <c r="B187" s="121"/>
      <c r="C187" s="122"/>
      <c r="D187" s="122"/>
      <c r="E187" s="122"/>
      <c r="F187" s="122"/>
      <c r="G187" s="122"/>
      <c r="H187" s="123"/>
      <c r="I187" s="124" t="str">
        <f t="shared" si="4"/>
        <v/>
      </c>
      <c r="J187" s="125"/>
      <c r="K187" s="123"/>
      <c r="L187" s="124" t="str">
        <f t="shared" si="5"/>
        <v/>
      </c>
      <c r="M187" s="126"/>
      <c r="N187" s="127"/>
      <c r="O187" s="127"/>
      <c r="P187" s="126"/>
      <c r="Q187" s="128"/>
      <c r="R187" s="129"/>
      <c r="S187" s="130"/>
      <c r="T187" s="130"/>
      <c r="U187" s="130"/>
      <c r="V187" s="131"/>
      <c r="W187" s="132">
        <f t="shared" si="11"/>
        <v>0</v>
      </c>
      <c r="X187" s="133">
        <f>IFERROR(W187/(1+VLOOKUP(F187,[1]Taxes!$A:$B,2,FALSE)),0)</f>
        <v>0</v>
      </c>
    </row>
    <row r="188" spans="2:24" ht="18.600000000000001" thickBot="1">
      <c r="B188" s="121"/>
      <c r="C188" s="122"/>
      <c r="D188" s="122"/>
      <c r="E188" s="122"/>
      <c r="F188" s="122"/>
      <c r="G188" s="122"/>
      <c r="H188" s="123"/>
      <c r="I188" s="124" t="str">
        <f t="shared" si="4"/>
        <v/>
      </c>
      <c r="J188" s="125"/>
      <c r="K188" s="123"/>
      <c r="L188" s="124" t="str">
        <f t="shared" si="5"/>
        <v/>
      </c>
      <c r="M188" s="126"/>
      <c r="N188" s="127"/>
      <c r="O188" s="127"/>
      <c r="P188" s="126"/>
      <c r="Q188" s="128"/>
      <c r="R188" s="129"/>
      <c r="S188" s="130"/>
      <c r="T188" s="130"/>
      <c r="U188" s="130"/>
      <c r="V188" s="131"/>
      <c r="W188" s="132">
        <f t="shared" si="11"/>
        <v>0</v>
      </c>
      <c r="X188" s="133">
        <f>IFERROR(W188/(1+VLOOKUP(F188,[1]Taxes!$A:$B,2,FALSE)),0)</f>
        <v>0</v>
      </c>
    </row>
    <row r="189" spans="2:24" ht="18.600000000000001" thickBot="1">
      <c r="B189" s="121"/>
      <c r="C189" s="122"/>
      <c r="D189" s="122"/>
      <c r="E189" s="122"/>
      <c r="F189" s="122"/>
      <c r="G189" s="122"/>
      <c r="H189" s="123"/>
      <c r="I189" s="124" t="str">
        <f t="shared" si="4"/>
        <v/>
      </c>
      <c r="J189" s="125"/>
      <c r="K189" s="123"/>
      <c r="L189" s="124" t="str">
        <f t="shared" si="5"/>
        <v/>
      </c>
      <c r="M189" s="126"/>
      <c r="N189" s="127"/>
      <c r="O189" s="127"/>
      <c r="P189" s="126"/>
      <c r="Q189" s="128"/>
      <c r="R189" s="129"/>
      <c r="S189" s="130"/>
      <c r="T189" s="130"/>
      <c r="U189" s="130"/>
      <c r="V189" s="131"/>
      <c r="W189" s="132">
        <f t="shared" si="11"/>
        <v>0</v>
      </c>
      <c r="X189" s="133">
        <f>IFERROR(W189/(1+VLOOKUP(F189,[1]Taxes!$A:$B,2,FALSE)),0)</f>
        <v>0</v>
      </c>
    </row>
    <row r="190" spans="2:24" ht="18.600000000000001" thickBot="1">
      <c r="B190" s="121"/>
      <c r="C190" s="122"/>
      <c r="D190" s="122"/>
      <c r="E190" s="122"/>
      <c r="F190" s="122"/>
      <c r="G190" s="122"/>
      <c r="H190" s="123"/>
      <c r="I190" s="124" t="str">
        <f t="shared" si="4"/>
        <v/>
      </c>
      <c r="J190" s="125"/>
      <c r="K190" s="123"/>
      <c r="L190" s="124" t="str">
        <f t="shared" si="5"/>
        <v/>
      </c>
      <c r="M190" s="126"/>
      <c r="N190" s="127"/>
      <c r="O190" s="127"/>
      <c r="P190" s="126"/>
      <c r="Q190" s="128"/>
      <c r="R190" s="129"/>
      <c r="S190" s="130"/>
      <c r="T190" s="130"/>
      <c r="U190" s="130"/>
      <c r="V190" s="131"/>
      <c r="W190" s="132">
        <f t="shared" si="11"/>
        <v>0</v>
      </c>
      <c r="X190" s="133">
        <f>IFERROR(W190/(1+VLOOKUP(F190,[1]Taxes!$A:$B,2,FALSE)),0)</f>
        <v>0</v>
      </c>
    </row>
    <row r="191" spans="2:24" ht="18.600000000000001" thickBot="1">
      <c r="B191" s="121"/>
      <c r="C191" s="122"/>
      <c r="D191" s="122"/>
      <c r="E191" s="122"/>
      <c r="F191" s="122"/>
      <c r="G191" s="122"/>
      <c r="H191" s="123"/>
      <c r="I191" s="124" t="str">
        <f t="shared" si="4"/>
        <v/>
      </c>
      <c r="J191" s="125"/>
      <c r="K191" s="123"/>
      <c r="L191" s="124" t="str">
        <f t="shared" si="5"/>
        <v/>
      </c>
      <c r="M191" s="126"/>
      <c r="N191" s="127"/>
      <c r="O191" s="127"/>
      <c r="P191" s="126"/>
      <c r="Q191" s="128"/>
      <c r="R191" s="129"/>
      <c r="S191" s="130"/>
      <c r="T191" s="130"/>
      <c r="U191" s="130"/>
      <c r="V191" s="131"/>
      <c r="W191" s="132">
        <f t="shared" si="11"/>
        <v>0</v>
      </c>
      <c r="X191" s="133">
        <f>IFERROR(W191/(1+VLOOKUP(F191,[1]Taxes!$A:$B,2,FALSE)),0)</f>
        <v>0</v>
      </c>
    </row>
    <row r="192" spans="2:24" ht="18.600000000000001" thickBot="1">
      <c r="B192" s="121"/>
      <c r="C192" s="122"/>
      <c r="D192" s="122"/>
      <c r="E192" s="122"/>
      <c r="F192" s="122"/>
      <c r="G192" s="122"/>
      <c r="H192" s="123"/>
      <c r="I192" s="124" t="str">
        <f t="shared" si="4"/>
        <v/>
      </c>
      <c r="J192" s="125"/>
      <c r="K192" s="123"/>
      <c r="L192" s="124" t="str">
        <f t="shared" si="5"/>
        <v/>
      </c>
      <c r="M192" s="126"/>
      <c r="N192" s="127"/>
      <c r="O192" s="127"/>
      <c r="P192" s="126"/>
      <c r="Q192" s="128"/>
      <c r="R192" s="129"/>
      <c r="S192" s="130"/>
      <c r="T192" s="130"/>
      <c r="U192" s="130"/>
      <c r="V192" s="131"/>
      <c r="W192" s="132">
        <f t="shared" si="11"/>
        <v>0</v>
      </c>
      <c r="X192" s="133">
        <f>IFERROR(W192/(1+VLOOKUP(F192,[1]Taxes!$A:$B,2,FALSE)),0)</f>
        <v>0</v>
      </c>
    </row>
    <row r="193" spans="2:24" ht="18.600000000000001" thickBot="1">
      <c r="B193" s="121"/>
      <c r="C193" s="122"/>
      <c r="D193" s="122"/>
      <c r="E193" s="122"/>
      <c r="F193" s="122"/>
      <c r="G193" s="122"/>
      <c r="H193" s="123"/>
      <c r="I193" s="124" t="str">
        <f t="shared" si="4"/>
        <v/>
      </c>
      <c r="J193" s="125"/>
      <c r="K193" s="123"/>
      <c r="L193" s="124" t="str">
        <f t="shared" si="5"/>
        <v/>
      </c>
      <c r="M193" s="126"/>
      <c r="N193" s="127"/>
      <c r="O193" s="127"/>
      <c r="P193" s="126"/>
      <c r="Q193" s="128"/>
      <c r="R193" s="129"/>
      <c r="S193" s="130"/>
      <c r="T193" s="130"/>
      <c r="U193" s="130"/>
      <c r="V193" s="131"/>
      <c r="W193" s="132">
        <f t="shared" si="11"/>
        <v>0</v>
      </c>
      <c r="X193" s="133">
        <f>IFERROR(W193/(1+VLOOKUP(F193,[1]Taxes!$A:$B,2,FALSE)),0)</f>
        <v>0</v>
      </c>
    </row>
    <row r="194" spans="2:24" ht="18.600000000000001" thickBot="1">
      <c r="B194" s="121"/>
      <c r="C194" s="122"/>
      <c r="D194" s="122"/>
      <c r="E194" s="122"/>
      <c r="F194" s="122"/>
      <c r="G194" s="122"/>
      <c r="H194" s="123"/>
      <c r="I194" s="124" t="str">
        <f t="shared" si="4"/>
        <v/>
      </c>
      <c r="J194" s="125"/>
      <c r="K194" s="123"/>
      <c r="L194" s="124" t="str">
        <f t="shared" si="5"/>
        <v/>
      </c>
      <c r="M194" s="126"/>
      <c r="N194" s="127"/>
      <c r="O194" s="127"/>
      <c r="P194" s="126"/>
      <c r="Q194" s="128"/>
      <c r="R194" s="129"/>
      <c r="S194" s="130"/>
      <c r="T194" s="130"/>
      <c r="U194" s="130"/>
      <c r="V194" s="131"/>
      <c r="W194" s="132">
        <f t="shared" si="11"/>
        <v>0</v>
      </c>
      <c r="X194" s="133">
        <f>IFERROR(W194/(1+VLOOKUP(F194,[1]Taxes!$A:$B,2,FALSE)),0)</f>
        <v>0</v>
      </c>
    </row>
    <row r="195" spans="2:24" ht="18.600000000000001" thickBot="1">
      <c r="B195" s="121"/>
      <c r="C195" s="122"/>
      <c r="D195" s="122"/>
      <c r="E195" s="122"/>
      <c r="F195" s="122"/>
      <c r="G195" s="122"/>
      <c r="H195" s="123"/>
      <c r="I195" s="124" t="str">
        <f t="shared" si="4"/>
        <v/>
      </c>
      <c r="J195" s="125"/>
      <c r="K195" s="123"/>
      <c r="L195" s="124" t="str">
        <f t="shared" si="5"/>
        <v/>
      </c>
      <c r="M195" s="126"/>
      <c r="N195" s="127"/>
      <c r="O195" s="127"/>
      <c r="P195" s="126"/>
      <c r="Q195" s="128"/>
      <c r="R195" s="129"/>
      <c r="S195" s="130"/>
      <c r="T195" s="130"/>
      <c r="U195" s="130"/>
      <c r="V195" s="131"/>
      <c r="W195" s="132">
        <f t="shared" si="11"/>
        <v>0</v>
      </c>
      <c r="X195" s="133">
        <f>IFERROR(W195/(1+VLOOKUP(F195,[1]Taxes!$A:$B,2,FALSE)),0)</f>
        <v>0</v>
      </c>
    </row>
    <row r="196" spans="2:24" ht="18.600000000000001" thickBot="1">
      <c r="B196" s="121"/>
      <c r="C196" s="122"/>
      <c r="D196" s="122"/>
      <c r="E196" s="122"/>
      <c r="F196" s="122"/>
      <c r="G196" s="122"/>
      <c r="H196" s="123"/>
      <c r="I196" s="124" t="str">
        <f t="shared" si="4"/>
        <v/>
      </c>
      <c r="J196" s="125"/>
      <c r="K196" s="123"/>
      <c r="L196" s="124" t="str">
        <f t="shared" si="5"/>
        <v/>
      </c>
      <c r="M196" s="126"/>
      <c r="N196" s="127"/>
      <c r="O196" s="127"/>
      <c r="P196" s="126"/>
      <c r="Q196" s="128"/>
      <c r="R196" s="129"/>
      <c r="S196" s="130"/>
      <c r="T196" s="130"/>
      <c r="U196" s="130"/>
      <c r="V196" s="131"/>
      <c r="W196" s="132">
        <f t="shared" si="11"/>
        <v>0</v>
      </c>
      <c r="X196" s="133">
        <f>IFERROR(W196/(1+VLOOKUP(F196,[1]Taxes!$A:$B,2,FALSE)),0)</f>
        <v>0</v>
      </c>
    </row>
    <row r="197" spans="2:24" ht="18.600000000000001" thickBot="1">
      <c r="B197" s="121"/>
      <c r="C197" s="122"/>
      <c r="D197" s="122"/>
      <c r="E197" s="122"/>
      <c r="F197" s="122"/>
      <c r="G197" s="122"/>
      <c r="H197" s="123"/>
      <c r="I197" s="124" t="str">
        <f t="shared" si="4"/>
        <v/>
      </c>
      <c r="J197" s="125"/>
      <c r="K197" s="123"/>
      <c r="L197" s="124" t="str">
        <f t="shared" si="5"/>
        <v/>
      </c>
      <c r="M197" s="126"/>
      <c r="N197" s="127"/>
      <c r="O197" s="127"/>
      <c r="P197" s="126"/>
      <c r="Q197" s="128"/>
      <c r="R197" s="129"/>
      <c r="S197" s="130"/>
      <c r="T197" s="130"/>
      <c r="U197" s="130"/>
      <c r="V197" s="131"/>
      <c r="W197" s="132">
        <f t="shared" si="11"/>
        <v>0</v>
      </c>
      <c r="X197" s="133">
        <f>IFERROR(W197/(1+VLOOKUP(F197,[1]Taxes!$A:$B,2,FALSE)),0)</f>
        <v>0</v>
      </c>
    </row>
    <row r="198" spans="2:24" ht="18.600000000000001" thickBot="1">
      <c r="B198" s="121"/>
      <c r="C198" s="122"/>
      <c r="D198" s="122"/>
      <c r="E198" s="122"/>
      <c r="F198" s="122"/>
      <c r="G198" s="122"/>
      <c r="H198" s="123"/>
      <c r="I198" s="124" t="str">
        <f t="shared" si="4"/>
        <v/>
      </c>
      <c r="J198" s="125"/>
      <c r="K198" s="123"/>
      <c r="L198" s="124" t="str">
        <f t="shared" si="5"/>
        <v/>
      </c>
      <c r="M198" s="126"/>
      <c r="N198" s="127"/>
      <c r="O198" s="127"/>
      <c r="P198" s="126"/>
      <c r="Q198" s="128"/>
      <c r="R198" s="129"/>
      <c r="S198" s="130"/>
      <c r="T198" s="130"/>
      <c r="U198" s="130"/>
      <c r="V198" s="131"/>
      <c r="W198" s="132">
        <f t="shared" si="11"/>
        <v>0</v>
      </c>
      <c r="X198" s="133">
        <f>IFERROR(W198/(1+VLOOKUP(F198,[1]Taxes!$A:$B,2,FALSE)),0)</f>
        <v>0</v>
      </c>
    </row>
    <row r="199" spans="2:24" ht="18.600000000000001" thickBot="1">
      <c r="B199" s="121"/>
      <c r="C199" s="122"/>
      <c r="D199" s="122"/>
      <c r="E199" s="122"/>
      <c r="F199" s="122"/>
      <c r="G199" s="122"/>
      <c r="H199" s="123"/>
      <c r="I199" s="124" t="str">
        <f t="shared" si="4"/>
        <v/>
      </c>
      <c r="J199" s="125"/>
      <c r="K199" s="123"/>
      <c r="L199" s="124" t="str">
        <f t="shared" si="5"/>
        <v/>
      </c>
      <c r="M199" s="126"/>
      <c r="N199" s="127"/>
      <c r="O199" s="127"/>
      <c r="P199" s="126"/>
      <c r="Q199" s="128"/>
      <c r="R199" s="129"/>
      <c r="S199" s="130"/>
      <c r="T199" s="130"/>
      <c r="U199" s="130"/>
      <c r="V199" s="131"/>
      <c r="W199" s="132">
        <f t="shared" si="11"/>
        <v>0</v>
      </c>
      <c r="X199" s="133">
        <f>IFERROR(W199/(1+VLOOKUP(F199,[1]Taxes!$A:$B,2,FALSE)),0)</f>
        <v>0</v>
      </c>
    </row>
    <row r="200" spans="2:24" ht="18.600000000000001" thickBot="1">
      <c r="B200" s="121"/>
      <c r="C200" s="122"/>
      <c r="D200" s="122"/>
      <c r="E200" s="122"/>
      <c r="F200" s="122"/>
      <c r="G200" s="122"/>
      <c r="H200" s="123"/>
      <c r="I200" s="124" t="str">
        <f t="shared" si="4"/>
        <v/>
      </c>
      <c r="J200" s="125"/>
      <c r="K200" s="123"/>
      <c r="L200" s="124" t="str">
        <f t="shared" si="5"/>
        <v/>
      </c>
      <c r="M200" s="126"/>
      <c r="N200" s="127"/>
      <c r="O200" s="127"/>
      <c r="P200" s="126"/>
      <c r="Q200" s="128"/>
      <c r="R200" s="129"/>
      <c r="S200" s="130"/>
      <c r="T200" s="130"/>
      <c r="U200" s="130"/>
      <c r="V200" s="131"/>
      <c r="W200" s="132">
        <f t="shared" si="11"/>
        <v>0</v>
      </c>
      <c r="X200" s="133">
        <f>IFERROR(W200/(1+VLOOKUP(F200,[1]Taxes!$A:$B,2,FALSE)),0)</f>
        <v>0</v>
      </c>
    </row>
    <row r="201" spans="2:24" ht="18.600000000000001" thickBot="1">
      <c r="B201" s="121"/>
      <c r="C201" s="122"/>
      <c r="D201" s="122"/>
      <c r="E201" s="122"/>
      <c r="F201" s="122"/>
      <c r="G201" s="122"/>
      <c r="H201" s="123"/>
      <c r="I201" s="124" t="str">
        <f t="shared" si="4"/>
        <v/>
      </c>
      <c r="J201" s="125"/>
      <c r="K201" s="123"/>
      <c r="L201" s="124" t="str">
        <f t="shared" si="5"/>
        <v/>
      </c>
      <c r="M201" s="126"/>
      <c r="N201" s="127"/>
      <c r="O201" s="127"/>
      <c r="P201" s="126"/>
      <c r="Q201" s="128"/>
      <c r="R201" s="129"/>
      <c r="S201" s="130"/>
      <c r="T201" s="130"/>
      <c r="U201" s="130"/>
      <c r="V201" s="131"/>
      <c r="W201" s="132">
        <f t="shared" si="11"/>
        <v>0</v>
      </c>
      <c r="X201" s="133">
        <f>IFERROR(W201/(1+VLOOKUP(F201,[1]Taxes!$A:$B,2,FALSE)),0)</f>
        <v>0</v>
      </c>
    </row>
    <row r="202" spans="2:24" ht="18.600000000000001" thickBot="1">
      <c r="B202" s="121"/>
      <c r="C202" s="122"/>
      <c r="D202" s="122"/>
      <c r="E202" s="122"/>
      <c r="F202" s="122"/>
      <c r="G202" s="122"/>
      <c r="H202" s="123"/>
      <c r="I202" s="124" t="str">
        <f t="shared" si="4"/>
        <v/>
      </c>
      <c r="J202" s="125"/>
      <c r="K202" s="123"/>
      <c r="L202" s="124" t="str">
        <f t="shared" si="5"/>
        <v/>
      </c>
      <c r="M202" s="126"/>
      <c r="N202" s="127"/>
      <c r="O202" s="127"/>
      <c r="P202" s="126"/>
      <c r="Q202" s="128"/>
      <c r="R202" s="129"/>
      <c r="S202" s="130"/>
      <c r="T202" s="130"/>
      <c r="U202" s="130"/>
      <c r="V202" s="131"/>
      <c r="W202" s="132">
        <f t="shared" si="11"/>
        <v>0</v>
      </c>
      <c r="X202" s="133">
        <f>IFERROR(W202/(1+VLOOKUP(F202,[1]Taxes!$A:$B,2,FALSE)),0)</f>
        <v>0</v>
      </c>
    </row>
    <row r="203" spans="2:24" ht="18.600000000000001" thickBot="1">
      <c r="B203" s="121"/>
      <c r="C203" s="122"/>
      <c r="D203" s="122"/>
      <c r="E203" s="122"/>
      <c r="F203" s="122"/>
      <c r="G203" s="122"/>
      <c r="H203" s="123"/>
      <c r="I203" s="124" t="str">
        <f t="shared" si="4"/>
        <v/>
      </c>
      <c r="J203" s="125"/>
      <c r="K203" s="123"/>
      <c r="L203" s="124" t="str">
        <f t="shared" si="5"/>
        <v/>
      </c>
      <c r="M203" s="126"/>
      <c r="N203" s="127"/>
      <c r="O203" s="127"/>
      <c r="P203" s="126"/>
      <c r="Q203" s="128"/>
      <c r="R203" s="129"/>
      <c r="S203" s="130"/>
      <c r="T203" s="130"/>
      <c r="U203" s="130"/>
      <c r="V203" s="131"/>
      <c r="W203" s="132">
        <f t="shared" si="11"/>
        <v>0</v>
      </c>
      <c r="X203" s="133">
        <f>IFERROR(W203/(1+VLOOKUP(F203,[1]Taxes!$A:$B,2,FALSE)),0)</f>
        <v>0</v>
      </c>
    </row>
    <row r="204" spans="2:24">
      <c r="B204" s="121"/>
      <c r="C204" s="122"/>
      <c r="D204" s="122"/>
      <c r="E204" s="122"/>
      <c r="F204" s="122"/>
      <c r="G204" s="122"/>
      <c r="H204" s="123"/>
      <c r="I204" s="124" t="str">
        <f t="shared" si="4"/>
        <v/>
      </c>
      <c r="J204" s="125"/>
      <c r="K204" s="123"/>
      <c r="L204" s="124" t="str">
        <f t="shared" si="5"/>
        <v/>
      </c>
      <c r="M204" s="126"/>
      <c r="N204" s="127"/>
      <c r="O204" s="127"/>
      <c r="P204" s="126"/>
      <c r="Q204" s="128"/>
      <c r="R204" s="129"/>
      <c r="S204" s="130"/>
      <c r="T204" s="130"/>
      <c r="U204" s="130"/>
      <c r="V204" s="131"/>
      <c r="W204" s="132">
        <f t="shared" si="11"/>
        <v>0</v>
      </c>
      <c r="X204" s="133">
        <f>IFERROR(W204/(1+VLOOKUP(F204,[1]Taxes!$A:$B,2,FALSE)),0)</f>
        <v>0</v>
      </c>
    </row>
    <row r="205" spans="2:24">
      <c r="B205" s="141"/>
      <c r="C205" s="142"/>
      <c r="D205" s="122"/>
      <c r="E205" s="122"/>
      <c r="F205" s="122"/>
      <c r="G205" s="122"/>
      <c r="H205" s="143"/>
      <c r="I205" s="135" t="str">
        <f t="shared" ref="I205:I209" si="12">IF(H205&gt;="","",IF(H205&gt;11,H205*$I$11,5))</f>
        <v/>
      </c>
      <c r="J205" s="144"/>
      <c r="K205" s="134"/>
      <c r="L205" s="135" t="str">
        <f t="shared" ref="L205:L209" si="13">IF(K205&gt;="","",IF(K205&gt;9,K205*$L$11,5))</f>
        <v/>
      </c>
      <c r="M205" s="144"/>
      <c r="N205" s="127"/>
      <c r="O205" s="127"/>
      <c r="P205" s="145"/>
      <c r="Q205" s="137"/>
      <c r="R205" s="138"/>
      <c r="S205" s="139"/>
      <c r="T205" s="139"/>
      <c r="U205" s="139"/>
      <c r="V205" s="136"/>
      <c r="W205" s="133">
        <f t="shared" ref="W205:W209" si="14">SUM(R205:V205)</f>
        <v>0</v>
      </c>
      <c r="X205" s="133">
        <f>IFERROR(W205/(1+VLOOKUP(F205,[1]Taxes!$A:$B,2,FALSE)),0)</f>
        <v>0</v>
      </c>
    </row>
    <row r="206" spans="2:24">
      <c r="B206" s="141"/>
      <c r="C206" s="142"/>
      <c r="D206" s="122"/>
      <c r="E206" s="122"/>
      <c r="F206" s="122"/>
      <c r="G206" s="122"/>
      <c r="H206" s="143"/>
      <c r="I206" s="135" t="str">
        <f t="shared" si="12"/>
        <v/>
      </c>
      <c r="J206" s="144"/>
      <c r="K206" s="134"/>
      <c r="L206" s="135" t="str">
        <f t="shared" si="13"/>
        <v/>
      </c>
      <c r="M206" s="144"/>
      <c r="N206" s="127"/>
      <c r="O206" s="127"/>
      <c r="P206" s="145"/>
      <c r="Q206" s="137"/>
      <c r="R206" s="138"/>
      <c r="S206" s="139"/>
      <c r="T206" s="139"/>
      <c r="U206" s="139"/>
      <c r="V206" s="136"/>
      <c r="W206" s="133">
        <f t="shared" si="14"/>
        <v>0</v>
      </c>
      <c r="X206" s="133">
        <f>IFERROR(W206/(1+VLOOKUP(F206,[1]Taxes!$A:$B,2,FALSE)),0)</f>
        <v>0</v>
      </c>
    </row>
    <row r="207" spans="2:24">
      <c r="B207" s="141"/>
      <c r="C207" s="142"/>
      <c r="D207" s="122"/>
      <c r="E207" s="122"/>
      <c r="F207" s="122"/>
      <c r="G207" s="122"/>
      <c r="H207" s="143"/>
      <c r="I207" s="135" t="str">
        <f t="shared" si="12"/>
        <v/>
      </c>
      <c r="J207" s="144"/>
      <c r="K207" s="134"/>
      <c r="L207" s="135" t="str">
        <f t="shared" si="13"/>
        <v/>
      </c>
      <c r="M207" s="144"/>
      <c r="N207" s="127"/>
      <c r="O207" s="127"/>
      <c r="P207" s="145"/>
      <c r="Q207" s="137"/>
      <c r="R207" s="138"/>
      <c r="S207" s="139"/>
      <c r="T207" s="139"/>
      <c r="U207" s="139"/>
      <c r="V207" s="136"/>
      <c r="W207" s="133">
        <f t="shared" si="14"/>
        <v>0</v>
      </c>
      <c r="X207" s="133">
        <f>IFERROR(W207/(1+VLOOKUP(F207,[1]Taxes!$A:$B,2,FALSE)),0)</f>
        <v>0</v>
      </c>
    </row>
    <row r="208" spans="2:24">
      <c r="B208" s="141"/>
      <c r="C208" s="142"/>
      <c r="D208" s="122"/>
      <c r="E208" s="122"/>
      <c r="F208" s="122"/>
      <c r="G208" s="122"/>
      <c r="H208" s="143"/>
      <c r="I208" s="135" t="str">
        <f t="shared" si="12"/>
        <v/>
      </c>
      <c r="J208" s="144"/>
      <c r="K208" s="134"/>
      <c r="L208" s="135" t="str">
        <f t="shared" si="13"/>
        <v/>
      </c>
      <c r="M208" s="144"/>
      <c r="N208" s="127"/>
      <c r="O208" s="127"/>
      <c r="P208" s="145"/>
      <c r="Q208" s="137"/>
      <c r="R208" s="138"/>
      <c r="S208" s="139"/>
      <c r="T208" s="139"/>
      <c r="U208" s="139"/>
      <c r="V208" s="136"/>
      <c r="W208" s="133">
        <f t="shared" si="14"/>
        <v>0</v>
      </c>
      <c r="X208" s="133">
        <f>IFERROR(W208/(1+VLOOKUP(F208,[1]Taxes!$A:$B,2,FALSE)),0)</f>
        <v>0</v>
      </c>
    </row>
    <row r="209" spans="2:26" ht="18.600000000000001" thickBot="1">
      <c r="B209" s="146"/>
      <c r="C209" s="147"/>
      <c r="D209" s="122"/>
      <c r="E209" s="122"/>
      <c r="F209" s="122"/>
      <c r="G209" s="122"/>
      <c r="H209" s="148"/>
      <c r="I209" s="135" t="str">
        <f t="shared" si="12"/>
        <v/>
      </c>
      <c r="J209" s="144"/>
      <c r="K209" s="134"/>
      <c r="L209" s="135" t="str">
        <f t="shared" si="13"/>
        <v/>
      </c>
      <c r="M209" s="144"/>
      <c r="N209" s="127"/>
      <c r="O209" s="127"/>
      <c r="P209" s="149"/>
      <c r="Q209" s="137"/>
      <c r="R209" s="138"/>
      <c r="S209" s="139"/>
      <c r="T209" s="139"/>
      <c r="U209" s="139"/>
      <c r="V209" s="136"/>
      <c r="W209" s="133">
        <f t="shared" si="14"/>
        <v>0</v>
      </c>
      <c r="X209" s="133">
        <f>IFERROR(W209/(1+VLOOKUP(F209,[1]Taxes!$A:$B,2,FALSE)),0)</f>
        <v>0</v>
      </c>
    </row>
    <row r="210" spans="2:26">
      <c r="B210" s="296" t="s">
        <v>44</v>
      </c>
      <c r="C210" s="297"/>
      <c r="D210" s="297"/>
      <c r="E210" s="297"/>
      <c r="F210" s="297"/>
      <c r="G210" s="298"/>
      <c r="H210" s="302">
        <f>SUM(H93:H209)</f>
        <v>0</v>
      </c>
      <c r="I210" s="266">
        <f>SUM(I13:I209)</f>
        <v>0</v>
      </c>
      <c r="J210" s="268">
        <f>SUM(J13:J209)</f>
        <v>0</v>
      </c>
      <c r="K210" s="262">
        <f>SUM(K13:K209)</f>
        <v>0</v>
      </c>
      <c r="L210" s="266">
        <f>SUM(L13:L209)</f>
        <v>0</v>
      </c>
      <c r="M210" s="268">
        <f>SUM(M13:M209)</f>
        <v>0</v>
      </c>
      <c r="N210" s="270" t="s">
        <v>45</v>
      </c>
      <c r="O210" s="271"/>
      <c r="P210" s="274">
        <f>SUM(N13:Q209)</f>
        <v>0</v>
      </c>
      <c r="Q210" s="150"/>
      <c r="R210" s="276" t="s">
        <v>46</v>
      </c>
      <c r="S210" s="277"/>
      <c r="T210" s="277"/>
      <c r="U210" s="277"/>
      <c r="V210" s="278"/>
      <c r="W210" s="282">
        <f>SUM(W13:W209)</f>
        <v>0</v>
      </c>
      <c r="X210" s="284">
        <f>SUM(X13:X209)</f>
        <v>0</v>
      </c>
    </row>
    <row r="211" spans="2:26" ht="18.600000000000001" thickBot="1">
      <c r="B211" s="299"/>
      <c r="C211" s="300"/>
      <c r="D211" s="300"/>
      <c r="E211" s="300"/>
      <c r="F211" s="300"/>
      <c r="G211" s="301"/>
      <c r="H211" s="303"/>
      <c r="I211" s="267"/>
      <c r="J211" s="269"/>
      <c r="K211" s="263"/>
      <c r="L211" s="267"/>
      <c r="M211" s="269"/>
      <c r="N211" s="272"/>
      <c r="O211" s="273"/>
      <c r="P211" s="275"/>
      <c r="Q211" s="151"/>
      <c r="R211" s="279"/>
      <c r="S211" s="280"/>
      <c r="T211" s="280"/>
      <c r="U211" s="280"/>
      <c r="V211" s="281"/>
      <c r="W211" s="283"/>
      <c r="X211" s="285"/>
    </row>
    <row r="212" spans="2:26">
      <c r="B212" s="245" t="s">
        <v>47</v>
      </c>
      <c r="C212" s="246"/>
      <c r="D212" s="246"/>
      <c r="E212" s="246"/>
      <c r="F212" s="246"/>
      <c r="G212" s="247"/>
      <c r="H212" s="251">
        <v>808113</v>
      </c>
      <c r="I212" s="252"/>
      <c r="J212" s="252"/>
      <c r="K212" s="252"/>
      <c r="L212" s="252"/>
      <c r="M212" s="253"/>
      <c r="N212" s="257">
        <v>808112</v>
      </c>
      <c r="O212" s="258"/>
      <c r="P212" s="259"/>
      <c r="Q212" s="152"/>
      <c r="R212" s="257">
        <v>808113</v>
      </c>
      <c r="S212" s="258"/>
      <c r="T212" s="258"/>
      <c r="U212" s="258"/>
      <c r="V212" s="258"/>
      <c r="W212" s="258"/>
      <c r="X212" s="259"/>
    </row>
    <row r="213" spans="2:26" ht="18.600000000000001" thickBot="1">
      <c r="B213" s="248"/>
      <c r="C213" s="249"/>
      <c r="D213" s="249"/>
      <c r="E213" s="249"/>
      <c r="F213" s="249"/>
      <c r="G213" s="250"/>
      <c r="H213" s="254"/>
      <c r="I213" s="255"/>
      <c r="J213" s="255"/>
      <c r="K213" s="255"/>
      <c r="L213" s="255"/>
      <c r="M213" s="256"/>
      <c r="N213" s="260"/>
      <c r="O213" s="255"/>
      <c r="P213" s="261"/>
      <c r="Q213" s="153"/>
      <c r="R213" s="260"/>
      <c r="S213" s="255"/>
      <c r="T213" s="255"/>
      <c r="U213" s="255"/>
      <c r="V213" s="255"/>
      <c r="W213" s="255"/>
      <c r="X213" s="261"/>
    </row>
    <row r="214" spans="2:26" ht="18.600000000000001" thickBot="1">
      <c r="B214" s="154"/>
      <c r="C214" s="155"/>
      <c r="D214" s="155"/>
      <c r="E214" s="155"/>
      <c r="F214" s="155"/>
      <c r="G214" s="155"/>
      <c r="H214" s="155"/>
      <c r="I214" s="154"/>
      <c r="J214" s="154"/>
      <c r="K214" s="154"/>
      <c r="L214" s="154"/>
      <c r="M214" s="154"/>
      <c r="N214" s="154"/>
      <c r="O214" s="154"/>
      <c r="P214" s="154"/>
      <c r="Q214" s="154"/>
      <c r="R214" s="264"/>
      <c r="S214" s="264"/>
      <c r="T214" s="264"/>
      <c r="U214" s="264"/>
      <c r="V214" s="264"/>
      <c r="W214" s="264"/>
      <c r="X214" s="265"/>
    </row>
    <row r="215" spans="2:26" ht="18.600000000000001" thickBot="1">
      <c r="B215" s="156" t="s">
        <v>48</v>
      </c>
      <c r="C215" s="156"/>
      <c r="D215" s="156"/>
      <c r="E215" s="156"/>
      <c r="F215" s="156"/>
      <c r="G215" s="156"/>
      <c r="H215" s="157"/>
      <c r="I215" s="157"/>
      <c r="J215" s="157"/>
      <c r="K215" s="157"/>
      <c r="L215" s="157"/>
      <c r="M215" s="157"/>
      <c r="N215" s="157"/>
      <c r="O215" s="157"/>
      <c r="P215" s="157"/>
      <c r="Q215" s="158"/>
      <c r="R215" s="159"/>
      <c r="S215" s="160" t="s">
        <v>49</v>
      </c>
      <c r="T215" s="159"/>
      <c r="U215" s="159"/>
      <c r="V215" s="161"/>
      <c r="W215" s="161"/>
      <c r="X215" s="162"/>
    </row>
    <row r="216" spans="2:26">
      <c r="B216" s="163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5"/>
      <c r="S216" s="87"/>
      <c r="T216" s="87"/>
      <c r="U216" s="87"/>
      <c r="V216" s="166"/>
      <c r="W216" s="167" t="s">
        <v>50</v>
      </c>
      <c r="X216" s="231">
        <f>P210</f>
        <v>0</v>
      </c>
    </row>
    <row r="217" spans="2:26">
      <c r="B217" s="168"/>
      <c r="C217" s="169"/>
      <c r="D217" s="169"/>
      <c r="E217" s="169"/>
      <c r="F217" s="169"/>
      <c r="G217" s="169"/>
      <c r="H217" s="169"/>
      <c r="I217" s="169"/>
      <c r="J217" s="170">
        <f>I210+J210+L210+M210</f>
        <v>0</v>
      </c>
      <c r="K217" s="169"/>
      <c r="L217" s="169"/>
      <c r="M217" s="169"/>
      <c r="N217" s="169"/>
      <c r="O217" s="169"/>
      <c r="P217" s="169"/>
      <c r="Q217" s="169"/>
      <c r="R217" s="171"/>
      <c r="S217" s="172"/>
      <c r="T217" s="172"/>
      <c r="U217" s="172"/>
      <c r="V217" s="173"/>
      <c r="W217" s="174"/>
      <c r="X217" s="232"/>
    </row>
    <row r="218" spans="2:26">
      <c r="B218" s="175" t="s">
        <v>51</v>
      </c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76"/>
      <c r="R218" s="171"/>
      <c r="S218" s="172"/>
      <c r="T218" s="172"/>
      <c r="U218" s="172"/>
      <c r="V218" s="177"/>
      <c r="W218" s="178" t="s">
        <v>52</v>
      </c>
      <c r="X218" s="231">
        <f>I210+M210+J210+L210+X210</f>
        <v>0</v>
      </c>
    </row>
    <row r="219" spans="2:26">
      <c r="B219" s="179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1"/>
      <c r="R219" s="171"/>
      <c r="S219" s="172"/>
      <c r="T219" s="172"/>
      <c r="U219" s="172"/>
      <c r="V219" s="173"/>
      <c r="W219" s="174"/>
      <c r="X219" s="232"/>
    </row>
    <row r="220" spans="2:26">
      <c r="B220" s="182" t="s">
        <v>53</v>
      </c>
      <c r="C220" s="183"/>
      <c r="D220" s="183"/>
      <c r="E220" s="183"/>
      <c r="F220" s="184"/>
      <c r="G220" s="184"/>
      <c r="H220" s="172"/>
      <c r="I220" s="172"/>
      <c r="J220" s="172"/>
      <c r="K220" s="172"/>
      <c r="L220" s="172"/>
      <c r="M220" s="172"/>
      <c r="N220" s="172"/>
      <c r="O220" s="172"/>
      <c r="P220" s="172"/>
      <c r="Q220" s="185"/>
      <c r="R220" s="171"/>
      <c r="S220" s="172"/>
      <c r="T220" s="172"/>
      <c r="U220" s="172"/>
      <c r="V220" s="233" t="s">
        <v>54</v>
      </c>
      <c r="W220" s="234"/>
      <c r="X220" s="237">
        <f>X216+X218</f>
        <v>0</v>
      </c>
      <c r="Z220" s="199">
        <f>SUMIF(R13:R209,"",X13:X209)+I210+J210+L210+M210</f>
        <v>0</v>
      </c>
    </row>
    <row r="221" spans="2:26" ht="18.600000000000001" thickBot="1">
      <c r="B221" s="186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87"/>
      <c r="R221" s="188"/>
      <c r="S221" s="189"/>
      <c r="T221" s="189"/>
      <c r="U221" s="189"/>
      <c r="V221" s="235"/>
      <c r="W221" s="236"/>
      <c r="X221" s="238"/>
    </row>
    <row r="222" spans="2:26" ht="18.600000000000001" thickTop="1">
      <c r="B222" s="190"/>
      <c r="C222" s="184"/>
      <c r="D222" s="184"/>
      <c r="E222" s="184"/>
      <c r="F222" s="184"/>
      <c r="G222" s="184"/>
      <c r="H222" s="172"/>
      <c r="I222" s="172"/>
      <c r="J222" s="172"/>
      <c r="K222" s="172"/>
      <c r="L222" s="172"/>
      <c r="M222" s="172"/>
      <c r="N222" s="172"/>
      <c r="O222" s="172"/>
      <c r="P222" s="172"/>
      <c r="Q222" s="191"/>
      <c r="R222" s="239" t="s">
        <v>55</v>
      </c>
      <c r="S222" s="240"/>
      <c r="T222" s="240"/>
      <c r="U222" s="240"/>
      <c r="V222" s="240"/>
      <c r="W222" s="240"/>
      <c r="X222" s="241"/>
    </row>
    <row r="223" spans="2:26" ht="18.600000000000001" thickBot="1">
      <c r="B223" s="192"/>
      <c r="C223" s="193"/>
      <c r="D223" s="193"/>
      <c r="E223" s="193"/>
      <c r="F223" s="193"/>
      <c r="G223" s="193"/>
      <c r="H223" s="193"/>
      <c r="I223" s="193"/>
      <c r="J223" s="193"/>
      <c r="K223" s="193"/>
      <c r="L223" s="193"/>
      <c r="M223" s="193"/>
      <c r="N223" s="193"/>
      <c r="O223" s="193"/>
      <c r="P223" s="193"/>
      <c r="Q223" s="194"/>
      <c r="R223" s="242"/>
      <c r="S223" s="243"/>
      <c r="T223" s="243"/>
      <c r="U223" s="243"/>
      <c r="V223" s="243"/>
      <c r="W223" s="243"/>
      <c r="X223" s="244"/>
    </row>
    <row r="224" spans="2:26">
      <c r="B224" s="195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96"/>
      <c r="S224" s="196"/>
      <c r="T224" s="196"/>
      <c r="U224" s="196"/>
      <c r="V224" s="196"/>
      <c r="W224" s="196"/>
      <c r="X224" s="196"/>
    </row>
    <row r="225" spans="2:24">
      <c r="B225" s="195"/>
      <c r="C225" s="195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</row>
    <row r="226" spans="2:24">
      <c r="B226" s="214"/>
      <c r="C226" s="214"/>
      <c r="D226" s="214"/>
      <c r="E226" s="214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</row>
    <row r="227" spans="2:24">
      <c r="B227" s="197"/>
      <c r="C227" s="197"/>
      <c r="D227" s="197"/>
      <c r="E227" s="197"/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</row>
    <row r="228" spans="2:24"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</row>
    <row r="229" spans="2:24"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</row>
    <row r="230" spans="2:24"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</row>
    <row r="231" spans="2:24"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</row>
    <row r="232" spans="2:24"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</row>
    <row r="233" spans="2:24"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</row>
    <row r="234" spans="2:24"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</row>
    <row r="235" spans="2:24">
      <c r="B235" s="177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</row>
    <row r="236" spans="2:24"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</row>
    <row r="237" spans="2:24"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</row>
    <row r="238" spans="2:24"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</row>
    <row r="239" spans="2:24">
      <c r="B239" s="198"/>
      <c r="C239" s="198"/>
      <c r="D239" s="198"/>
      <c r="E239" s="198"/>
      <c r="F239" s="184"/>
      <c r="G239" s="184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</row>
  </sheetData>
  <mergeCells count="45">
    <mergeCell ref="S10:S12"/>
    <mergeCell ref="T10:T12"/>
    <mergeCell ref="U10:U12"/>
    <mergeCell ref="V10:V12"/>
    <mergeCell ref="B8:F8"/>
    <mergeCell ref="H8:P8"/>
    <mergeCell ref="R8:X8"/>
    <mergeCell ref="H9:M9"/>
    <mergeCell ref="N9:P9"/>
    <mergeCell ref="R9:V9"/>
    <mergeCell ref="W9:W12"/>
    <mergeCell ref="X9:X12"/>
    <mergeCell ref="K10:M10"/>
    <mergeCell ref="N10:N12"/>
    <mergeCell ref="K11:K12"/>
    <mergeCell ref="L11:L12"/>
    <mergeCell ref="M11:M12"/>
    <mergeCell ref="O10:O12"/>
    <mergeCell ref="P10:P12"/>
    <mergeCell ref="B12:F12"/>
    <mergeCell ref="B210:G211"/>
    <mergeCell ref="H210:H211"/>
    <mergeCell ref="I210:I211"/>
    <mergeCell ref="J210:J211"/>
    <mergeCell ref="H11:H12"/>
    <mergeCell ref="I11:I12"/>
    <mergeCell ref="J11:J12"/>
    <mergeCell ref="R214:X214"/>
    <mergeCell ref="L210:L211"/>
    <mergeCell ref="M210:M211"/>
    <mergeCell ref="N210:O211"/>
    <mergeCell ref="P210:P211"/>
    <mergeCell ref="R210:V211"/>
    <mergeCell ref="W210:W211"/>
    <mergeCell ref="X210:X211"/>
    <mergeCell ref="B212:G213"/>
    <mergeCell ref="H212:M213"/>
    <mergeCell ref="N212:P213"/>
    <mergeCell ref="R212:X213"/>
    <mergeCell ref="K210:K211"/>
    <mergeCell ref="X216:X217"/>
    <mergeCell ref="X218:X219"/>
    <mergeCell ref="V220:W221"/>
    <mergeCell ref="X220:X221"/>
    <mergeCell ref="R222:X223"/>
  </mergeCells>
  <dataValidations count="5">
    <dataValidation type="list" allowBlank="1" showInputMessage="1" showErrorMessage="1" sqref="P13:P209">
      <formula1>IF($E13&lt;DATE(2018,6,1),CHOIX_SOUPER_AVANT,CHOIX_SOUPER_APRES)</formula1>
    </dataValidation>
    <dataValidation type="list" allowBlank="1" showInputMessage="1" showErrorMessage="1" sqref="O13:O209">
      <formula1>IF($E13&lt;DATE(2018,6,1),CHOIX_DINER_AVANT,CHOIX_DINER_APRES)</formula1>
    </dataValidation>
    <dataValidation type="whole" operator="equal" allowBlank="1" showInputMessage="1" showErrorMessage="1" sqref="J13:J209">
      <formula1>90</formula1>
    </dataValidation>
    <dataValidation type="list" operator="equal" allowBlank="1" showInputMessage="1" showErrorMessage="1" sqref="M13:M209">
      <formula1>IF($E13&lt;DATE(2018,6,1),LEVIS_MTL,LEVIS_MTL_COVOIT)</formula1>
    </dataValidation>
    <dataValidation type="list" allowBlank="1" showInputMessage="1" showErrorMessage="1" sqref="N13:N209">
      <formula1>IF($E13&lt;DATE(2018,6,1),CHOIX_DEJ_AVANT,CHOIX_DEJ_APRÈS)</formula1>
    </dataValidation>
  </dataValidations>
  <pageMargins left="0.75" right="0.75" top="1" bottom="1" header="0.5" footer="0.5"/>
  <headerFooter alignWithMargins="0"/>
  <customProperties>
    <customPr name="_pios_id" r:id="rId1"/>
  </customProperties>
  <ignoredErrors>
    <ignoredError sqref="I210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'C:\Users\yingxli\Documents\Select Tracking tool\Facturation\Depenses\Fevrier- Juin 2018\Germaine Gorisse\Facture\[Germain Gorisse_May_June_2018 revise.xlsx]Taxes'!#REF!</xm:f>
          </x14:formula1>
          <xm:sqref>D13:D209</xm:sqref>
        </x14:dataValidation>
        <x14:dataValidation type="list" allowBlank="1" showInputMessage="1" showErrorMessage="1">
          <x14:formula1>
            <xm:f>'C:\Users\yingxli\Documents\Select Tracking tool\Facturation\Depenses\Fevrier- Juin 2018\Germaine Gorisse\Facture\[Germain Gorisse_May_June_2018 revise.xlsx]Taxes'!#REF!</xm:f>
          </x14:formula1>
          <xm:sqref>F13:F209 B13:C209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Dépenses paquet #1 fév-juin</vt:lpstr>
      <vt:lpstr>Annexe</vt:lpstr>
      <vt:lpstr>Temp</vt:lpstr>
      <vt:lpstr>'Dépenses paquet #1 fév-juin'!Print_Area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 (CA - Montreal)</dc:creator>
  <cp:lastModifiedBy>Diarra, Seydou (CA - Montreal)</cp:lastModifiedBy>
  <dcterms:created xsi:type="dcterms:W3CDTF">2018-10-30T14:36:54Z</dcterms:created>
  <dcterms:modified xsi:type="dcterms:W3CDTF">2019-01-18T19:14:27Z</dcterms:modified>
</cp:coreProperties>
</file>