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slicers/slicer6.xml" ContentType="application/vnd.ms-excel.slicer+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725b07af5e112e2d/Desktop/Advanced Excel_Projects/"/>
    </mc:Choice>
  </mc:AlternateContent>
  <xr:revisionPtr revIDLastSave="1577" documentId="11_F25DC773A252ABDACC10481F61DC43005ADE58EE" xr6:coauthVersionLast="47" xr6:coauthVersionMax="47" xr10:uidLastSave="{15FDF08D-132A-4383-8D20-02462CF26282}"/>
  <bookViews>
    <workbookView xWindow="-108" yWindow="-108" windowWidth="23256" windowHeight="13896" tabRatio="777" activeTab="1" xr2:uid="{00000000-000D-0000-FFFF-FFFF00000000}"/>
  </bookViews>
  <sheets>
    <sheet name="Dashboard" sheetId="3" r:id="rId1"/>
    <sheet name="Data" sheetId="1" r:id="rId2"/>
    <sheet name="KPI" sheetId="2" r:id="rId3"/>
    <sheet name="RATING" sheetId="4" r:id="rId4"/>
    <sheet name="Gender" sheetId="5" r:id="rId5"/>
    <sheet name="Education by attrition" sheetId="6" r:id="rId6"/>
    <sheet name="Attrition by Job" sheetId="7" r:id="rId7"/>
    <sheet name="Job wise Department" sheetId="8" r:id="rId8"/>
    <sheet name="Attrition by Age Group" sheetId="9" r:id="rId9"/>
    <sheet name="Maritial Status" sheetId="10" r:id="rId10"/>
  </sheets>
  <definedNames>
    <definedName name="_xlchart.v1.0" hidden="1">'Attrition by Job'!$D$4:$D$12</definedName>
    <definedName name="_xlchart.v1.1" hidden="1">'Attrition by Job'!$E$3</definedName>
    <definedName name="_xlchart.v1.2" hidden="1">'Attrition by Job'!$E$4:$E$12</definedName>
    <definedName name="_xlchart.v1.6" hidden="1">'Attrition by Job'!$D$4:$D$12</definedName>
    <definedName name="_xlchart.v1.7" hidden="1">'Attrition by Job'!$E$3</definedName>
    <definedName name="_xlchart.v1.8" hidden="1">'Attrition by Job'!$E$4:$E$12</definedName>
    <definedName name="_xlchart.v2.10" hidden="1">'Maritial Status'!$E$3</definedName>
    <definedName name="_xlchart.v2.11" hidden="1">'Maritial Status'!$E$4:$E$6</definedName>
    <definedName name="_xlchart.v2.3" hidden="1">'Maritial Status'!$D$4:$D$6</definedName>
    <definedName name="_xlchart.v2.4" hidden="1">'Maritial Status'!$E$3</definedName>
    <definedName name="_xlchart.v2.5" hidden="1">'Maritial Status'!$E$4:$E$6</definedName>
    <definedName name="_xlchart.v2.9" hidden="1">'Maritial Status'!$D$4:$D$6</definedName>
    <definedName name="Slicer_Department">#N/A</definedName>
    <definedName name="Slicer_Education_Field1">#N/A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10" l="1"/>
  <c r="D5" i="10"/>
  <c r="D4" i="10"/>
  <c r="D5" i="7"/>
  <c r="D6" i="7"/>
  <c r="D7" i="7"/>
  <c r="D8" i="7"/>
  <c r="D9" i="7"/>
  <c r="D10" i="7"/>
  <c r="D11" i="7"/>
  <c r="D12" i="7"/>
  <c r="D4" i="7"/>
  <c r="B7" i="2"/>
  <c r="B6" i="4"/>
  <c r="B9" i="5"/>
  <c r="E8" i="7"/>
  <c r="E6" i="10"/>
  <c r="E5" i="10"/>
  <c r="E4" i="10"/>
  <c r="A7" i="2"/>
  <c r="C7" i="2"/>
  <c r="B10" i="5"/>
  <c r="E10" i="7"/>
  <c r="E9" i="7"/>
  <c r="E11" i="7"/>
  <c r="E12" i="7"/>
  <c r="E5" i="7"/>
  <c r="E6" i="7"/>
  <c r="E7" i="7"/>
  <c r="E4" i="7"/>
  <c r="C9" i="5" l="1"/>
  <c r="C10" i="5"/>
  <c r="C6" i="4"/>
  <c r="B7" i="4"/>
  <c r="C7" i="4" s="1"/>
  <c r="E7" i="2"/>
  <c r="D7" i="2"/>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<sst xmlns="http://schemas.openxmlformats.org/spreadsheetml/2006/main" count="19216" uniqueCount="1570">
  <si>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</si>
  <si>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</si>
  <si>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</si>
  <si>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</si>
  <si>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</si>
  <si>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</si>
  <si>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</si>
  <si>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</si>
  <si>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</si>
  <si>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</si>
  <si>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</si>
  <si>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</si>
  <si>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</si>
  <si>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</si>
  <si>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</si>
  <si>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</si>
  <si>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</si>
  <si>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</si>
  <si>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</si>
  <si>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</si>
  <si>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</si>
  <si>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</si>
  <si>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</si>
  <si>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</si>
  <si>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</si>
  <si>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</si>
  <si>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</si>
  <si>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</si>
  <si>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</si>
  <si>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</si>
  <si>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</si>
  <si>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</si>
  <si>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</si>
  <si>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</si>
  <si>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</si>
  <si>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</si>
  <si>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</si>
  <si>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</si>
  <si>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</si>
  <si>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</si>
  <si>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</si>
  <si>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</si>
  <si>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</si>
  <si>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</si>
  <si>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</si>
  <si>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</si>
  <si>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</si>
  <si>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</si>
  <si>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</si>
  <si>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</si>
  <si>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</si>
  <si>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</si>
  <si>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</si>
  <si>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</si>
  <si>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</si>
  <si>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</si>
  <si>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</si>
  <si>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</si>
  <si>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</si>
  <si>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</si>
  <si>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</si>
  <si>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</si>
  <si>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</si>
  <si>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</si>
  <si>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</si>
  <si>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</si>
  <si>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</si>
  <si>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</si>
  <si>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</si>
  <si>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</si>
  <si>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</si>
  <si>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</si>
  <si>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</si>
  <si>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</si>
  <si>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</si>
  <si>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</si>
  <si>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</si>
  <si>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</si>
  <si>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</si>
  <si>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</si>
  <si>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</si>
  <si>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</si>
  <si>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</si>
  <si>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</si>
  <si>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</si>
  <si>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</si>
  <si>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</si>
  <si>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</si>
  <si>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</si>
  <si>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</si>
  <si>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</si>
  <si>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</si>
  <si>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</si>
  <si>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</si>
  <si>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</si>
  <si>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</si>
  <si>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</si>
  <si>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</si>
  <si>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</si>
  <si>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</si>
  <si>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</si>
  <si>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</si>
  <si>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</si>
  <si>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</si>
  <si>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</si>
  <si>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</si>
  <si>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</si>
  <si>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</si>
  <si>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</si>
  <si>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</si>
  <si>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</si>
  <si>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</si>
  <si>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</si>
  <si>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</si>
  <si>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</si>
  <si>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</si>
  <si>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</si>
  <si>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</si>
  <si>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</si>
  <si>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</si>
  <si>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</si>
  <si>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</si>
  <si>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</si>
  <si>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</si>
  <si>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</si>
  <si>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</si>
  <si>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</si>
  <si>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</si>
  <si>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</si>
  <si>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</si>
  <si>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</si>
  <si>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</si>
  <si>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</si>
  <si>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</si>
  <si>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</si>
  <si>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</si>
  <si>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</si>
  <si>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</si>
  <si>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</si>
  <si>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</si>
  <si>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</si>
  <si>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</si>
  <si>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</si>
  <si>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</si>
  <si>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</si>
  <si>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</si>
  <si>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</si>
  <si>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</si>
  <si>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</si>
  <si>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</si>
  <si>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</si>
  <si>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</si>
  <si>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</si>
  <si>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</si>
  <si>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</si>
  <si>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</si>
  <si>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</si>
  <si>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</si>
  <si>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</si>
  <si>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</si>
  <si>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</si>
  <si>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</si>
  <si>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</si>
  <si>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</si>
  <si>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</si>
  <si>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</si>
  <si>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</si>
  <si>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</si>
  <si>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</si>
  <si>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</si>
  <si>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</si>
  <si>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</si>
  <si>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</si>
  <si>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</si>
  <si>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</si>
  <si>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</si>
  <si>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</si>
  <si>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</si>
  <si>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</si>
  <si>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</si>
  <si>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</si>
  <si>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</si>
  <si>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</si>
  <si>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</si>
  <si>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</si>
  <si>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</si>
  <si>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</si>
  <si>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</si>
  <si>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</si>
  <si>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</si>
  <si>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</si>
  <si>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</si>
  <si>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</si>
  <si>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</si>
  <si>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</si>
  <si>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</si>
  <si>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</si>
  <si>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</si>
  <si>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</si>
  <si>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</si>
  <si>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</si>
  <si>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</si>
  <si>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</si>
  <si>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</si>
  <si>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</si>
  <si>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</si>
  <si>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</si>
  <si>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</si>
  <si>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</si>
  <si>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</si>
  <si>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</si>
  <si>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</si>
  <si>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</si>
  <si>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</si>
  <si>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</si>
  <si>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</si>
  <si>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</si>
  <si>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</si>
  <si>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</si>
  <si>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</si>
  <si>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</si>
  <si>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</si>
  <si>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</si>
  <si>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</si>
  <si>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</si>
  <si>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</si>
  <si>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</si>
  <si>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</si>
  <si>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</si>
  <si>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</si>
  <si>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</si>
  <si>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</si>
  <si>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</si>
  <si>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</si>
  <si>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</si>
  <si>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</si>
  <si>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</si>
  <si>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</si>
  <si>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</si>
  <si>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</si>
  <si>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</si>
  <si>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</si>
  <si>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</si>
  <si>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</si>
  <si>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</si>
  <si>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</si>
  <si>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</si>
  <si>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</si>
  <si>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</si>
  <si>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</si>
  <si>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</si>
  <si>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</si>
  <si>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</si>
  <si>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</si>
  <si>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</si>
  <si>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</si>
  <si>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</si>
  <si>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</si>
  <si>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</si>
  <si>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</si>
  <si>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</si>
  <si>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</si>
  <si>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</si>
  <si>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</si>
  <si>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</si>
  <si>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</si>
  <si>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</si>
  <si>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</si>
  <si>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</si>
  <si>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</si>
  <si>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</si>
  <si>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</si>
  <si>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</si>
  <si>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</si>
  <si>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</si>
  <si>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</si>
  <si>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</si>
  <si>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</si>
  <si>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</si>
  <si>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</si>
  <si>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</si>
  <si>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</si>
  <si>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</si>
  <si>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</si>
  <si>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</si>
  <si>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</si>
  <si>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</si>
  <si>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</si>
  <si>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</si>
  <si>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</si>
  <si>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</si>
  <si>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</si>
  <si>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</si>
  <si>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</si>
  <si>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</si>
  <si>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</si>
  <si>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</si>
  <si>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</si>
  <si>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</si>
  <si>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</si>
  <si>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</si>
  <si>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</si>
  <si>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</si>
  <si>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</si>
  <si>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</si>
  <si>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</si>
  <si>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</si>
  <si>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</si>
  <si>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</si>
  <si>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</si>
  <si>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</si>
  <si>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</si>
  <si>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</si>
  <si>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</si>
  <si>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</si>
  <si>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</si>
  <si>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</si>
  <si>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</si>
  <si>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</si>
  <si>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</si>
  <si>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</si>
  <si>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</si>
  <si>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</si>
  <si>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</si>
  <si>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</si>
  <si>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</si>
  <si>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</si>
  <si>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</si>
  <si>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</si>
  <si>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</si>
  <si>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</si>
  <si>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</si>
  <si>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</si>
  <si>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</si>
  <si>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</si>
  <si>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</si>
  <si>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</si>
  <si>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</si>
  <si>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</si>
  <si>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</si>
  <si>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</si>
  <si>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</si>
  <si>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</si>
  <si>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</si>
  <si>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</si>
  <si>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</si>
  <si>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</si>
  <si>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</si>
  <si>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</si>
  <si>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</si>
  <si>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</si>
  <si>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</si>
  <si>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</si>
  <si>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</si>
  <si>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</si>
  <si>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</si>
  <si>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</si>
  <si>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</si>
  <si>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</si>
  <si>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</si>
  <si>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</si>
  <si>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</si>
  <si>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</si>
  <si>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</si>
  <si>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</si>
  <si>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</si>
  <si>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</si>
  <si>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</si>
  <si>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</si>
  <si>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</si>
  <si>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</si>
  <si>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</si>
  <si>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</si>
  <si>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</si>
  <si>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</si>
  <si>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</si>
  <si>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</si>
  <si>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</si>
  <si>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</si>
  <si>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</si>
  <si>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</si>
  <si>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</si>
  <si>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</si>
  <si>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</si>
  <si>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</si>
  <si>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</si>
  <si>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</si>
  <si>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</si>
  <si>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</si>
  <si>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</si>
  <si>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</si>
  <si>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</si>
  <si>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</si>
  <si>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</si>
  <si>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</si>
  <si>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</si>
  <si>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</si>
  <si>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</si>
  <si>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</si>
  <si>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</si>
  <si>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</si>
  <si>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</si>
  <si>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</si>
  <si>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</si>
  <si>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</si>
  <si>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</si>
  <si>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</si>
  <si>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</si>
  <si>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</si>
  <si>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</si>
  <si>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</si>
  <si>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</si>
  <si>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</si>
  <si>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</si>
  <si>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</si>
  <si>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</si>
  <si>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</si>
  <si>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</si>
  <si>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</si>
  <si>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</si>
  <si>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</si>
  <si>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</si>
  <si>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</si>
  <si>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</si>
  <si>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</si>
  <si>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</si>
  <si>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</si>
  <si>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</si>
  <si>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</si>
  <si>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</si>
  <si>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</si>
  <si>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</si>
  <si>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</si>
  <si>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</si>
  <si>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</si>
  <si>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</si>
  <si>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</si>
  <si>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</si>
  <si>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</si>
  <si>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</si>
  <si>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</si>
  <si>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</si>
  <si>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</si>
  <si>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</si>
  <si>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</si>
  <si>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</si>
  <si>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</si>
  <si>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</si>
  <si>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</si>
  <si>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</si>
  <si>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</si>
  <si>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</si>
  <si>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</si>
  <si>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</si>
  <si>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</si>
  <si>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</si>
  <si>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</si>
  <si>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</si>
  <si>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</si>
  <si>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</si>
  <si>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</si>
  <si>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</si>
  <si>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</si>
  <si>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</si>
  <si>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</si>
  <si>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</si>
  <si>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</si>
  <si>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</si>
  <si>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</si>
  <si>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</si>
  <si>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</si>
  <si>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</si>
  <si>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</si>
  <si>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</si>
  <si>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</si>
  <si>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</si>
  <si>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</si>
  <si>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</si>
  <si>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</si>
  <si>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</si>
  <si>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</si>
  <si>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</si>
  <si>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</si>
  <si>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</si>
  <si>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</si>
  <si>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</si>
  <si>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</si>
  <si>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</si>
  <si>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</si>
  <si>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</si>
  <si>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</si>
  <si>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</si>
  <si>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</si>
  <si>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</si>
  <si>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</si>
  <si>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</si>
  <si>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</si>
  <si>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</si>
  <si>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</si>
  <si>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</si>
  <si>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</si>
  <si>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</si>
  <si>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</si>
  <si>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</si>
  <si>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</si>
  <si>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</si>
  <si>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</si>
  <si>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</si>
  <si>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</si>
  <si>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</si>
  <si>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</si>
  <si>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</si>
  <si>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</si>
  <si>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</si>
  <si>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</si>
  <si>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</si>
  <si>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</si>
  <si>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</si>
  <si>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</si>
  <si>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</si>
  <si>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</si>
  <si>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</si>
  <si>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</si>
  <si>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</si>
  <si>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</si>
  <si>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</si>
  <si>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</si>
  <si>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</si>
  <si>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</si>
  <si>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</si>
  <si>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</si>
  <si>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</si>
  <si>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</si>
  <si>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</si>
  <si>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</si>
  <si>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</si>
  <si>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</si>
  <si>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</si>
  <si>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</si>
  <si>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</si>
  <si>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</si>
  <si>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</si>
  <si>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</si>
  <si>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</si>
  <si>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</si>
  <si>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</si>
  <si>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</si>
  <si>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</si>
  <si>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</si>
  <si>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</si>
  <si>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</si>
  <si>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</si>
  <si>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</si>
  <si>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</si>
  <si>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</si>
  <si>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</si>
  <si>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</si>
  <si>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</si>
  <si>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</si>
  <si>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</si>
  <si>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</si>
  <si>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</si>
  <si>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</si>
  <si>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</si>
  <si>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</si>
  <si>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</si>
  <si>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</si>
  <si>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</si>
  <si>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</si>
  <si>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</si>
  <si>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</si>
  <si>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</si>
  <si>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</si>
  <si>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</si>
  <si>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</si>
  <si>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</si>
  <si>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</si>
  <si>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</si>
  <si>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</si>
  <si>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</si>
  <si>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</si>
  <si>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</si>
  <si>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</si>
  <si>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</si>
  <si>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</si>
  <si>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</si>
  <si>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</si>
  <si>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</si>
  <si>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</si>
  <si>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</si>
  <si>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</si>
  <si>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</si>
  <si>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</si>
  <si>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</si>
  <si>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</si>
  <si>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</si>
  <si>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</si>
  <si>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</si>
  <si>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</si>
  <si>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</si>
  <si>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</si>
  <si>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</si>
  <si>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</si>
  <si>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</si>
  <si>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</si>
  <si>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</si>
  <si>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</si>
  <si>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</si>
  <si>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</si>
  <si>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</si>
  <si>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</si>
  <si>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</si>
  <si>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</si>
  <si>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</si>
  <si>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</si>
  <si>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</si>
  <si>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</si>
  <si>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</si>
  <si>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</si>
  <si>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</si>
  <si>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</si>
  <si>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</si>
  <si>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</si>
  <si>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</si>
  <si>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</si>
  <si>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</si>
  <si>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</si>
  <si>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</si>
  <si>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</si>
  <si>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</si>
  <si>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</si>
  <si>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</si>
  <si>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</si>
  <si>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</si>
  <si>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</si>
  <si>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</si>
  <si>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</si>
  <si>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</si>
  <si>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</si>
  <si>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</si>
  <si>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</si>
  <si>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</si>
  <si>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</si>
  <si>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</si>
  <si>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</si>
  <si>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</si>
  <si>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</si>
  <si>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</si>
  <si>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</si>
  <si>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</si>
  <si>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</si>
  <si>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</si>
  <si>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</si>
  <si>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</si>
  <si>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</si>
  <si>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</si>
  <si>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</si>
  <si>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</si>
  <si>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</si>
  <si>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</si>
  <si>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</si>
  <si>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</si>
  <si>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</si>
  <si>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</si>
  <si>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</si>
  <si>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</si>
  <si>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</si>
  <si>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</si>
  <si>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</si>
  <si>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</si>
  <si>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</si>
  <si>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</si>
  <si>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</si>
  <si>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</si>
  <si>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</si>
  <si>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</si>
  <si>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</si>
  <si>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</si>
  <si>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</si>
  <si>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</si>
  <si>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</si>
  <si>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</si>
  <si>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</si>
  <si>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</si>
  <si>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</si>
  <si>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</si>
  <si>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</si>
  <si>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</si>
  <si>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</si>
  <si>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</si>
  <si>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</si>
  <si>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</si>
  <si>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</si>
  <si>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</si>
  <si>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</si>
  <si>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</si>
  <si>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</si>
  <si>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</si>
  <si>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</si>
  <si>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</si>
  <si>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</si>
  <si>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</si>
  <si>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</si>
  <si>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</si>
  <si>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</si>
  <si>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</si>
  <si>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</si>
  <si>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</si>
  <si>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</si>
  <si>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</si>
  <si>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</si>
  <si>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</si>
  <si>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</si>
  <si>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</si>
  <si>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</si>
  <si>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</si>
  <si>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</si>
  <si>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</si>
  <si>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</si>
  <si>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</si>
  <si>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</si>
  <si>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</si>
  <si>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</si>
  <si>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</si>
  <si>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</si>
  <si>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</si>
  <si>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</si>
  <si>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</si>
  <si>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</si>
  <si>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</si>
  <si>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</si>
  <si>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</si>
  <si>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</si>
  <si>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</si>
  <si>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</si>
  <si>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</si>
  <si>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</si>
  <si>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</si>
  <si>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</si>
  <si>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</si>
  <si>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</si>
  <si>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</si>
  <si>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</si>
  <si>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</si>
  <si>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</si>
  <si>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</si>
  <si>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</si>
  <si>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</si>
  <si>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</si>
  <si>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</si>
  <si>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</si>
  <si>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</si>
  <si>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</si>
  <si>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</si>
  <si>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</si>
  <si>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</si>
  <si>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</si>
  <si>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</si>
  <si>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</si>
  <si>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</si>
  <si>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</si>
  <si>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</si>
  <si>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</si>
  <si>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</si>
  <si>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</si>
  <si>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</si>
  <si>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</si>
  <si>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</si>
  <si>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</si>
  <si>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</si>
  <si>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</si>
  <si>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</si>
  <si>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</si>
  <si>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</si>
  <si>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</si>
  <si>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</si>
  <si>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</si>
  <si>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</si>
  <si>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</si>
  <si>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</si>
  <si>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</si>
  <si>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</si>
  <si>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</si>
  <si>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</si>
  <si>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</si>
  <si>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</si>
  <si>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</si>
  <si>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</si>
  <si>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</si>
  <si>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</si>
  <si>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</si>
  <si>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</si>
  <si>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</si>
  <si>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</si>
  <si>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</si>
  <si>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</si>
  <si>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</si>
  <si>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</si>
  <si>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</si>
  <si>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</si>
  <si>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</si>
  <si>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</si>
  <si>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</si>
  <si>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</si>
  <si>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</si>
  <si>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</si>
  <si>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</si>
  <si>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</si>
  <si>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</si>
  <si>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</si>
  <si>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</si>
  <si>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</si>
  <si>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</si>
  <si>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</si>
  <si>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</si>
  <si>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</si>
  <si>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</si>
  <si>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</si>
  <si>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</si>
  <si>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</si>
  <si>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</si>
  <si>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</si>
  <si>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</si>
  <si>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</si>
  <si>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</si>
  <si>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</si>
  <si>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</si>
  <si>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</si>
  <si>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</si>
  <si>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</si>
  <si>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</si>
  <si>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</si>
  <si>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</si>
  <si>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</si>
  <si>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</si>
  <si>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</si>
  <si>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</si>
  <si>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</si>
  <si>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</si>
  <si>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</si>
  <si>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</si>
  <si>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</si>
  <si>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</si>
  <si>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</si>
  <si>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</si>
  <si>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</si>
  <si>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</si>
  <si>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</si>
  <si>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</si>
  <si>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</si>
  <si>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</si>
  <si>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</si>
  <si>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</si>
  <si>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</si>
  <si>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</si>
  <si>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</si>
  <si>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</si>
  <si>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</si>
  <si>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</si>
  <si>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</si>
  <si>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</si>
  <si>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</si>
  <si>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</si>
  <si>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</si>
  <si>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</si>
  <si>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</si>
  <si>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</si>
  <si>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</si>
  <si>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</si>
  <si>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</si>
  <si>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</si>
  <si>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</si>
  <si>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</si>
  <si>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</si>
  <si>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</si>
  <si>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</si>
  <si>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</si>
  <si>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</si>
  <si>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</si>
  <si>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</si>
  <si>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</si>
  <si>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</si>
  <si>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</si>
  <si>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</si>
  <si>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</si>
  <si>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</si>
  <si>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</si>
  <si>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</si>
  <si>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</si>
  <si>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</si>
  <si>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</si>
  <si>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</si>
  <si>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</si>
  <si>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</si>
  <si>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</si>
  <si>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</si>
  <si>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</si>
  <si>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</si>
  <si>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</si>
  <si>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</si>
  <si>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</si>
  <si>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</si>
  <si>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</si>
  <si>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</si>
  <si>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</si>
  <si>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</si>
  <si>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</si>
  <si>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</si>
  <si>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</si>
  <si>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</si>
  <si>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</si>
  <si>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</si>
  <si>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</si>
  <si>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</si>
  <si>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</si>
  <si>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</si>
  <si>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</si>
  <si>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</si>
  <si>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</si>
  <si>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</si>
  <si>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</si>
  <si>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</si>
  <si>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</si>
  <si>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</si>
  <si>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</si>
  <si>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</si>
  <si>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</si>
  <si>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</si>
  <si>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</si>
  <si>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</si>
  <si>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</si>
  <si>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</si>
  <si>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</si>
  <si>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</si>
  <si>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</si>
  <si>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</si>
  <si>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</si>
  <si>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</si>
  <si>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</si>
  <si>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</si>
  <si>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</si>
  <si>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</si>
  <si>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</si>
  <si>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</si>
  <si>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</si>
  <si>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</si>
  <si>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</si>
  <si>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</si>
  <si>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</si>
  <si>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</si>
  <si>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</si>
  <si>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</si>
  <si>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</si>
  <si>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</si>
  <si>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</si>
  <si>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</si>
  <si>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</si>
  <si>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</si>
  <si>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</si>
  <si>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</si>
  <si>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</si>
  <si>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</si>
  <si>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</si>
  <si>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</si>
  <si>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</si>
  <si>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</si>
  <si>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</si>
  <si>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</si>
  <si>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</si>
  <si>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</si>
  <si>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</si>
  <si>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</si>
  <si>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</si>
  <si>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</si>
  <si>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</si>
  <si>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</si>
  <si>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</si>
  <si>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</si>
  <si>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</si>
  <si>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</si>
  <si>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</si>
  <si>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</si>
  <si>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</si>
  <si>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</si>
  <si>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</si>
  <si>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</si>
  <si>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</si>
  <si>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</si>
  <si>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</si>
  <si>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</si>
  <si>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</si>
  <si>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</si>
  <si>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</si>
  <si>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</si>
  <si>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</si>
  <si>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</si>
  <si>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</si>
  <si>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</si>
  <si>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</si>
  <si>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</si>
  <si>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</si>
  <si>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</si>
  <si>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</si>
  <si>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</si>
  <si>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</si>
  <si>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</si>
  <si>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</si>
  <si>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</si>
  <si>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</si>
  <si>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</si>
  <si>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</si>
  <si>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</si>
  <si>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</si>
  <si>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</si>
  <si>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</si>
  <si>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</si>
  <si>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</si>
  <si>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</si>
  <si>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</si>
  <si>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</si>
  <si>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</si>
  <si>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</si>
  <si>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</si>
  <si>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</si>
  <si>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</si>
  <si>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</si>
  <si>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</si>
  <si>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</si>
  <si>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</si>
  <si>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</si>
  <si>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</si>
  <si>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</si>
  <si>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</si>
  <si>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</si>
  <si>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</si>
  <si>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</si>
  <si>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</si>
  <si>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</si>
  <si>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</si>
  <si>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</si>
  <si>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</si>
  <si>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</si>
  <si>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</si>
  <si>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</si>
  <si>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</si>
  <si>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</si>
  <si>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</si>
  <si>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</si>
  <si>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</si>
  <si>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</si>
  <si>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</si>
  <si>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</si>
  <si>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</si>
  <si>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</si>
  <si>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</si>
  <si>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</si>
  <si>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</si>
  <si>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</si>
  <si>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</si>
  <si>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</si>
  <si>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</si>
  <si>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</si>
  <si>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</si>
  <si>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</si>
  <si>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</si>
  <si>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</si>
  <si>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</si>
  <si>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</si>
  <si>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</si>
  <si>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</si>
  <si>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</si>
  <si>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</si>
  <si>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</si>
  <si>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</si>
  <si>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</si>
  <si>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</si>
  <si>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</si>
  <si>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</si>
  <si>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</si>
  <si>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</si>
  <si>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</si>
  <si>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</si>
  <si>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</si>
  <si>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</si>
  <si>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</si>
  <si>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</si>
  <si>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</si>
  <si>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</si>
  <si>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</si>
  <si>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</si>
  <si>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</si>
  <si>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</si>
  <si>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</si>
  <si>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</si>
  <si>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</si>
  <si>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</si>
  <si>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</si>
  <si>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</si>
  <si>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</si>
  <si>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</si>
  <si>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</si>
  <si>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</si>
  <si>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</si>
  <si>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</si>
  <si>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</si>
  <si>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</si>
  <si>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</si>
  <si>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</si>
  <si>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</si>
  <si>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</si>
  <si>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</si>
  <si>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</si>
  <si>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</si>
  <si>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</si>
  <si>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</si>
  <si>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</si>
  <si>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</si>
  <si>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</si>
  <si>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</si>
  <si>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</si>
  <si>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</si>
  <si>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</si>
  <si>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</si>
  <si>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</si>
  <si>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</si>
  <si>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</si>
  <si>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</si>
  <si>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</si>
  <si>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</si>
  <si>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</si>
  <si>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</si>
  <si>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</si>
  <si>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</si>
  <si>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</si>
  <si>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</si>
  <si>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</si>
  <si>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</si>
  <si>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</si>
  <si>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</si>
  <si>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</si>
  <si>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</si>
  <si>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</si>
  <si>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</si>
  <si>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</si>
  <si>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</si>
  <si>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</si>
  <si>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</si>
  <si>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</si>
  <si>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</si>
  <si>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</si>
  <si>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</si>
  <si>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</si>
  <si>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</si>
  <si>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</si>
  <si>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</si>
  <si>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</si>
  <si>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</si>
  <si>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</si>
  <si>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</si>
  <si>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</si>
  <si>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</si>
  <si>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</si>
  <si>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</si>
  <si>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</si>
  <si>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</si>
  <si>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</si>
  <si>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</si>
  <si>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</si>
  <si>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</si>
  <si>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</si>
  <si>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</si>
  <si>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</si>
  <si>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</si>
  <si>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</si>
  <si>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</si>
  <si>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</si>
  <si>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</si>
  <si>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</si>
  <si>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</si>
  <si>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</si>
  <si>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</si>
  <si>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</si>
  <si>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</si>
  <si>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</si>
  <si>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</si>
  <si>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</si>
  <si>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</si>
  <si>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</si>
  <si>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</si>
  <si>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</si>
  <si>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</si>
  <si>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</si>
  <si>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</si>
  <si>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</si>
  <si>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</si>
  <si>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</si>
  <si>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</si>
  <si>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</si>
  <si>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</si>
  <si>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</si>
  <si>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</si>
  <si>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</si>
  <si>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</si>
  <si>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</si>
  <si>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</si>
  <si>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</si>
  <si>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</si>
  <si>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</si>
  <si>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</si>
  <si>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</si>
  <si>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</si>
  <si>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</si>
  <si>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</si>
  <si>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</si>
  <si>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</si>
  <si>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</si>
  <si>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</si>
  <si>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</si>
  <si>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</si>
  <si>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</si>
  <si>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</si>
  <si>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</si>
  <si>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</si>
  <si>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</si>
  <si>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</si>
  <si>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</si>
  <si>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</si>
  <si>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</si>
  <si>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</si>
  <si>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</si>
  <si>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</si>
  <si>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</si>
  <si>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</si>
  <si>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</si>
  <si>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</si>
  <si>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</si>
  <si>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</si>
  <si>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</si>
  <si>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</si>
  <si>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</si>
  <si>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</si>
  <si>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</si>
  <si>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</si>
  <si>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</si>
  <si>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</si>
  <si>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</si>
  <si>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</si>
  <si>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</si>
  <si>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</si>
  <si>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</si>
  <si>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</si>
  <si>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</si>
  <si>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</si>
  <si>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</si>
  <si>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</si>
  <si>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</si>
  <si>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</si>
  <si>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</si>
  <si>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</si>
  <si>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</si>
  <si>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</si>
  <si>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</si>
  <si>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</si>
  <si>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</si>
  <si>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</si>
  <si>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</si>
  <si>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</si>
  <si>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</si>
  <si>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</si>
  <si>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</si>
  <si>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</si>
  <si>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</si>
  <si>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</si>
  <si>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</si>
  <si>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</si>
  <si>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</si>
  <si>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</si>
  <si>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</si>
  <si>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</si>
  <si>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</si>
  <si>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</si>
  <si>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</si>
  <si>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</si>
  <si>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</si>
  <si>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</si>
  <si>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</si>
  <si>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</si>
  <si>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</si>
  <si>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</si>
  <si>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</si>
  <si>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</si>
  <si>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</si>
  <si>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</si>
  <si>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</si>
  <si>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</si>
  <si>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</si>
  <si>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</si>
  <si>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</si>
  <si>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</si>
  <si>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</si>
  <si>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</si>
  <si>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</si>
  <si>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</si>
  <si>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</si>
  <si>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</si>
  <si>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</si>
  <si>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</si>
  <si>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</si>
  <si>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</si>
  <si>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</si>
  <si>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</si>
  <si>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</si>
  <si>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</si>
  <si>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</si>
  <si>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</si>
  <si>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</si>
  <si>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</si>
  <si>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</si>
  <si>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</si>
  <si>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</si>
  <si>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</si>
  <si>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</si>
  <si>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</si>
  <si>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</si>
  <si>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</si>
  <si>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</si>
  <si>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</si>
  <si>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</si>
  <si>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</si>
  <si>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</si>
  <si>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</si>
  <si>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</si>
  <si>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</si>
  <si>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</si>
  <si>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</si>
  <si>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</si>
  <si>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</si>
  <si>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</si>
  <si>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</si>
  <si>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</si>
  <si>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</si>
  <si>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</si>
  <si>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</si>
  <si>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</si>
  <si>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</si>
  <si>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</si>
  <si>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</si>
  <si>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</si>
  <si>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</si>
  <si>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</si>
  <si>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</si>
  <si>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</si>
  <si>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</si>
  <si>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</si>
  <si>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</si>
  <si>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</si>
  <si>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</si>
  <si>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</si>
  <si>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</si>
  <si>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</si>
  <si>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</si>
  <si>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</si>
  <si>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</si>
  <si>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</si>
  <si>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</si>
  <si>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</si>
  <si>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</si>
  <si>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</si>
  <si>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</si>
  <si>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</si>
  <si>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</si>
  <si>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</si>
  <si>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</si>
  <si>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</si>
  <si>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</si>
  <si>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</si>
  <si>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</si>
  <si>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</si>
  <si>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</si>
  <si>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</si>
  <si>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</si>
  <si>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</si>
  <si>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</si>
  <si>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</si>
  <si>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</si>
  <si>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</si>
  <si>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</si>
  <si>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</si>
  <si>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</si>
  <si>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</si>
  <si>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</si>
  <si>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</si>
  <si>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</si>
  <si>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</si>
  <si>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</si>
  <si>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</si>
  <si>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</si>
  <si>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</si>
  <si>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</si>
  <si>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</si>
  <si>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</si>
  <si>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</si>
  <si>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</si>
  <si>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</si>
  <si>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</si>
  <si>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</si>
  <si>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</si>
  <si>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</si>
  <si>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</si>
  <si>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</si>
  <si>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</si>
  <si>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</si>
  <si>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</si>
  <si>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</si>
  <si>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</si>
  <si>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</si>
  <si>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</si>
  <si>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</si>
  <si>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</si>
  <si>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</si>
  <si>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</si>
  <si>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</si>
  <si>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</si>
  <si>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</si>
  <si>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</si>
  <si>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</si>
  <si>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</si>
  <si>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</si>
  <si>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</si>
  <si>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</si>
  <si>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</si>
  <si>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</si>
  <si>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</si>
  <si>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</si>
  <si>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</si>
  <si>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</si>
  <si>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</si>
  <si>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</si>
  <si>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</si>
  <si>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</si>
  <si>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</si>
  <si>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</si>
  <si>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</si>
  <si>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</si>
  <si>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</si>
  <si>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</si>
  <si>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</si>
  <si>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</si>
  <si>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</si>
  <si>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</si>
  <si>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</si>
  <si>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</si>
  <si>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</si>
  <si>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</si>
  <si>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</si>
  <si>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</si>
  <si>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</si>
  <si>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</si>
  <si>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</si>
  <si>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</si>
  <si>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</si>
  <si>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</si>
  <si>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</si>
  <si>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</si>
  <si>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</si>
  <si>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</si>
  <si>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</si>
  <si>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</si>
  <si>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</si>
  <si>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</si>
  <si>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</si>
  <si>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</si>
  <si>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</si>
  <si>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</si>
  <si>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</si>
  <si>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</si>
  <si>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</si>
  <si>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</si>
  <si>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</si>
  <si>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</si>
  <si>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</si>
  <si>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</si>
  <si>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</si>
  <si>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</si>
  <si>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</si>
  <si>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</si>
  <si>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</si>
  <si>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</si>
  <si>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</si>
  <si>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</si>
  <si>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</si>
  <si>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</si>
  <si>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</si>
  <si>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</si>
  <si>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</si>
  <si>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</si>
  <si>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</si>
  <si>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</si>
  <si>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</si>
  <si>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</si>
  <si>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</si>
  <si>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</si>
  <si>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</si>
  <si>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</si>
  <si>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</si>
  <si>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</si>
  <si>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</si>
  <si>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</si>
  <si>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</si>
  <si>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</si>
  <si>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</si>
  <si>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</si>
  <si>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</si>
  <si>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</si>
  <si>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</si>
  <si>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</si>
  <si>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</si>
  <si>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</si>
  <si>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</si>
  <si>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</si>
  <si>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</si>
  <si>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</si>
  <si>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</si>
  <si>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</si>
  <si>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</si>
  <si>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</si>
  <si>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</si>
  <si>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</si>
  <si>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</si>
  <si>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</si>
  <si>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</si>
  <si>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</si>
  <si>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</si>
  <si>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</si>
  <si>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</si>
  <si>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</si>
  <si>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</si>
  <si>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</si>
  <si>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</si>
  <si>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</si>
  <si>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</si>
  <si>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</si>
  <si>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</si>
  <si>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</si>
  <si>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</si>
  <si>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</si>
  <si>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</si>
  <si>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</si>
  <si>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</si>
  <si>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</si>
  <si>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</si>
  <si>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</si>
  <si>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</si>
  <si>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</si>
  <si>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</si>
  <si>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</si>
  <si>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</si>
  <si>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</si>
  <si>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</si>
  <si>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</si>
  <si>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</si>
  <si>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</si>
  <si>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</si>
  <si>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Total Rating</t>
  </si>
  <si>
    <t>Balance</t>
  </si>
  <si>
    <t>Row Labels</t>
  </si>
  <si>
    <t>Grand Total</t>
  </si>
  <si>
    <t>Count of Employee Count</t>
  </si>
  <si>
    <t>Sum of CF_attrition counts</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</si>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</sst>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2" fillId="0" borderId="0" xfId="0" applyFont="1"/>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3" fillId="0" borderId="0" xfId="0" applyFont="1"/>
    <xf numFmtId="10" fontId="0" fillId="0" borderId="0" xfId="0" applyNumberFormat="1"/>
    <xf numFmtId="0" fontId="4" fillId="2" borderId="0" xfId="0" applyFont="1" applyFill="1"/>
  </cellXfs>
  <cellStyles count="2">
    <cellStyle name="Normal" xfId="0" builtinId="0"/>
    <cellStyle name="Percent" xfId="1" builtinId="5"/>
  </cellStyles>
  <dxfs count="5">
    <dxf>
      <numFmt numFmtId="164"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DB897677-5679-49F8-98D5-2695CBAD1CDA}">
      <tableStyleElement type="headerRow" dxfId="4"/>
      <tableStyleElement type="firstRowStripe" dxfId="3"/>
      <tableStyleElement type="secondRowStripe" dxfId="2"/>
    </tableStyle>
    <tableStyle name="SLICER" pivot="0" table="0" count="4" xr9:uid="{6FDF3C2B-C1F0-4B3A-99C2-38F28B8AB71E}">
      <tableStyleElement type="wholeTable" dxfId="1"/>
    </tableStyle>
  </tableStyles>
  <colors>
    <mruColors>
      <color rgb="FF602928"/>
      <color rgb="FF601A54"/>
      <color rgb="FF8E0A7E"/>
      <color rgb="FF0000FF"/>
    </mruColors>
  </colors>
  <extLst>
    <ext xmlns:x14="http://schemas.microsoft.com/office/spreadsheetml/2009/9/main" uri="{46F421CA-312F-682f-3DD2-61675219B42D}">
      <x14:dxfs count="3">
        <dxf>
          <fill>
            <gradientFill>
              <stop position="0">
                <color theme="1" tint="0.25098422193060094"/>
              </stop>
              <stop position="1">
                <color theme="0" tint="-0.25098422193060094"/>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98000">
                    <a:schemeClr val="accent6">
                      <a:lumMod val="75000"/>
                    </a:schemeClr>
                  </a:gs>
                  <a:gs pos="4000">
                    <a:schemeClr val="accent1">
                      <a:lumMod val="50000"/>
                    </a:schemeClr>
                  </a:gs>
                </a:gsLst>
                <a:lin ang="5400000" scaled="1"/>
              </a:gradFill>
              <a:ln w="19050">
                <a:noFill/>
              </a:ln>
              <a:effectLst/>
            </c:spPr>
            <c:extLst>
              <c:ext xmlns:c16="http://schemas.microsoft.com/office/drawing/2014/chart" uri="{C3380CC4-5D6E-409C-BE32-E72D297353CC}">
                <c16:uniqueId val="{00000001-CCE1-40C5-BE09-059B5FD949C8}"/>
              </c:ext>
            </c:extLst>
          </c:dPt>
          <c:dPt>
            <c:idx val="1"/>
            <c:bubble3D val="0"/>
            <c:spPr>
              <a:solidFill>
                <a:schemeClr val="bg1">
                  <a:alpha val="95000"/>
                </a:schemeClr>
              </a:solidFill>
              <a:ln w="19050">
                <a:noFill/>
              </a:ln>
              <a:effectLst/>
            </c:spPr>
            <c:extLst>
              <c:ext xmlns:c16="http://schemas.microsoft.com/office/drawing/2014/chart" uri="{C3380CC4-5D6E-409C-BE32-E72D297353CC}">
                <c16:uniqueId val="{00000003-CCE1-40C5-BE09-059B5FD949C8}"/>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CCE1-40C5-BE09-059B5FD949C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2-42F2-48E1-B9AE-4AB0389A6634}"/>
              </c:ext>
            </c:extLst>
          </c:dPt>
          <c:val>
            <c:numRef>
              <c:f>RATING!$B$6</c:f>
              <c:numCache>
                <c:formatCode>0.0</c:formatCode>
                <c:ptCount val="1"/>
                <c:pt idx="0">
                  <c:v>2.6265306122448981</c:v>
                </c:pt>
              </c:numCache>
            </c:numRef>
          </c:val>
          <c:extLst>
            <c:ext xmlns:c16="http://schemas.microsoft.com/office/drawing/2014/chart" uri="{C3380CC4-5D6E-409C-BE32-E72D297353CC}">
              <c16:uniqueId val="{00000000-42F2-48E1-B9AE-4AB0389A6634}"/>
            </c:ext>
          </c:extLst>
        </c:ser>
        <c:ser>
          <c:idx val="1"/>
          <c:order val="1"/>
          <c:spPr>
            <a:solidFill>
              <a:schemeClr val="bg1">
                <a:lumMod val="9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42F2-48E1-B9AE-4AB0389A6634}"/>
            </c:ext>
          </c:extLst>
        </c:ser>
        <c:dLbls>
          <c:showLegendKey val="0"/>
          <c:showVal val="0"/>
          <c:showCatName val="0"/>
          <c:showSerName val="0"/>
          <c:showPercent val="0"/>
          <c:showBubbleSize val="0"/>
        </c:dLbls>
        <c:gapWidth val="0"/>
        <c:overlap val="100"/>
        <c:axId val="626704991"/>
        <c:axId val="636953343"/>
      </c:barChart>
      <c:catAx>
        <c:axId val="626704991"/>
        <c:scaling>
          <c:orientation val="minMax"/>
        </c:scaling>
        <c:delete val="1"/>
        <c:axPos val="l"/>
        <c:majorTickMark val="out"/>
        <c:minorTickMark val="none"/>
        <c:tickLblPos val="nextTo"/>
        <c:crossAx val="636953343"/>
        <c:crosses val="autoZero"/>
        <c:auto val="1"/>
        <c:lblAlgn val="ctr"/>
        <c:lblOffset val="100"/>
        <c:noMultiLvlLbl val="0"/>
      </c:catAx>
      <c:valAx>
        <c:axId val="636953343"/>
        <c:scaling>
          <c:orientation val="minMax"/>
          <c:max val="4"/>
          <c:min val="0"/>
        </c:scaling>
        <c:delete val="1"/>
        <c:axPos val="b"/>
        <c:numFmt formatCode="0.0" sourceLinked="1"/>
        <c:majorTickMark val="out"/>
        <c:minorTickMark val="none"/>
        <c:tickLblPos val="nextTo"/>
        <c:crossAx val="62670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98000">
                    <a:srgbClr val="601A54"/>
                  </a:gs>
                  <a:gs pos="4000">
                    <a:srgbClr val="8E0A7E"/>
                  </a:gs>
                </a:gsLst>
                <a:lin ang="10800000" scaled="0"/>
              </a:gradFill>
              <a:ln w="19050">
                <a:noFill/>
              </a:ln>
              <a:effectLst/>
            </c:spPr>
            <c:extLst>
              <c:ext xmlns:c16="http://schemas.microsoft.com/office/drawing/2014/chart" uri="{C3380CC4-5D6E-409C-BE32-E72D297353CC}">
                <c16:uniqueId val="{00000001-9442-458A-B157-322799CCD839}"/>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9442-458A-B157-322799CCD839}"/>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9442-458A-B157-322799CCD83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7DC4-4AFB-896A-1AE3DB875B6E}"/>
              </c:ext>
            </c:extLst>
          </c:dPt>
          <c:dPt>
            <c:idx val="1"/>
            <c:bubble3D val="0"/>
            <c:spPr>
              <a:gradFill>
                <a:gsLst>
                  <a:gs pos="98000">
                    <a:schemeClr val="accent5">
                      <a:lumMod val="50000"/>
                    </a:schemeClr>
                  </a:gs>
                  <a:gs pos="4000">
                    <a:schemeClr val="accent1">
                      <a:lumMod val="75000"/>
                    </a:schemeClr>
                  </a:gs>
                </a:gsLst>
                <a:lin ang="10800000" scaled="0"/>
              </a:gradFill>
              <a:ln w="19050">
                <a:noFill/>
              </a:ln>
              <a:effectLst/>
            </c:spPr>
            <c:extLst>
              <c:ext xmlns:c16="http://schemas.microsoft.com/office/drawing/2014/chart" uri="{C3380CC4-5D6E-409C-BE32-E72D297353CC}">
                <c16:uniqueId val="{00000003-7DC4-4AFB-896A-1AE3DB875B6E}"/>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DC4-4AFB-896A-1AE3DB875B6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data.xlsx]Education by attrition!Education by attrition</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07B-49D6-8020-6974878EFDB1}"/>
            </c:ext>
          </c:extLst>
        </c:ser>
        <c:dLbls>
          <c:dLblPos val="outEnd"/>
          <c:showLegendKey val="0"/>
          <c:showVal val="1"/>
          <c:showCatName val="0"/>
          <c:showSerName val="0"/>
          <c:showPercent val="0"/>
          <c:showBubbleSize val="0"/>
        </c:dLbls>
        <c:gapWidth val="75"/>
        <c:axId val="1840251232"/>
        <c:axId val="1956794320"/>
      </c:barChart>
      <c:catAx>
        <c:axId val="18402512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56794320"/>
        <c:crosses val="autoZero"/>
        <c:auto val="1"/>
        <c:lblAlgn val="ctr"/>
        <c:lblOffset val="100"/>
        <c:noMultiLvlLbl val="0"/>
      </c:catAx>
      <c:valAx>
        <c:axId val="1956794320"/>
        <c:scaling>
          <c:orientation val="minMax"/>
        </c:scaling>
        <c:delete val="1"/>
        <c:axPos val="b"/>
        <c:numFmt formatCode="General" sourceLinked="1"/>
        <c:majorTickMark val="out"/>
        <c:minorTickMark val="none"/>
        <c:tickLblPos val="nextTo"/>
        <c:crossAx val="1840251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data.xlsx]Job wise Department!Job wise Department</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2">
                  <a:lumMod val="60000"/>
                  <a:lumOff val="40000"/>
                </a:schemeClr>
              </a:gs>
              <a:gs pos="100000">
                <a:schemeClr val="accent2"/>
              </a:gs>
            </a:gsLst>
            <a:lin ang="10800000" scaled="0"/>
          </a:gradFill>
          <a:ln w="12700">
            <a:solidFill>
              <a:schemeClr val="bg1">
                <a:lumMod val="75000"/>
              </a:schemeClr>
            </a:solidFill>
          </a:ln>
          <a:effectLst/>
        </c:spPr>
      </c:pivotFmt>
      <c:pivotFmt>
        <c:idx val="7"/>
        <c:spPr>
          <a:gradFill>
            <a:gsLst>
              <a:gs pos="96000">
                <a:schemeClr val="accent1">
                  <a:lumMod val="75000"/>
                </a:schemeClr>
              </a:gs>
              <a:gs pos="0">
                <a:schemeClr val="accent1">
                  <a:lumMod val="50000"/>
                </a:schemeClr>
              </a:gs>
            </a:gsLst>
            <a:lin ang="10800000" scaled="0"/>
          </a:gradFill>
          <a:ln w="12700">
            <a:solidFill>
              <a:schemeClr val="bg1">
                <a:lumMod val="75000"/>
              </a:schemeClr>
            </a:solidFill>
          </a:ln>
          <a:effectLst/>
        </c:spPr>
      </c:pivotFmt>
      <c:pivotFmt>
        <c:idx val="8"/>
        <c:spPr>
          <a:gradFill>
            <a:gsLst>
              <a:gs pos="0">
                <a:schemeClr val="bg1">
                  <a:lumMod val="65000"/>
                </a:schemeClr>
              </a:gs>
              <a:gs pos="100000">
                <a:schemeClr val="bg1">
                  <a:lumMod val="50000"/>
                </a:schemeClr>
              </a:gs>
            </a:gsLst>
            <a:lin ang="10800000" scaled="0"/>
          </a:gradFill>
          <a:ln w="12700">
            <a:solidFill>
              <a:schemeClr val="bg1">
                <a:lumMod val="75000"/>
              </a:schemeClr>
            </a:solidFill>
          </a:ln>
          <a:effectLst/>
        </c:spPr>
      </c:pivotFmt>
    </c:pivotFmts>
    <c:plotArea>
      <c:layout/>
      <c:pieChart>
        <c:varyColors val="1"/>
        <c:ser>
          <c:idx val="0"/>
          <c:order val="0"/>
          <c:tx>
            <c:strRef>
              <c:f>'Job wise Department'!$B$3</c:f>
              <c:strCache>
                <c:ptCount val="1"/>
                <c:pt idx="0">
                  <c:v>Total</c:v>
                </c:pt>
              </c:strCache>
            </c:strRef>
          </c:tx>
          <c:spPr>
            <a:ln w="12700">
              <a:solidFill>
                <a:schemeClr val="bg1">
                  <a:lumMod val="75000"/>
                </a:schemeClr>
              </a:solidFill>
            </a:ln>
          </c:spPr>
          <c:dPt>
            <c:idx val="0"/>
            <c:bubble3D val="0"/>
            <c:spPr>
              <a:gradFill>
                <a:gsLst>
                  <a:gs pos="0">
                    <a:schemeClr val="accent2">
                      <a:lumMod val="60000"/>
                      <a:lumOff val="40000"/>
                    </a:schemeClr>
                  </a:gs>
                  <a:gs pos="100000">
                    <a:schemeClr val="accent2"/>
                  </a:gs>
                </a:gsLst>
                <a:lin ang="10800000" scaled="0"/>
              </a:gradFill>
              <a:ln w="12700">
                <a:solidFill>
                  <a:schemeClr val="bg1">
                    <a:lumMod val="75000"/>
                  </a:schemeClr>
                </a:solidFill>
              </a:ln>
              <a:effectLst/>
            </c:spPr>
            <c:extLst>
              <c:ext xmlns:c16="http://schemas.microsoft.com/office/drawing/2014/chart" uri="{C3380CC4-5D6E-409C-BE32-E72D297353CC}">
                <c16:uniqueId val="{00000001-BA3E-4D12-96A6-13E990064ABA}"/>
              </c:ext>
            </c:extLst>
          </c:dPt>
          <c:dPt>
            <c:idx val="1"/>
            <c:bubble3D val="0"/>
            <c:spPr>
              <a:gradFill>
                <a:gsLst>
                  <a:gs pos="96000">
                    <a:schemeClr val="accent1">
                      <a:lumMod val="75000"/>
                    </a:schemeClr>
                  </a:gs>
                  <a:gs pos="0">
                    <a:schemeClr val="accent1">
                      <a:lumMod val="50000"/>
                    </a:schemeClr>
                  </a:gs>
                </a:gsLst>
                <a:lin ang="10800000" scaled="0"/>
              </a:gradFill>
              <a:ln w="12700">
                <a:solidFill>
                  <a:schemeClr val="bg1">
                    <a:lumMod val="75000"/>
                  </a:schemeClr>
                </a:solidFill>
              </a:ln>
              <a:effectLst/>
            </c:spPr>
            <c:extLst>
              <c:ext xmlns:c16="http://schemas.microsoft.com/office/drawing/2014/chart" uri="{C3380CC4-5D6E-409C-BE32-E72D297353CC}">
                <c16:uniqueId val="{00000003-BA3E-4D12-96A6-13E990064ABA}"/>
              </c:ext>
            </c:extLst>
          </c:dPt>
          <c:dPt>
            <c:idx val="2"/>
            <c:bubble3D val="0"/>
            <c:spPr>
              <a:gradFill>
                <a:gsLst>
                  <a:gs pos="0">
                    <a:schemeClr val="bg1">
                      <a:lumMod val="65000"/>
                    </a:schemeClr>
                  </a:gs>
                  <a:gs pos="100000">
                    <a:schemeClr val="bg1">
                      <a:lumMod val="50000"/>
                    </a:schemeClr>
                  </a:gs>
                </a:gsLst>
                <a:lin ang="10800000" scaled="0"/>
              </a:gradFill>
              <a:ln w="12700">
                <a:solidFill>
                  <a:schemeClr val="bg1">
                    <a:lumMod val="75000"/>
                  </a:schemeClr>
                </a:solidFill>
              </a:ln>
              <a:effectLst/>
            </c:spPr>
            <c:extLst>
              <c:ext xmlns:c16="http://schemas.microsoft.com/office/drawing/2014/chart" uri="{C3380CC4-5D6E-409C-BE32-E72D297353CC}">
                <c16:uniqueId val="{00000005-BA3E-4D12-96A6-13E990064ABA}"/>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'Job wise Department'!$A$4:$A$7</c:f>
              <c:strCache>
                <c:ptCount val="3"/>
                <c:pt idx="0">
                  <c:v>HR</c:v>
                </c:pt>
                <c:pt idx="1">
                  <c:v>R&amp;D</c:v>
                </c:pt>
                <c:pt idx="2">
                  <c:v>Sales</c:v>
                </c:pt>
              </c:strCache>
            </c:strRef>
          </c:cat>
          <c:val>
            <c:numRef>
              <c:f>'Job wise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A3E-4D12-96A6-13E990064AB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data.xlsx]Attrition by Age Group!Attrition by Age 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58000">
                <a:schemeClr val="accent2">
                  <a:lumMod val="75000"/>
                </a:schemeClr>
              </a:gs>
              <a:gs pos="100000">
                <a:schemeClr val="accent2">
                  <a:lumMod val="40000"/>
                  <a:lumOff val="60000"/>
                </a:schemeClr>
              </a:gs>
            </a:gsLst>
            <a:lin ang="1080000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0"/>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58000">
                <a:schemeClr val="accent2">
                  <a:lumMod val="75000"/>
                </a:schemeClr>
              </a:gs>
              <a:gs pos="100000">
                <a:schemeClr val="accent2">
                  <a:lumMod val="40000"/>
                  <a:lumOff val="60000"/>
                </a:schemeClr>
              </a:gs>
            </a:gsLst>
            <a:lin ang="1080000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0"/>
            </a:gradFill>
          </a:ln>
          <a:effectLst/>
        </c:spPr>
      </c:pivotFmt>
    </c:pivotFmts>
    <c:plotArea>
      <c:layout/>
      <c:barChart>
        <c:barDir val="col"/>
        <c:grouping val="clustered"/>
        <c:varyColors val="0"/>
        <c:ser>
          <c:idx val="0"/>
          <c:order val="0"/>
          <c:tx>
            <c:strRef>
              <c:f>'Attrition by Age Group'!$B$3</c:f>
              <c:strCache>
                <c:ptCount val="1"/>
                <c:pt idx="0">
                  <c:v>Total</c:v>
                </c:pt>
              </c:strCache>
            </c:strRef>
          </c:tx>
          <c:spPr>
            <a:gradFill>
              <a:gsLst>
                <a:gs pos="58000">
                  <a:schemeClr val="accent2">
                    <a:lumMod val="75000"/>
                  </a:schemeClr>
                </a:gs>
                <a:gs pos="100000">
                  <a:schemeClr val="accent2">
                    <a:lumMod val="40000"/>
                    <a:lumOff val="60000"/>
                  </a:schemeClr>
                </a:gs>
              </a:gsLst>
              <a:lin ang="1080000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0"/>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B6A-4721-AF7C-74A0EC4487A8}"/>
            </c:ext>
          </c:extLst>
        </c:ser>
        <c:dLbls>
          <c:dLblPos val="outEnd"/>
          <c:showLegendKey val="0"/>
          <c:showVal val="1"/>
          <c:showCatName val="0"/>
          <c:showSerName val="0"/>
          <c:showPercent val="0"/>
          <c:showBubbleSize val="0"/>
        </c:dLbls>
        <c:gapWidth val="107"/>
        <c:overlap val="-27"/>
        <c:axId val="1954671648"/>
        <c:axId val="210706368"/>
      </c:barChart>
      <c:catAx>
        <c:axId val="195467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10706368"/>
        <c:crosses val="autoZero"/>
        <c:auto val="1"/>
        <c:lblAlgn val="ctr"/>
        <c:lblOffset val="100"/>
        <c:noMultiLvlLbl val="0"/>
      </c:catAx>
      <c:valAx>
        <c:axId val="210706368"/>
        <c:scaling>
          <c:orientation val="minMax"/>
        </c:scaling>
        <c:delete val="1"/>
        <c:axPos val="l"/>
        <c:numFmt formatCode="General" sourceLinked="1"/>
        <c:majorTickMark val="none"/>
        <c:minorTickMark val="none"/>
        <c:tickLblPos val="nextTo"/>
        <c:crossAx val="195467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6DF-4656-A391-5A097A98929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6DF-4656-A391-5A097A989291}"/>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98C7-4452-A3C0-91C91E0AA37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618-46FD-91A8-97B776C81BA0}"/>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B618-46FD-91A8-97B776C81BA0}"/>
            </c:ext>
          </c:extLst>
        </c:ser>
        <c:dLbls>
          <c:showLegendKey val="0"/>
          <c:showVal val="0"/>
          <c:showCatName val="0"/>
          <c:showSerName val="0"/>
          <c:showPercent val="0"/>
          <c:showBubbleSize val="0"/>
        </c:dLbls>
        <c:gapWidth val="0"/>
        <c:overlap val="100"/>
        <c:axId val="626704991"/>
        <c:axId val="636953343"/>
      </c:barChart>
      <c:catAx>
        <c:axId val="626704991"/>
        <c:scaling>
          <c:orientation val="minMax"/>
        </c:scaling>
        <c:delete val="1"/>
        <c:axPos val="l"/>
        <c:majorTickMark val="out"/>
        <c:minorTickMark val="none"/>
        <c:tickLblPos val="nextTo"/>
        <c:crossAx val="636953343"/>
        <c:crosses val="autoZero"/>
        <c:auto val="1"/>
        <c:lblAlgn val="ctr"/>
        <c:lblOffset val="100"/>
        <c:noMultiLvlLbl val="0"/>
      </c:catAx>
      <c:valAx>
        <c:axId val="636953343"/>
        <c:scaling>
          <c:orientation val="minMax"/>
          <c:max val="4"/>
          <c:min val="0"/>
        </c:scaling>
        <c:delete val="1"/>
        <c:axPos val="b"/>
        <c:numFmt formatCode="0.0" sourceLinked="1"/>
        <c:majorTickMark val="out"/>
        <c:minorTickMark val="none"/>
        <c:tickLblPos val="nextTo"/>
        <c:crossAx val="62670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F3-4514-AFA0-426C0B48B1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F3-4514-AFA0-426C0B48B16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93B1-4C20-9E43-9B327F63B3C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data.xlsx]Education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26F-4B82-9667-15745BAD8BE5}"/>
            </c:ext>
          </c:extLst>
        </c:ser>
        <c:dLbls>
          <c:dLblPos val="outEnd"/>
          <c:showLegendKey val="0"/>
          <c:showVal val="1"/>
          <c:showCatName val="0"/>
          <c:showSerName val="0"/>
          <c:showPercent val="0"/>
          <c:showBubbleSize val="0"/>
        </c:dLbls>
        <c:gapWidth val="219"/>
        <c:axId val="1840251232"/>
        <c:axId val="1956794320"/>
      </c:barChart>
      <c:catAx>
        <c:axId val="18402512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794320"/>
        <c:crosses val="autoZero"/>
        <c:auto val="1"/>
        <c:lblAlgn val="ctr"/>
        <c:lblOffset val="100"/>
        <c:noMultiLvlLbl val="0"/>
      </c:catAx>
      <c:valAx>
        <c:axId val="1956794320"/>
        <c:scaling>
          <c:orientation val="minMax"/>
        </c:scaling>
        <c:delete val="1"/>
        <c:axPos val="b"/>
        <c:numFmt formatCode="General" sourceLinked="1"/>
        <c:majorTickMark val="out"/>
        <c:minorTickMark val="none"/>
        <c:tickLblPos val="nextTo"/>
        <c:crossAx val="1840251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data.xlsx]Job wise Department!Job wise Department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'Job wise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30-4992-8AF4-A39C6D2BC41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30-4992-8AF4-A39C6D2BC41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330-4992-8AF4-A39C6D2BC41F}"/>
              </c:ext>
            </c:extLst>
          </c:dPt>
          <c:cat>
            <c:strRef>
              <c:f>'Job wise Department'!$A$4:$A$7</c:f>
              <c:strCache>
                <c:ptCount val="3"/>
                <c:pt idx="0">
                  <c:v>HR</c:v>
                </c:pt>
                <c:pt idx="1">
                  <c:v>R&amp;D</c:v>
                </c:pt>
                <c:pt idx="2">
                  <c:v>Sales</c:v>
                </c:pt>
              </c:strCache>
            </c:strRef>
          </c:cat>
          <c:val>
            <c:numRef>
              <c:f>'Job wise 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580-47AA-AB2E-B5536E04649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data.xlsx]Attrition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5B0-48DE-B05F-2E3CD6C03749}"/>
            </c:ext>
          </c:extLst>
        </c:ser>
        <c:dLbls>
          <c:showLegendKey val="0"/>
          <c:showVal val="0"/>
          <c:showCatName val="0"/>
          <c:showSerName val="0"/>
          <c:showPercent val="0"/>
          <c:showBubbleSize val="0"/>
        </c:dLbls>
        <c:gapWidth val="182"/>
        <c:axId val="1954671648"/>
        <c:axId val="210706368"/>
      </c:barChart>
      <c:catAx>
        <c:axId val="195467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06368"/>
        <c:crosses val="autoZero"/>
        <c:auto val="1"/>
        <c:lblAlgn val="ctr"/>
        <c:lblOffset val="100"/>
        <c:noMultiLvlLbl val="0"/>
      </c:catAx>
      <c:valAx>
        <c:axId val="210706368"/>
        <c:scaling>
          <c:orientation val="minMax"/>
        </c:scaling>
        <c:delete val="1"/>
        <c:axPos val="l"/>
        <c:numFmt formatCode="General" sourceLinked="1"/>
        <c:majorTickMark val="none"/>
        <c:minorTickMark val="none"/>
        <c:tickLblPos val="nextTo"/>
        <c:crossAx val="195467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56BA16C1-FA78-407E-A17E-5EC858A41246}">
          <cx:tx>
            <cx:txData>
              <cx:f>_xlchart.v1.1</cx:f>
              <cx:v>Attrition Count</cx:v>
            </cx:txData>
          </cx:tx>
          <cx:spPr>
            <a:ln>
              <a:noFill/>
            </a:ln>
          </cx:spPr>
          <cx:dataPt idx="2">
            <cx:spPr>
              <a:solidFill>
                <a:srgbClr val="5B9BD5">
                  <a:lumMod val="75000"/>
                </a:srgbClr>
              </a:solidFill>
            </cx:spPr>
          </cx:dataPt>
          <cx:dataLabels pos="inEnd">
            <cx:txPr>
              <a:bodyPr spcFirstLastPara="1" vertOverflow="ellipsis" horzOverflow="overflow" wrap="square" lIns="0" tIns="0" rIns="0" bIns="0" anchor="ctr" anchorCtr="1"/>
              <a:lstStyle/>
              <a:p>
                <a:pPr algn="ctr" rtl="0">
                  <a:defRPr sz="1000" b="1"/>
                </a:pPr>
                <a:endParaRPr lang="en-US" sz="1000" b="1"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86219119-47A9-4AC9-815F-F7EBFB0309F0}">
          <cx:tx>
            <cx:txData>
              <cx:f>_xlchart.v2.4</cx:f>
              <cx:v>Attrition</cx:v>
            </cx:txData>
          </cx:tx>
          <cx:spPr>
            <a:gradFill>
              <a:gsLst>
                <a:gs pos="0">
                  <a:schemeClr val="accent6">
                    <a:lumMod val="50000"/>
                  </a:schemeClr>
                </a:gs>
                <a:gs pos="100000">
                  <a:schemeClr val="accent6">
                    <a:lumMod val="75000"/>
                  </a:schemeClr>
                </a:gs>
              </a:gsLst>
              <a:lin ang="10800000" scaled="0"/>
            </a:gradFill>
          </cx:spPr>
          <cx:dataLabels>
            <cx:txPr>
              <a:bodyPr spcFirstLastPara="1" vertOverflow="ellipsis" horzOverflow="overflow" wrap="square" lIns="0" tIns="0" rIns="0" bIns="0" anchor="ctr" anchorCtr="1"/>
              <a:lstStyle/>
              <a:p>
                <a:pPr algn="ctr" rtl="0">
                  <a:defRPr sz="1050" b="1">
                    <a:solidFill>
                      <a:schemeClr val="bg1"/>
                    </a:solidFill>
                  </a:defRPr>
                </a:pPr>
                <a:endParaRPr lang="en-US" sz="105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56BA16C1-FA78-407E-A17E-5EC858A41246}">
          <cx:tx>
            <cx:txData>
              <cx:f>_xlchart.v1.7</cx:f>
              <cx:v>Attrition Count</cx:v>
            </cx:txData>
          </cx:tx>
          <cx:dataLabels pos="inEnd">
            <cx:txPr>
              <a:bodyPr spcFirstLastPara="1" vertOverflow="ellipsis" horzOverflow="overflow" wrap="square" lIns="0" tIns="0" rIns="0" bIns="0" anchor="ctr" anchorCtr="1"/>
              <a:lstStyle/>
              <a:p>
                <a:pPr algn="ctr" rtl="0">
                  <a:defRPr/>
                </a:pPr>
                <a:endParaRPr lang="en-US" sz="900" b="0"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86219119-47A9-4AC9-815F-F7EBFB0309F0}">
          <cx:tx>
            <cx:txData>
              <cx:f>_xlchart.v2.10</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3</xdr:col>
      <xdr:colOff>464004</xdr:colOff>
      <xdr:row>1</xdr:row>
      <xdr:rowOff>154214</xdr:rowOff>
    </xdr:from>
    <xdr:to>
      <xdr:col>28</xdr:col>
      <xdr:colOff>31296</xdr:colOff>
      <xdr:row>42</xdr:row>
      <xdr:rowOff>154668</xdr:rowOff>
    </xdr:to>
    <xdr:grpSp>
      <xdr:nvGrpSpPr>
        <xdr:cNvPr id="38" name="Group 37">
          <a:extLst>
            <a:ext uri="{FF2B5EF4-FFF2-40B4-BE49-F238E27FC236}">
              <a16:creationId xmlns:a16="http://schemas.microsoft.com/office/drawing/2014/main" id="{B0760B34-7AAA-2D71-C358-E3BDD2EE4B00}"/>
            </a:ext>
          </a:extLst>
        </xdr:cNvPr>
        <xdr:cNvGrpSpPr/>
      </xdr:nvGrpSpPr>
      <xdr:grpSpPr>
        <a:xfrm>
          <a:off x="2283473" y="340826"/>
          <a:ext cx="14729537" cy="7651556"/>
          <a:chOff x="1207861" y="181429"/>
          <a:chExt cx="14761935" cy="7439025"/>
        </a:xfrm>
      </xdr:grpSpPr>
      <xdr:grpSp>
        <xdr:nvGrpSpPr>
          <xdr:cNvPr id="2" name="Shape 2">
            <a:extLst>
              <a:ext uri="{FF2B5EF4-FFF2-40B4-BE49-F238E27FC236}">
                <a16:creationId xmlns:a16="http://schemas.microsoft.com/office/drawing/2014/main" id="{25A0F940-CE7E-4930-8648-1C11EE601CF4}"/>
              </a:ext>
            </a:extLst>
          </xdr:cNvPr>
          <xdr:cNvGrpSpPr/>
        </xdr:nvGrpSpPr>
        <xdr:grpSpPr>
          <a:xfrm>
            <a:off x="1215571" y="181429"/>
            <a:ext cx="14754225" cy="7439025"/>
            <a:chOff x="0" y="60488"/>
            <a:chExt cx="10692000" cy="7439025"/>
          </a:xfrm>
        </xdr:grpSpPr>
        <xdr:grpSp>
          <xdr:nvGrpSpPr>
            <xdr:cNvPr id="3" name="Shape 29">
              <a:extLst>
                <a:ext uri="{FF2B5EF4-FFF2-40B4-BE49-F238E27FC236}">
                  <a16:creationId xmlns:a16="http://schemas.microsoft.com/office/drawing/2014/main" id="{670BA00F-1197-79EC-1B01-6E211CC579EC}"/>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9263ACCC-695F-EF26-391E-48809EDBB6DA}"/>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69C21BDB-E9A5-5170-54A7-7EF62F4C421B}"/>
                  </a:ext>
                </a:extLst>
              </xdr:cNvPr>
              <xdr:cNvSpPr/>
            </xdr:nvSpPr>
            <xdr:spPr>
              <a:xfrm>
                <a:off x="1752600" y="190500"/>
                <a:ext cx="13468350" cy="7776000"/>
              </a:xfrm>
              <a:prstGeom prst="roundRect">
                <a:avLst>
                  <a:gd name="adj" fmla="val 1112"/>
                </a:avLst>
              </a:prstGeom>
              <a:solidFill>
                <a:schemeClr val="tx2">
                  <a:lumMod val="7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D3286813-DC5A-6FCE-797C-ED0A3A3801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524FA889-44B1-D559-2D02-17775E3455A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D148BC01-1807-09D6-6C8D-9A333E29CB5F}"/>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9E7A4FFC-7769-1BAD-0DF3-8255B685AD05}"/>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8292E1D3-71F4-D1C7-1D78-2B4DDA99B5F5}"/>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577C0297-D9BF-1CE3-FAC7-EDE3D3266667}"/>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B487E9C4-C95B-3C7C-76DE-F50E8AAA4DDC}"/>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A04256AA-B64C-9E6D-C864-D10BEE6716EB}"/>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072DCBF9-9B9D-A503-1818-242111A1E3D2}"/>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545EF3A4-8E76-5596-1A25-D799194443F7}"/>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C6A6DC44-599B-CA08-885A-F9284371967A}"/>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FA710A83-AAA0-A829-0A16-B1BE5BEAA071}"/>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56FB5D0A-0AB0-8D9A-9D11-D72D6FBFB609}"/>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9ACBA55D-71FA-45F7-C9E7-A768D8A19AB5}"/>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4CB65237-76EA-3D1D-4771-1E668FBDA667}"/>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E2B39766-C33A-1757-E50F-6406E72D3B9D}"/>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E296C318-D42E-8F22-813C-73BC5B879501}"/>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85A4BA00-E52B-0939-F729-CFCE626B8905}"/>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F89551D8-CA3C-B0BA-7264-8255DB6DDE61}"/>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2BCE0645-B2B2-A60E-31FE-47DD1BDB9D64}"/>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38172B66-2DD7-A604-B88A-79F1E04587D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D0B4C800-46C6-03CE-64E4-295526A4E6AE}"/>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28A4879B-92B7-161A-2E25-88B91B574344}"/>
                  </a:ext>
                </a:extLst>
              </xdr:cNvPr>
              <xdr:cNvCxnSpPr/>
            </xdr:nvCxnSpPr>
            <xdr:spPr>
              <a:xfrm rot="10800000" flipH="1">
                <a:off x="12543719" y="5475149"/>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sp macro="" textlink="">
        <xdr:nvSpPr>
          <xdr:cNvPr id="29" name="TextBox 28">
            <a:extLst>
              <a:ext uri="{FF2B5EF4-FFF2-40B4-BE49-F238E27FC236}">
                <a16:creationId xmlns:a16="http://schemas.microsoft.com/office/drawing/2014/main" id="{BDBC1604-8C80-4A0F-E4EA-AB8FC35B82AF}"/>
              </a:ext>
            </a:extLst>
          </xdr:cNvPr>
          <xdr:cNvSpPr txBox="1"/>
        </xdr:nvSpPr>
        <xdr:spPr>
          <a:xfrm>
            <a:off x="1463221" y="1212396"/>
            <a:ext cx="2526393" cy="239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600" b="1">
                <a:solidFill>
                  <a:srgbClr val="602928"/>
                </a:solidFill>
                <a:latin typeface="Lucida Sans" panose="020B0602030504020204" pitchFamily="34" charset="0"/>
                <a:ea typeface="LATO BLACK" panose="020F0502020204030203" pitchFamily="34" charset="0"/>
                <a:cs typeface="LATO BLACK" panose="020F0502020204030203" pitchFamily="34" charset="0"/>
              </a:rPr>
              <a:t> </a:t>
            </a:r>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EMPLOYEES</a:t>
            </a:r>
          </a:p>
          <a:p>
            <a:endParaRPr lang="en-IN" sz="1600" b="1">
              <a:solidFill>
                <a:srgbClr val="602928"/>
              </a:solidFill>
              <a:latin typeface="Lucida Sans" panose="020B0602030504020204" pitchFamily="34" charset="0"/>
              <a:ea typeface="LATO BLACK" panose="020F0502020204030203" pitchFamily="34" charset="0"/>
              <a:cs typeface="LATO BLACK" panose="020F0502020204030203" pitchFamily="34" charset="0"/>
            </a:endParaRPr>
          </a:p>
        </xdr:txBody>
      </xdr:sp>
      <xdr:sp macro="" textlink="KPI!A7">
        <xdr:nvSpPr>
          <xdr:cNvPr id="30" name="TextBox 29">
            <a:extLst>
              <a:ext uri="{FF2B5EF4-FFF2-40B4-BE49-F238E27FC236}">
                <a16:creationId xmlns:a16="http://schemas.microsoft.com/office/drawing/2014/main" id="{F6B830A9-F6C1-8EF3-80C8-98774D2B5FA7}"/>
              </a:ext>
            </a:extLst>
          </xdr:cNvPr>
          <xdr:cNvSpPr txBox="1"/>
        </xdr:nvSpPr>
        <xdr:spPr>
          <a:xfrm>
            <a:off x="1625146" y="1518104"/>
            <a:ext cx="2078718" cy="448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579B00-7E2B-43BA-9868-C8E482D2212E}"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1" name="TextBox 30">
            <a:extLst>
              <a:ext uri="{FF2B5EF4-FFF2-40B4-BE49-F238E27FC236}">
                <a16:creationId xmlns:a16="http://schemas.microsoft.com/office/drawing/2014/main" id="{64C06C09-4A9F-454B-B1B4-0DBA2E3FD247}"/>
              </a:ext>
            </a:extLst>
          </xdr:cNvPr>
          <xdr:cNvSpPr txBox="1"/>
        </xdr:nvSpPr>
        <xdr:spPr>
          <a:xfrm>
            <a:off x="4349750" y="1183821"/>
            <a:ext cx="2526393" cy="238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endParaRPr lang="en-IN" sz="1600" b="0">
              <a:solidFill>
                <a:srgbClr val="602928"/>
              </a:solidFill>
              <a:latin typeface="Lucida Sans" panose="020B0602030504020204" pitchFamily="34" charset="0"/>
              <a:ea typeface="LATO BLACK" panose="020F0502020204030203" pitchFamily="34" charset="0"/>
              <a:cs typeface="LATO BLACK" panose="020F0502020204030203" pitchFamily="34" charset="0"/>
            </a:endParaRPr>
          </a:p>
        </xdr:txBody>
      </xdr:sp>
      <xdr:sp macro="" textlink="KPI!B7">
        <xdr:nvSpPr>
          <xdr:cNvPr id="32" name="TextBox 31">
            <a:extLst>
              <a:ext uri="{FF2B5EF4-FFF2-40B4-BE49-F238E27FC236}">
                <a16:creationId xmlns:a16="http://schemas.microsoft.com/office/drawing/2014/main" id="{17ADA76D-8A77-4AFD-97CB-B17D99B2D797}"/>
              </a:ext>
            </a:extLst>
          </xdr:cNvPr>
          <xdr:cNvSpPr txBox="1"/>
        </xdr:nvSpPr>
        <xdr:spPr>
          <a:xfrm>
            <a:off x="4559300" y="1489529"/>
            <a:ext cx="2080532" cy="448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A5DF49C-7EAB-419B-9B00-FE5C7BAC65AB}" type="TxLink">
              <a:rPr lang="en-US" sz="26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26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3" name="TextBox 32">
            <a:extLst>
              <a:ext uri="{FF2B5EF4-FFF2-40B4-BE49-F238E27FC236}">
                <a16:creationId xmlns:a16="http://schemas.microsoft.com/office/drawing/2014/main" id="{89DE5022-C51D-4982-A782-8A69388653EF}"/>
              </a:ext>
            </a:extLst>
          </xdr:cNvPr>
          <xdr:cNvSpPr txBox="1"/>
        </xdr:nvSpPr>
        <xdr:spPr>
          <a:xfrm>
            <a:off x="7322004" y="1202871"/>
            <a:ext cx="2526392" cy="238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ACTIVE</a:t>
            </a:r>
            <a:r>
              <a:rPr lang="en-IN" sz="16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1600" b="1">
              <a:solidFill>
                <a:srgbClr val="602928"/>
              </a:solidFill>
              <a:latin typeface="Lucida Sans" panose="020B0602030504020204" pitchFamily="34" charset="0"/>
              <a:ea typeface="LATO BLACK" panose="020F0502020204030203" pitchFamily="34" charset="0"/>
              <a:cs typeface="LATO BLACK" panose="020F0502020204030203" pitchFamily="34" charset="0"/>
            </a:endParaRPr>
          </a:p>
        </xdr:txBody>
      </xdr:sp>
      <xdr:sp macro="" textlink="KPI!D7">
        <xdr:nvSpPr>
          <xdr:cNvPr id="34" name="TextBox 33">
            <a:extLst>
              <a:ext uri="{FF2B5EF4-FFF2-40B4-BE49-F238E27FC236}">
                <a16:creationId xmlns:a16="http://schemas.microsoft.com/office/drawing/2014/main" id="{BD124469-684E-42E8-991B-08AD9EB10DAB}"/>
              </a:ext>
            </a:extLst>
          </xdr:cNvPr>
          <xdr:cNvSpPr txBox="1"/>
        </xdr:nvSpPr>
        <xdr:spPr>
          <a:xfrm>
            <a:off x="7407729" y="1508579"/>
            <a:ext cx="2080532" cy="448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427DE5F-FBD4-486F-82E8-B7A5183144D4}" type="TxLink">
              <a:rPr lang="en-US" sz="26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2600" b="1">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5" name="TextBox 34">
            <a:extLst>
              <a:ext uri="{FF2B5EF4-FFF2-40B4-BE49-F238E27FC236}">
                <a16:creationId xmlns:a16="http://schemas.microsoft.com/office/drawing/2014/main" id="{D4169441-5288-41CF-A37A-6BD4B92C6216}"/>
              </a:ext>
            </a:extLst>
          </xdr:cNvPr>
          <xdr:cNvSpPr txBox="1"/>
        </xdr:nvSpPr>
        <xdr:spPr>
          <a:xfrm>
            <a:off x="10341882" y="1221921"/>
            <a:ext cx="2526393" cy="239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endParaRPr lang="en-IN" sz="1600" b="1">
              <a:solidFill>
                <a:srgbClr val="602928"/>
              </a:solidFill>
              <a:latin typeface="Lucida Sans" panose="020B0602030504020204" pitchFamily="34" charset="0"/>
              <a:ea typeface="LATO BLACK" panose="020F0502020204030203" pitchFamily="34" charset="0"/>
              <a:cs typeface="LATO BLACK" panose="020F0502020204030203" pitchFamily="34" charset="0"/>
            </a:endParaRPr>
          </a:p>
        </xdr:txBody>
      </xdr:sp>
      <xdr:sp macro="" textlink="KPI!E7">
        <xdr:nvSpPr>
          <xdr:cNvPr id="36" name="TextBox 35">
            <a:extLst>
              <a:ext uri="{FF2B5EF4-FFF2-40B4-BE49-F238E27FC236}">
                <a16:creationId xmlns:a16="http://schemas.microsoft.com/office/drawing/2014/main" id="{25C45C4D-F52E-4F84-BD59-36EDE7C39EE1}"/>
              </a:ext>
            </a:extLst>
          </xdr:cNvPr>
          <xdr:cNvSpPr txBox="1"/>
        </xdr:nvSpPr>
        <xdr:spPr>
          <a:xfrm>
            <a:off x="10427607" y="1527629"/>
            <a:ext cx="2080532" cy="448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CB2D2CD-39C8-4070-A4D5-6CEFFFD6B284}" type="TxLink">
              <a:rPr lang="en-US" sz="26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marL="0" indent="0" algn="ctr"/>
              <a:t>16.12%</a:t>
            </a:fld>
            <a:endParaRPr lang="en-IN" sz="26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9" name="TextBox 38">
            <a:extLst>
              <a:ext uri="{FF2B5EF4-FFF2-40B4-BE49-F238E27FC236}">
                <a16:creationId xmlns:a16="http://schemas.microsoft.com/office/drawing/2014/main" id="{2987ABBD-5C7E-4CE4-8061-25125C047160}"/>
              </a:ext>
            </a:extLst>
          </xdr:cNvPr>
          <xdr:cNvSpPr txBox="1"/>
        </xdr:nvSpPr>
        <xdr:spPr>
          <a:xfrm>
            <a:off x="13277850" y="1202871"/>
            <a:ext cx="2524579" cy="238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LATO BLACK" panose="020F0502020204030203" pitchFamily="34" charset="0"/>
                <a:ea typeface="LATO BLACK" panose="020F0502020204030203" pitchFamily="34" charset="0"/>
                <a:cs typeface="LATO BLACK" panose="020F0502020204030203" pitchFamily="34" charset="0"/>
              </a:rPr>
              <a:t>AVERAGE AGE</a:t>
            </a:r>
            <a:endParaRPr lang="en-IN" sz="1600" b="1">
              <a:solidFill>
                <a:srgbClr val="602928"/>
              </a:solidFill>
              <a:latin typeface="Lucida Sans" panose="020B0602030504020204" pitchFamily="34" charset="0"/>
              <a:ea typeface="LATO BLACK" panose="020F0502020204030203" pitchFamily="34" charset="0"/>
              <a:cs typeface="LATO BLACK" panose="020F0502020204030203" pitchFamily="34" charset="0"/>
            </a:endParaRPr>
          </a:p>
        </xdr:txBody>
      </xdr:sp>
      <xdr:sp macro="" textlink="KPI!C7">
        <xdr:nvSpPr>
          <xdr:cNvPr id="40" name="TextBox 39">
            <a:extLst>
              <a:ext uri="{FF2B5EF4-FFF2-40B4-BE49-F238E27FC236}">
                <a16:creationId xmlns:a16="http://schemas.microsoft.com/office/drawing/2014/main" id="{A94B1F5A-5C04-4533-A6D8-903A3AE359F0}"/>
              </a:ext>
            </a:extLst>
          </xdr:cNvPr>
          <xdr:cNvSpPr txBox="1"/>
        </xdr:nvSpPr>
        <xdr:spPr>
          <a:xfrm>
            <a:off x="13363575" y="1508579"/>
            <a:ext cx="2078718" cy="448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B6ECD23-EA75-4485-94BC-29A5DE3F3CE9}" type="TxLink">
              <a:rPr lang="en-US" sz="26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marL="0" indent="0" algn="ctr"/>
              <a:t>37</a:t>
            </a:fld>
            <a:endParaRPr lang="en-IN" sz="26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1" name="image4.png">
            <a:extLst>
              <a:ext uri="{FF2B5EF4-FFF2-40B4-BE49-F238E27FC236}">
                <a16:creationId xmlns:a16="http://schemas.microsoft.com/office/drawing/2014/main" id="{F25A6EBE-93D3-4CEB-8B72-1E854993A542}"/>
              </a:ext>
            </a:extLst>
          </xdr:cNvPr>
          <xdr:cNvPicPr preferRelativeResize="0"/>
        </xdr:nvPicPr>
        <xdr:blipFill>
          <a:blip xmlns:r="http://schemas.openxmlformats.org/officeDocument/2006/relationships" r:embed="rId1" cstate="print"/>
          <a:stretch>
            <a:fillRect/>
          </a:stretch>
        </xdr:blipFill>
        <xdr:spPr>
          <a:xfrm>
            <a:off x="3619954" y="1270000"/>
            <a:ext cx="333375" cy="314325"/>
          </a:xfrm>
          <a:prstGeom prst="rect">
            <a:avLst/>
          </a:prstGeom>
          <a:noFill/>
        </xdr:spPr>
      </xdr:pic>
      <xdr:pic>
        <xdr:nvPicPr>
          <xdr:cNvPr id="42" name="image5.png">
            <a:extLst>
              <a:ext uri="{FF2B5EF4-FFF2-40B4-BE49-F238E27FC236}">
                <a16:creationId xmlns:a16="http://schemas.microsoft.com/office/drawing/2014/main" id="{53F77E75-BA80-4B5D-9081-8F5A6DDDBC2B}"/>
              </a:ext>
            </a:extLst>
          </xdr:cNvPr>
          <xdr:cNvPicPr preferRelativeResize="0"/>
        </xdr:nvPicPr>
        <xdr:blipFill>
          <a:blip xmlns:r="http://schemas.openxmlformats.org/officeDocument/2006/relationships" r:embed="rId2" cstate="print"/>
          <a:stretch>
            <a:fillRect/>
          </a:stretch>
        </xdr:blipFill>
        <xdr:spPr>
          <a:xfrm>
            <a:off x="9450161" y="1260021"/>
            <a:ext cx="419100" cy="304800"/>
          </a:xfrm>
          <a:prstGeom prst="rect">
            <a:avLst/>
          </a:prstGeom>
          <a:noFill/>
        </xdr:spPr>
      </xdr:pic>
      <xdr:pic>
        <xdr:nvPicPr>
          <xdr:cNvPr id="44" name="image7.png">
            <a:extLst>
              <a:ext uri="{FF2B5EF4-FFF2-40B4-BE49-F238E27FC236}">
                <a16:creationId xmlns:a16="http://schemas.microsoft.com/office/drawing/2014/main" id="{B5AABFEE-33F2-419B-9B9A-7331F7D2BD62}"/>
              </a:ext>
            </a:extLst>
          </xdr:cNvPr>
          <xdr:cNvPicPr preferRelativeResize="0"/>
        </xdr:nvPicPr>
        <xdr:blipFill>
          <a:blip xmlns:r="http://schemas.openxmlformats.org/officeDocument/2006/relationships" r:embed="rId3" cstate="print"/>
          <a:stretch>
            <a:fillRect/>
          </a:stretch>
        </xdr:blipFill>
        <xdr:spPr>
          <a:xfrm>
            <a:off x="6458857" y="1270000"/>
            <a:ext cx="523875" cy="457200"/>
          </a:xfrm>
          <a:prstGeom prst="rect">
            <a:avLst/>
          </a:prstGeom>
          <a:noFill/>
        </xdr:spPr>
      </xdr:pic>
      <xdr:pic>
        <xdr:nvPicPr>
          <xdr:cNvPr id="45" name="image2.png">
            <a:extLst>
              <a:ext uri="{FF2B5EF4-FFF2-40B4-BE49-F238E27FC236}">
                <a16:creationId xmlns:a16="http://schemas.microsoft.com/office/drawing/2014/main" id="{3B0E0E48-B733-4763-BCAA-4463565A8FDE}"/>
              </a:ext>
            </a:extLst>
          </xdr:cNvPr>
          <xdr:cNvPicPr preferRelativeResize="0"/>
        </xdr:nvPicPr>
        <xdr:blipFill>
          <a:blip xmlns:r="http://schemas.openxmlformats.org/officeDocument/2006/relationships" r:embed="rId4" cstate="print"/>
          <a:stretch>
            <a:fillRect/>
          </a:stretch>
        </xdr:blipFill>
        <xdr:spPr>
          <a:xfrm>
            <a:off x="12403364" y="1250496"/>
            <a:ext cx="390525" cy="314325"/>
          </a:xfrm>
          <a:prstGeom prst="rect">
            <a:avLst/>
          </a:prstGeom>
          <a:noFill/>
        </xdr:spPr>
      </xdr:pic>
      <xdr:pic>
        <xdr:nvPicPr>
          <xdr:cNvPr id="46" name="image6.png">
            <a:extLst>
              <a:ext uri="{FF2B5EF4-FFF2-40B4-BE49-F238E27FC236}">
                <a16:creationId xmlns:a16="http://schemas.microsoft.com/office/drawing/2014/main" id="{E4FEB0DB-A1D5-433B-9A75-2143BEC5E612}"/>
              </a:ext>
            </a:extLst>
          </xdr:cNvPr>
          <xdr:cNvPicPr preferRelativeResize="0"/>
        </xdr:nvPicPr>
        <xdr:blipFill>
          <a:blip xmlns:r="http://schemas.openxmlformats.org/officeDocument/2006/relationships" r:embed="rId5" cstate="print"/>
          <a:stretch>
            <a:fillRect/>
          </a:stretch>
        </xdr:blipFill>
        <xdr:spPr>
          <a:xfrm>
            <a:off x="15308943" y="1279524"/>
            <a:ext cx="352425" cy="314325"/>
          </a:xfrm>
          <a:prstGeom prst="rect">
            <a:avLst/>
          </a:prstGeom>
          <a:noFill/>
        </xdr:spPr>
      </xdr:pic>
      <xdr:grpSp>
        <xdr:nvGrpSpPr>
          <xdr:cNvPr id="49" name="Group 48">
            <a:extLst>
              <a:ext uri="{FF2B5EF4-FFF2-40B4-BE49-F238E27FC236}">
                <a16:creationId xmlns:a16="http://schemas.microsoft.com/office/drawing/2014/main" id="{D69AEA54-ACC0-C4A2-1B3A-F53719EB3336}"/>
              </a:ext>
            </a:extLst>
          </xdr:cNvPr>
          <xdr:cNvGrpSpPr/>
        </xdr:nvGrpSpPr>
        <xdr:grpSpPr>
          <a:xfrm>
            <a:off x="1520371" y="276679"/>
            <a:ext cx="8347075" cy="687614"/>
            <a:chOff x="1524000" y="276225"/>
            <a:chExt cx="8372475" cy="685800"/>
          </a:xfrm>
        </xdr:grpSpPr>
        <xdr:sp macro="" textlink="">
          <xdr:nvSpPr>
            <xdr:cNvPr id="47" name="TextBox 46">
              <a:extLst>
                <a:ext uri="{FF2B5EF4-FFF2-40B4-BE49-F238E27FC236}">
                  <a16:creationId xmlns:a16="http://schemas.microsoft.com/office/drawing/2014/main" id="{907A0AAB-CCFA-A0A1-2E19-D9B65036CCD6}"/>
                </a:ext>
              </a:extLst>
            </xdr:cNvPr>
            <xdr:cNvSpPr txBox="1"/>
          </xdr:nvSpPr>
          <xdr:spPr>
            <a:xfrm>
              <a:off x="2085975" y="276225"/>
              <a:ext cx="78105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a:solidFill>
                    <a:schemeClr val="accent5">
                      <a:lumMod val="75000"/>
                    </a:schemeClr>
                  </a:solidFill>
                  <a:latin typeface="LATO BLACK" panose="020F0502020204030203" pitchFamily="34" charset="0"/>
                  <a:ea typeface="LATO BLACK" panose="020F0502020204030203" pitchFamily="34" charset="0"/>
                  <a:cs typeface="LATO BLACK" panose="020F0502020204030203" pitchFamily="34" charset="0"/>
                </a:rPr>
                <a:t>HR</a:t>
              </a:r>
              <a:r>
                <a:rPr lang="en-IN" sz="4000" baseline="0">
                  <a:solidFill>
                    <a:schemeClr val="accent5">
                      <a:lumMod val="75000"/>
                    </a:schemeClr>
                  </a:solidFill>
                  <a:latin typeface="LATO BLACK" panose="020F0502020204030203" pitchFamily="34" charset="0"/>
                  <a:ea typeface="LATO BLACK" panose="020F0502020204030203" pitchFamily="34" charset="0"/>
                  <a:cs typeface="LATO BLACK" panose="020F0502020204030203" pitchFamily="34" charset="0"/>
                </a:rPr>
                <a:t> ANALYTICS DASHBOARD</a:t>
              </a:r>
            </a:p>
            <a:p>
              <a:endParaRPr lang="en-IN" sz="4000">
                <a:solidFill>
                  <a:schemeClr val="accent5">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8" name="image1.png">
              <a:extLst>
                <a:ext uri="{FF2B5EF4-FFF2-40B4-BE49-F238E27FC236}">
                  <a16:creationId xmlns:a16="http://schemas.microsoft.com/office/drawing/2014/main" id="{52AC3B8A-D817-430E-91EC-0F22452B8CF5}"/>
                </a:ext>
              </a:extLst>
            </xdr:cNvPr>
            <xdr:cNvPicPr preferRelativeResize="0"/>
          </xdr:nvPicPr>
          <xdr:blipFill>
            <a:blip xmlns:r="http://schemas.openxmlformats.org/officeDocument/2006/relationships" r:embed="rId6" cstate="print"/>
            <a:stretch>
              <a:fillRect/>
            </a:stretch>
          </xdr:blipFill>
          <xdr:spPr>
            <a:xfrm>
              <a:off x="1524000" y="361950"/>
              <a:ext cx="685800" cy="600075"/>
            </a:xfrm>
            <a:prstGeom prst="rect">
              <a:avLst/>
            </a:prstGeom>
            <a:noFill/>
          </xdr:spPr>
        </xdr:pic>
      </xdr:grpSp>
      <xdr:pic>
        <xdr:nvPicPr>
          <xdr:cNvPr id="50" name="image3.png">
            <a:extLst>
              <a:ext uri="{FF2B5EF4-FFF2-40B4-BE49-F238E27FC236}">
                <a16:creationId xmlns:a16="http://schemas.microsoft.com/office/drawing/2014/main" id="{9DF48E70-176B-4F04-85CE-C2DE6F74823D}"/>
              </a:ext>
            </a:extLst>
          </xdr:cNvPr>
          <xdr:cNvPicPr preferRelativeResize="0"/>
        </xdr:nvPicPr>
        <xdr:blipFill>
          <a:blip xmlns:r="http://schemas.openxmlformats.org/officeDocument/2006/relationships" r:embed="rId7" cstate="print"/>
          <a:stretch>
            <a:fillRect/>
          </a:stretch>
        </xdr:blipFill>
        <xdr:spPr>
          <a:xfrm>
            <a:off x="9981746" y="305254"/>
            <a:ext cx="723900" cy="628650"/>
          </a:xfrm>
          <a:prstGeom prst="rect">
            <a:avLst/>
          </a:prstGeom>
          <a:noFill/>
        </xdr:spPr>
      </xdr:pic>
      <xdr:sp macro="" textlink="">
        <xdr:nvSpPr>
          <xdr:cNvPr id="51" name="TextBox 50">
            <a:extLst>
              <a:ext uri="{FF2B5EF4-FFF2-40B4-BE49-F238E27FC236}">
                <a16:creationId xmlns:a16="http://schemas.microsoft.com/office/drawing/2014/main" id="{2C32609B-FB54-D8BB-2B4F-860D70E50C0A}"/>
              </a:ext>
            </a:extLst>
          </xdr:cNvPr>
          <xdr:cNvSpPr txBox="1"/>
        </xdr:nvSpPr>
        <xdr:spPr>
          <a:xfrm>
            <a:off x="10475232" y="286204"/>
            <a:ext cx="1975757" cy="72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rPr>
              <a:t>JOB </a:t>
            </a:r>
            <a:br>
              <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rPr>
            </a:br>
            <a:r>
              <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rPr>
              <a:t>SATISFACTION</a:t>
            </a:r>
            <a:br>
              <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rPr>
            </a:br>
            <a:r>
              <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rPr>
              <a:t>RATING</a:t>
            </a:r>
          </a:p>
        </xdr:txBody>
      </xdr:sp>
      <xdr:graphicFrame macro="">
        <xdr:nvGraphicFramePr>
          <xdr:cNvPr id="52" name="Chart 51">
            <a:extLst>
              <a:ext uri="{FF2B5EF4-FFF2-40B4-BE49-F238E27FC236}">
                <a16:creationId xmlns:a16="http://schemas.microsoft.com/office/drawing/2014/main" id="{FBF442A9-3392-4C7D-B044-86430EAB9C86}"/>
              </a:ext>
            </a:extLst>
          </xdr:cNvPr>
          <xdr:cNvGraphicFramePr>
            <a:graphicFrameLocks/>
          </xdr:cNvGraphicFramePr>
        </xdr:nvGraphicFramePr>
        <xdr:xfrm>
          <a:off x="11652702" y="210004"/>
          <a:ext cx="1663248" cy="945242"/>
        </xdr:xfrm>
        <a:graphic>
          <a:graphicData uri="http://schemas.openxmlformats.org/drawingml/2006/chart">
            <c:chart xmlns:c="http://schemas.openxmlformats.org/drawingml/2006/chart" xmlns:r="http://schemas.openxmlformats.org/officeDocument/2006/relationships" r:id="rId8"/>
          </a:graphicData>
        </a:graphic>
      </xdr:graphicFrame>
      <xdr:sp macro="" textlink="RATING!$B$6">
        <xdr:nvSpPr>
          <xdr:cNvPr id="53" name="TextBox 52">
            <a:extLst>
              <a:ext uri="{FF2B5EF4-FFF2-40B4-BE49-F238E27FC236}">
                <a16:creationId xmlns:a16="http://schemas.microsoft.com/office/drawing/2014/main" id="{473914C6-F59F-76F8-C456-CE1E32C7C5CD}"/>
              </a:ext>
            </a:extLst>
          </xdr:cNvPr>
          <xdr:cNvSpPr txBox="1"/>
        </xdr:nvSpPr>
        <xdr:spPr>
          <a:xfrm>
            <a:off x="12222389" y="515257"/>
            <a:ext cx="533400" cy="315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6B09FA9-3588-46E9-864B-A38798808BCD}" type="TxLink">
              <a:rPr lang="en-US" sz="12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IN" sz="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55" name="Chart 54">
            <a:extLst>
              <a:ext uri="{FF2B5EF4-FFF2-40B4-BE49-F238E27FC236}">
                <a16:creationId xmlns:a16="http://schemas.microsoft.com/office/drawing/2014/main" id="{5AD25D8C-2CDA-486C-ADA3-C66A72CD20D8}"/>
              </a:ext>
            </a:extLst>
          </xdr:cNvPr>
          <xdr:cNvGraphicFramePr>
            <a:graphicFrameLocks/>
          </xdr:cNvGraphicFramePr>
        </xdr:nvGraphicFramePr>
        <xdr:xfrm>
          <a:off x="12858750" y="248104"/>
          <a:ext cx="2318657" cy="773339"/>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54" name="Freeform: Shape 53">
            <a:extLst>
              <a:ext uri="{FF2B5EF4-FFF2-40B4-BE49-F238E27FC236}">
                <a16:creationId xmlns:a16="http://schemas.microsoft.com/office/drawing/2014/main" id="{80E6B57B-0102-8D12-7166-8E65D157675C}"/>
              </a:ext>
            </a:extLst>
          </xdr:cNvPr>
          <xdr:cNvSpPr/>
        </xdr:nvSpPr>
        <xdr:spPr>
          <a:xfrm>
            <a:off x="12973051" y="343355"/>
            <a:ext cx="2250167" cy="601888"/>
          </a:xfrm>
          <a:custGeom>
            <a:avLst/>
            <a:gdLst>
              <a:gd name="connsiteX0" fmla="*/ 228600 w 1724526"/>
              <a:gd name="connsiteY0" fmla="*/ 52137 h 465221"/>
              <a:gd name="connsiteX1" fmla="*/ 183407 w 1724526"/>
              <a:gd name="connsiteY1" fmla="*/ 177392 h 465221"/>
              <a:gd name="connsiteX2" fmla="*/ 56147 w 1724526"/>
              <a:gd name="connsiteY2" fmla="*/ 183879 h 465221"/>
              <a:gd name="connsiteX3" fmla="*/ 155477 w 1724526"/>
              <a:gd name="connsiteY3" fmla="*/ 267778 h 465221"/>
              <a:gd name="connsiteX4" fmla="*/ 122018 w 1724526"/>
              <a:gd name="connsiteY4" fmla="*/ 397042 h 465221"/>
              <a:gd name="connsiteX5" fmla="*/ 228600 w 1724526"/>
              <a:gd name="connsiteY5" fmla="*/ 323639 h 465221"/>
              <a:gd name="connsiteX6" fmla="*/ 335182 w 1724526"/>
              <a:gd name="connsiteY6" fmla="*/ 397042 h 465221"/>
              <a:gd name="connsiteX7" fmla="*/ 301723 w 1724526"/>
              <a:gd name="connsiteY7" fmla="*/ 267778 h 465221"/>
              <a:gd name="connsiteX8" fmla="*/ 401053 w 1724526"/>
              <a:gd name="connsiteY8" fmla="*/ 183879 h 465221"/>
              <a:gd name="connsiteX9" fmla="*/ 273793 w 1724526"/>
              <a:gd name="connsiteY9" fmla="*/ 177392 h 465221"/>
              <a:gd name="connsiteX10" fmla="*/ 1473870 w 1724526"/>
              <a:gd name="connsiteY10" fmla="*/ 48126 h 465221"/>
              <a:gd name="connsiteX11" fmla="*/ 1433160 w 1724526"/>
              <a:gd name="connsiteY11" fmla="*/ 179869 h 465221"/>
              <a:gd name="connsiteX12" fmla="*/ 1301417 w 1724526"/>
              <a:gd name="connsiteY12" fmla="*/ 179868 h 465221"/>
              <a:gd name="connsiteX13" fmla="*/ 1408000 w 1724526"/>
              <a:gd name="connsiteY13" fmla="*/ 261289 h 465221"/>
              <a:gd name="connsiteX14" fmla="*/ 1367288 w 1724526"/>
              <a:gd name="connsiteY14" fmla="*/ 393031 h 465221"/>
              <a:gd name="connsiteX15" fmla="*/ 1473870 w 1724526"/>
              <a:gd name="connsiteY15" fmla="*/ 311609 h 465221"/>
              <a:gd name="connsiteX16" fmla="*/ 1580452 w 1724526"/>
              <a:gd name="connsiteY16" fmla="*/ 393031 h 465221"/>
              <a:gd name="connsiteX17" fmla="*/ 1539740 w 1724526"/>
              <a:gd name="connsiteY17" fmla="*/ 261289 h 465221"/>
              <a:gd name="connsiteX18" fmla="*/ 1646323 w 1724526"/>
              <a:gd name="connsiteY18" fmla="*/ 179868 h 465221"/>
              <a:gd name="connsiteX19" fmla="*/ 1514580 w 1724526"/>
              <a:gd name="connsiteY19" fmla="*/ 179869 h 465221"/>
              <a:gd name="connsiteX20" fmla="*/ 1058780 w 1724526"/>
              <a:gd name="connsiteY20" fmla="*/ 48126 h 465221"/>
              <a:gd name="connsiteX21" fmla="*/ 1018070 w 1724526"/>
              <a:gd name="connsiteY21" fmla="*/ 179869 h 465221"/>
              <a:gd name="connsiteX22" fmla="*/ 886327 w 1724526"/>
              <a:gd name="connsiteY22" fmla="*/ 179868 h 465221"/>
              <a:gd name="connsiteX23" fmla="*/ 992910 w 1724526"/>
              <a:gd name="connsiteY23" fmla="*/ 261289 h 465221"/>
              <a:gd name="connsiteX24" fmla="*/ 952198 w 1724526"/>
              <a:gd name="connsiteY24" fmla="*/ 393031 h 465221"/>
              <a:gd name="connsiteX25" fmla="*/ 1058780 w 1724526"/>
              <a:gd name="connsiteY25" fmla="*/ 311609 h 465221"/>
              <a:gd name="connsiteX26" fmla="*/ 1165362 w 1724526"/>
              <a:gd name="connsiteY26" fmla="*/ 393031 h 465221"/>
              <a:gd name="connsiteX27" fmla="*/ 1124650 w 1724526"/>
              <a:gd name="connsiteY27" fmla="*/ 261289 h 465221"/>
              <a:gd name="connsiteX28" fmla="*/ 1231233 w 1724526"/>
              <a:gd name="connsiteY28" fmla="*/ 179868 h 465221"/>
              <a:gd name="connsiteX29" fmla="*/ 1099490 w 1724526"/>
              <a:gd name="connsiteY29" fmla="*/ 179869 h 465221"/>
              <a:gd name="connsiteX30" fmla="*/ 643690 w 1724526"/>
              <a:gd name="connsiteY30" fmla="*/ 48126 h 465221"/>
              <a:gd name="connsiteX31" fmla="*/ 602980 w 1724526"/>
              <a:gd name="connsiteY31" fmla="*/ 179869 h 465221"/>
              <a:gd name="connsiteX32" fmla="*/ 471237 w 1724526"/>
              <a:gd name="connsiteY32" fmla="*/ 179868 h 465221"/>
              <a:gd name="connsiteX33" fmla="*/ 577820 w 1724526"/>
              <a:gd name="connsiteY33" fmla="*/ 261289 h 465221"/>
              <a:gd name="connsiteX34" fmla="*/ 537108 w 1724526"/>
              <a:gd name="connsiteY34" fmla="*/ 393031 h 465221"/>
              <a:gd name="connsiteX35" fmla="*/ 643690 w 1724526"/>
              <a:gd name="connsiteY35" fmla="*/ 311609 h 465221"/>
              <a:gd name="connsiteX36" fmla="*/ 750272 w 1724526"/>
              <a:gd name="connsiteY36" fmla="*/ 393031 h 465221"/>
              <a:gd name="connsiteX37" fmla="*/ 709560 w 1724526"/>
              <a:gd name="connsiteY37" fmla="*/ 261289 h 465221"/>
              <a:gd name="connsiteX38" fmla="*/ 816143 w 1724526"/>
              <a:gd name="connsiteY38" fmla="*/ 179868 h 465221"/>
              <a:gd name="connsiteX39" fmla="*/ 684400 w 1724526"/>
              <a:gd name="connsiteY39" fmla="*/ 179869 h 465221"/>
              <a:gd name="connsiteX40" fmla="*/ 0 w 1724526"/>
              <a:gd name="connsiteY40" fmla="*/ 0 h 465221"/>
              <a:gd name="connsiteX41" fmla="*/ 1724526 w 1724526"/>
              <a:gd name="connsiteY41" fmla="*/ 0 h 465221"/>
              <a:gd name="connsiteX42" fmla="*/ 1724526 w 1724526"/>
              <a:gd name="connsiteY42" fmla="*/ 465221 h 465221"/>
              <a:gd name="connsiteX43" fmla="*/ 0 w 1724526"/>
              <a:gd name="connsiteY43" fmla="*/ 465221 h 4652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724526" h="465221">
                <a:moveTo>
                  <a:pt x="228600" y="52137"/>
                </a:moveTo>
                <a:lnTo>
                  <a:pt x="183407" y="177392"/>
                </a:lnTo>
                <a:lnTo>
                  <a:pt x="56147" y="183879"/>
                </a:lnTo>
                <a:lnTo>
                  <a:pt x="155477" y="267778"/>
                </a:lnTo>
                <a:lnTo>
                  <a:pt x="122018" y="397042"/>
                </a:lnTo>
                <a:lnTo>
                  <a:pt x="228600" y="323639"/>
                </a:lnTo>
                <a:lnTo>
                  <a:pt x="335182" y="397042"/>
                </a:lnTo>
                <a:lnTo>
                  <a:pt x="301723" y="267778"/>
                </a:lnTo>
                <a:lnTo>
                  <a:pt x="401053" y="183879"/>
                </a:lnTo>
                <a:lnTo>
                  <a:pt x="273793" y="177392"/>
                </a:lnTo>
                <a:close/>
                <a:moveTo>
                  <a:pt x="1473870" y="48126"/>
                </a:moveTo>
                <a:lnTo>
                  <a:pt x="1433160" y="179869"/>
                </a:lnTo>
                <a:lnTo>
                  <a:pt x="1301417" y="179868"/>
                </a:lnTo>
                <a:lnTo>
                  <a:pt x="1408000" y="261289"/>
                </a:lnTo>
                <a:lnTo>
                  <a:pt x="1367288" y="393031"/>
                </a:lnTo>
                <a:lnTo>
                  <a:pt x="1473870" y="311609"/>
                </a:lnTo>
                <a:lnTo>
                  <a:pt x="1580452" y="393031"/>
                </a:lnTo>
                <a:lnTo>
                  <a:pt x="1539740" y="261289"/>
                </a:lnTo>
                <a:lnTo>
                  <a:pt x="1646323" y="179868"/>
                </a:lnTo>
                <a:lnTo>
                  <a:pt x="1514580" y="179869"/>
                </a:lnTo>
                <a:close/>
                <a:moveTo>
                  <a:pt x="1058780" y="48126"/>
                </a:moveTo>
                <a:lnTo>
                  <a:pt x="1018070" y="179869"/>
                </a:lnTo>
                <a:lnTo>
                  <a:pt x="886327" y="179868"/>
                </a:lnTo>
                <a:lnTo>
                  <a:pt x="992910" y="261289"/>
                </a:lnTo>
                <a:lnTo>
                  <a:pt x="952198" y="393031"/>
                </a:lnTo>
                <a:lnTo>
                  <a:pt x="1058780" y="311609"/>
                </a:lnTo>
                <a:lnTo>
                  <a:pt x="1165362" y="393031"/>
                </a:lnTo>
                <a:lnTo>
                  <a:pt x="1124650" y="261289"/>
                </a:lnTo>
                <a:lnTo>
                  <a:pt x="1231233" y="179868"/>
                </a:lnTo>
                <a:lnTo>
                  <a:pt x="1099490" y="179869"/>
                </a:lnTo>
                <a:close/>
                <a:moveTo>
                  <a:pt x="643690" y="48126"/>
                </a:moveTo>
                <a:lnTo>
                  <a:pt x="602980" y="179869"/>
                </a:lnTo>
                <a:lnTo>
                  <a:pt x="471237" y="179868"/>
                </a:lnTo>
                <a:lnTo>
                  <a:pt x="577820" y="261289"/>
                </a:lnTo>
                <a:lnTo>
                  <a:pt x="537108" y="393031"/>
                </a:lnTo>
                <a:lnTo>
                  <a:pt x="643690" y="311609"/>
                </a:lnTo>
                <a:lnTo>
                  <a:pt x="750272" y="393031"/>
                </a:lnTo>
                <a:lnTo>
                  <a:pt x="709560" y="261289"/>
                </a:lnTo>
                <a:lnTo>
                  <a:pt x="816143" y="179868"/>
                </a:lnTo>
                <a:lnTo>
                  <a:pt x="684400" y="179869"/>
                </a:lnTo>
                <a:close/>
                <a:moveTo>
                  <a:pt x="0" y="0"/>
                </a:moveTo>
                <a:lnTo>
                  <a:pt x="1724526" y="0"/>
                </a:lnTo>
                <a:lnTo>
                  <a:pt x="1724526" y="465221"/>
                </a:lnTo>
                <a:lnTo>
                  <a:pt x="0" y="465221"/>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64" name="Group 63">
            <a:extLst>
              <a:ext uri="{FF2B5EF4-FFF2-40B4-BE49-F238E27FC236}">
                <a16:creationId xmlns:a16="http://schemas.microsoft.com/office/drawing/2014/main" id="{BA1462A7-C4B5-CC45-B6CF-BB8707BFB0BC}"/>
              </a:ext>
            </a:extLst>
          </xdr:cNvPr>
          <xdr:cNvGrpSpPr/>
        </xdr:nvGrpSpPr>
        <xdr:grpSpPr>
          <a:xfrm>
            <a:off x="1207861" y="3499531"/>
            <a:ext cx="4462235" cy="1270000"/>
            <a:chOff x="1209675" y="3490913"/>
            <a:chExt cx="4476750" cy="1266825"/>
          </a:xfrm>
        </xdr:grpSpPr>
        <xdr:graphicFrame macro="">
          <xdr:nvGraphicFramePr>
            <xdr:cNvPr id="57" name="Chart 56">
              <a:extLst>
                <a:ext uri="{FF2B5EF4-FFF2-40B4-BE49-F238E27FC236}">
                  <a16:creationId xmlns:a16="http://schemas.microsoft.com/office/drawing/2014/main" id="{A942C1D6-C6F9-48CB-8C44-1B7E3AC2DE1A}"/>
                </a:ext>
              </a:extLst>
            </xdr:cNvPr>
            <xdr:cNvGraphicFramePr>
              <a:graphicFrameLocks/>
            </xdr:cNvGraphicFramePr>
          </xdr:nvGraphicFramePr>
          <xdr:xfrm>
            <a:off x="1209675" y="3490913"/>
            <a:ext cx="1362075" cy="1266825"/>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9" name="Chart 58">
              <a:extLst>
                <a:ext uri="{FF2B5EF4-FFF2-40B4-BE49-F238E27FC236}">
                  <a16:creationId xmlns:a16="http://schemas.microsoft.com/office/drawing/2014/main" id="{DA37DD3A-CF4D-4C5C-B20E-1B727612E5EC}"/>
                </a:ext>
              </a:extLst>
            </xdr:cNvPr>
            <xdr:cNvGraphicFramePr>
              <a:graphicFrameLocks/>
            </xdr:cNvGraphicFramePr>
          </xdr:nvGraphicFramePr>
          <xdr:xfrm>
            <a:off x="4324350" y="3490913"/>
            <a:ext cx="1362075" cy="1266825"/>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61" name="Graphic 60" descr="Male profile with solid fill">
              <a:extLst>
                <a:ext uri="{FF2B5EF4-FFF2-40B4-BE49-F238E27FC236}">
                  <a16:creationId xmlns:a16="http://schemas.microsoft.com/office/drawing/2014/main" id="{48297A37-810F-88AD-CAD8-04CEF1F2A93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819525" y="3675450"/>
              <a:ext cx="756000" cy="734360"/>
            </a:xfrm>
            <a:prstGeom prst="rect">
              <a:avLst/>
            </a:prstGeom>
          </xdr:spPr>
        </xdr:pic>
        <xdr:pic>
          <xdr:nvPicPr>
            <xdr:cNvPr id="63" name="Graphic 62" descr="Female Profile with solid fill">
              <a:extLst>
                <a:ext uri="{FF2B5EF4-FFF2-40B4-BE49-F238E27FC236}">
                  <a16:creationId xmlns:a16="http://schemas.microsoft.com/office/drawing/2014/main" id="{8FCED0B9-E253-B260-41F7-90B25F75EB8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321700" y="3675450"/>
              <a:ext cx="756000" cy="734360"/>
            </a:xfrm>
            <a:prstGeom prst="rect">
              <a:avLst/>
            </a:prstGeom>
          </xdr:spPr>
        </xdr:pic>
      </xdr:grpSp>
      <xdr:sp macro="" textlink="">
        <xdr:nvSpPr>
          <xdr:cNvPr id="65" name="TextBox 64">
            <a:extLst>
              <a:ext uri="{FF2B5EF4-FFF2-40B4-BE49-F238E27FC236}">
                <a16:creationId xmlns:a16="http://schemas.microsoft.com/office/drawing/2014/main" id="{36B70668-EF12-A979-65BA-0256BEE6F5BE}"/>
              </a:ext>
            </a:extLst>
          </xdr:cNvPr>
          <xdr:cNvSpPr txBox="1"/>
        </xdr:nvSpPr>
        <xdr:spPr>
          <a:xfrm>
            <a:off x="1587046" y="2253343"/>
            <a:ext cx="3637190" cy="267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 BY GENDER</a:t>
            </a:r>
          </a:p>
        </xdr:txBody>
      </xdr:sp>
      <mc:AlternateContent xmlns:mc="http://schemas.openxmlformats.org/markup-compatibility/2006" xmlns:a14="http://schemas.microsoft.com/office/drawing/2010/main">
        <mc:Choice Requires="a14">
          <xdr:graphicFrame macro="">
            <xdr:nvGraphicFramePr>
              <xdr:cNvPr id="66" name="Gender 3">
                <a:extLst>
                  <a:ext uri="{FF2B5EF4-FFF2-40B4-BE49-F238E27FC236}">
                    <a16:creationId xmlns:a16="http://schemas.microsoft.com/office/drawing/2014/main" id="{39E3892B-4A6A-40F2-8779-D8805D7E0615}"/>
                  </a:ext>
                </a:extLst>
              </xdr:cNvPr>
              <xdr:cNvGraphicFramePr/>
            </xdr:nvGraphicFramePr>
            <xdr:xfrm>
              <a:off x="2394857" y="2788104"/>
              <a:ext cx="1992769" cy="678089"/>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474357" y="2942318"/>
                <a:ext cx="1992769" cy="6780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37" name="Chart 36">
            <a:extLst>
              <a:ext uri="{FF2B5EF4-FFF2-40B4-BE49-F238E27FC236}">
                <a16:creationId xmlns:a16="http://schemas.microsoft.com/office/drawing/2014/main" id="{6DD287EA-72B4-462F-99A1-9B515E9B4FF0}"/>
              </a:ext>
            </a:extLst>
          </xdr:cNvPr>
          <xdr:cNvGraphicFramePr>
            <a:graphicFrameLocks/>
          </xdr:cNvGraphicFramePr>
        </xdr:nvGraphicFramePr>
        <xdr:xfrm>
          <a:off x="5717721" y="2568575"/>
          <a:ext cx="5138511" cy="2272393"/>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43" name="TextBox 42">
            <a:extLst>
              <a:ext uri="{FF2B5EF4-FFF2-40B4-BE49-F238E27FC236}">
                <a16:creationId xmlns:a16="http://schemas.microsoft.com/office/drawing/2014/main" id="{F57F7F37-DFAB-18C1-04DD-F9E7202834B4}"/>
              </a:ext>
            </a:extLst>
          </xdr:cNvPr>
          <xdr:cNvSpPr txBox="1"/>
        </xdr:nvSpPr>
        <xdr:spPr>
          <a:xfrm>
            <a:off x="6496957" y="2253343"/>
            <a:ext cx="3637189" cy="267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t>
            </a:r>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mc:Choice xmlns:cx1="http://schemas.microsoft.com/office/drawing/2015/9/8/chartex" Requires="cx1">
          <xdr:graphicFrame macro="">
            <xdr:nvGraphicFramePr>
              <xdr:cNvPr id="56" name="Chart 55">
                <a:extLst>
                  <a:ext uri="{FF2B5EF4-FFF2-40B4-BE49-F238E27FC236}">
                    <a16:creationId xmlns:a16="http://schemas.microsoft.com/office/drawing/2014/main" id="{6AF36A62-8475-4462-BB4C-A32DAC3A0200}"/>
                  </a:ext>
                </a:extLst>
              </xdr:cNvPr>
              <xdr:cNvGraphicFramePr/>
            </xdr:nvGraphicFramePr>
            <xdr:xfrm>
              <a:off x="11044918" y="2559051"/>
              <a:ext cx="4757511" cy="2272393"/>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044918" y="2559051"/>
                <a:ext cx="4757511" cy="227239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58" name="TextBox 57">
            <a:extLst>
              <a:ext uri="{FF2B5EF4-FFF2-40B4-BE49-F238E27FC236}">
                <a16:creationId xmlns:a16="http://schemas.microsoft.com/office/drawing/2014/main" id="{F2B2ADE1-E832-D23B-8C53-29F8AB61AA52}"/>
              </a:ext>
            </a:extLst>
          </xdr:cNvPr>
          <xdr:cNvSpPr txBox="1"/>
        </xdr:nvSpPr>
        <xdr:spPr>
          <a:xfrm>
            <a:off x="11540218" y="2262868"/>
            <a:ext cx="3637189" cy="267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JOB</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60" name="Chart 59">
            <a:extLst>
              <a:ext uri="{FF2B5EF4-FFF2-40B4-BE49-F238E27FC236}">
                <a16:creationId xmlns:a16="http://schemas.microsoft.com/office/drawing/2014/main" id="{D8BF50E0-5D3F-49D9-B55A-C57C0E535838}"/>
              </a:ext>
            </a:extLst>
          </xdr:cNvPr>
          <xdr:cNvGraphicFramePr>
            <a:graphicFrameLocks/>
          </xdr:cNvGraphicFramePr>
        </xdr:nvGraphicFramePr>
        <xdr:xfrm>
          <a:off x="1320346" y="5318578"/>
          <a:ext cx="4187825" cy="2205717"/>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62" name="TextBox 61">
            <a:extLst>
              <a:ext uri="{FF2B5EF4-FFF2-40B4-BE49-F238E27FC236}">
                <a16:creationId xmlns:a16="http://schemas.microsoft.com/office/drawing/2014/main" id="{F8A06866-5360-BC10-B36D-1C4690B2F5B3}"/>
              </a:ext>
            </a:extLst>
          </xdr:cNvPr>
          <xdr:cNvSpPr txBox="1"/>
        </xdr:nvSpPr>
        <xdr:spPr>
          <a:xfrm>
            <a:off x="1577521" y="4993821"/>
            <a:ext cx="3637190" cy="267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graphicFrame macro="">
        <xdr:nvGraphicFramePr>
          <xdr:cNvPr id="67" name="Chart 66">
            <a:extLst>
              <a:ext uri="{FF2B5EF4-FFF2-40B4-BE49-F238E27FC236}">
                <a16:creationId xmlns:a16="http://schemas.microsoft.com/office/drawing/2014/main" id="{3174EB40-FC59-4A35-89B3-797AC79ACC8F}"/>
              </a:ext>
            </a:extLst>
          </xdr:cNvPr>
          <xdr:cNvGraphicFramePr>
            <a:graphicFrameLocks/>
          </xdr:cNvGraphicFramePr>
        </xdr:nvGraphicFramePr>
        <xdr:xfrm>
          <a:off x="5679621" y="5356679"/>
          <a:ext cx="3808640" cy="2110467"/>
        </xdr:xfrm>
        <a:graphic>
          <a:graphicData uri="http://schemas.openxmlformats.org/drawingml/2006/chart">
            <c:chart xmlns:c="http://schemas.openxmlformats.org/drawingml/2006/chart" xmlns:r="http://schemas.openxmlformats.org/officeDocument/2006/relationships" r:id="rId19"/>
          </a:graphicData>
        </a:graphic>
      </xdr:graphicFrame>
      <xdr:sp macro="" textlink="">
        <xdr:nvSpPr>
          <xdr:cNvPr id="68" name="TextBox 67">
            <a:extLst>
              <a:ext uri="{FF2B5EF4-FFF2-40B4-BE49-F238E27FC236}">
                <a16:creationId xmlns:a16="http://schemas.microsoft.com/office/drawing/2014/main" id="{67DC420F-310A-9F40-4A78-981E9262D568}"/>
              </a:ext>
            </a:extLst>
          </xdr:cNvPr>
          <xdr:cNvSpPr txBox="1"/>
        </xdr:nvSpPr>
        <xdr:spPr>
          <a:xfrm>
            <a:off x="5755821" y="4984296"/>
            <a:ext cx="3637190" cy="2671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AGE GROUP</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mc:Choice xmlns:cx2="http://schemas.microsoft.com/office/drawing/2015/10/21/chartex" Requires="cx2">
          <xdr:graphicFrame macro="">
            <xdr:nvGraphicFramePr>
              <xdr:cNvPr id="69" name="Chart 68">
                <a:extLst>
                  <a:ext uri="{FF2B5EF4-FFF2-40B4-BE49-F238E27FC236}">
                    <a16:creationId xmlns:a16="http://schemas.microsoft.com/office/drawing/2014/main" id="{F7A38A21-B9CE-4ED5-99DF-EC248B0C9EF2}"/>
                  </a:ext>
                </a:extLst>
              </xdr:cNvPr>
              <xdr:cNvGraphicFramePr/>
            </xdr:nvGraphicFramePr>
            <xdr:xfrm>
              <a:off x="9697810" y="5318580"/>
              <a:ext cx="3019879" cy="2186666"/>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697810" y="5318580"/>
                <a:ext cx="3019879" cy="21866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70" name="TextBox 69">
            <a:extLst>
              <a:ext uri="{FF2B5EF4-FFF2-40B4-BE49-F238E27FC236}">
                <a16:creationId xmlns:a16="http://schemas.microsoft.com/office/drawing/2014/main" id="{4EEFEACD-9CF2-08FD-0277-F88EF9C21337}"/>
              </a:ext>
            </a:extLst>
          </xdr:cNvPr>
          <xdr:cNvSpPr txBox="1"/>
        </xdr:nvSpPr>
        <xdr:spPr>
          <a:xfrm>
            <a:off x="9716861" y="4993820"/>
            <a:ext cx="2972253" cy="315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a:t>
            </a: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MARITAL</a:t>
            </a:r>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STATUS</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xmlns:a14="http://schemas.microsoft.com/office/drawing/2010/main">
        <mc:Choice Requires="a14">
          <xdr:graphicFrame macro="">
            <xdr:nvGraphicFramePr>
              <xdr:cNvPr id="71" name="Department 1">
                <a:extLst>
                  <a:ext uri="{FF2B5EF4-FFF2-40B4-BE49-F238E27FC236}">
                    <a16:creationId xmlns:a16="http://schemas.microsoft.com/office/drawing/2014/main" id="{AA1F61FC-B5DA-4EF5-ADC1-1F8DDB51357A}"/>
                  </a:ext>
                </a:extLst>
              </xdr:cNvPr>
              <xdr:cNvGraphicFramePr/>
            </xdr:nvGraphicFramePr>
            <xdr:xfrm>
              <a:off x="14474371" y="5394779"/>
              <a:ext cx="1272721" cy="1165225"/>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553871" y="5548993"/>
                <a:ext cx="1272721" cy="1165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2" name="Education Field 2">
                <a:extLst>
                  <a:ext uri="{FF2B5EF4-FFF2-40B4-BE49-F238E27FC236}">
                    <a16:creationId xmlns:a16="http://schemas.microsoft.com/office/drawing/2014/main" id="{86081C6D-8F03-49A4-86A1-ED6457C7EE74}"/>
                  </a:ext>
                </a:extLst>
              </xdr:cNvPr>
              <xdr:cNvGraphicFramePr/>
            </xdr:nvGraphicFramePr>
            <xdr:xfrm>
              <a:off x="12893039" y="5375730"/>
              <a:ext cx="1514656" cy="2100942"/>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972539" y="5529944"/>
                <a:ext cx="1514656" cy="21009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74" name="TextBox 73">
            <a:extLst>
              <a:ext uri="{FF2B5EF4-FFF2-40B4-BE49-F238E27FC236}">
                <a16:creationId xmlns:a16="http://schemas.microsoft.com/office/drawing/2014/main" id="{E0790E88-5BE9-0162-45B5-BAC394022530}"/>
              </a:ext>
            </a:extLst>
          </xdr:cNvPr>
          <xdr:cNvSpPr txBox="1"/>
        </xdr:nvSpPr>
        <xdr:spPr>
          <a:xfrm>
            <a:off x="12839700" y="4974771"/>
            <a:ext cx="1577521" cy="257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002060"/>
                </a:solidFill>
              </a:rPr>
              <a:t>EDUCATION</a:t>
            </a:r>
            <a:r>
              <a:rPr lang="en-IN" sz="1400" b="1">
                <a:solidFill>
                  <a:srgbClr val="602928"/>
                </a:solidFill>
              </a:rPr>
              <a:t> </a:t>
            </a:r>
            <a:r>
              <a:rPr lang="en-IN" sz="1400" b="1">
                <a:solidFill>
                  <a:srgbClr val="002060"/>
                </a:solidFill>
              </a:rPr>
              <a:t>FIELD</a:t>
            </a:r>
          </a:p>
        </xdr:txBody>
      </xdr:sp>
      <xdr:sp macro="" textlink="">
        <xdr:nvSpPr>
          <xdr:cNvPr id="75" name="TextBox 74">
            <a:extLst>
              <a:ext uri="{FF2B5EF4-FFF2-40B4-BE49-F238E27FC236}">
                <a16:creationId xmlns:a16="http://schemas.microsoft.com/office/drawing/2014/main" id="{D76B4546-CF2D-DF14-04A6-D6B20BB6F093}"/>
              </a:ext>
            </a:extLst>
          </xdr:cNvPr>
          <xdr:cNvSpPr txBox="1"/>
        </xdr:nvSpPr>
        <xdr:spPr>
          <a:xfrm>
            <a:off x="14531521" y="5003346"/>
            <a:ext cx="1337583" cy="200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5">
                    <a:lumMod val="50000"/>
                  </a:schemeClr>
                </a:solidFill>
              </a:rPr>
              <a:t>DEPARTMENT</a:t>
            </a:r>
            <a:endParaRPr lang="en-IN" sz="1200" b="1">
              <a:solidFill>
                <a:schemeClr val="accent5">
                  <a:lumMod val="50000"/>
                </a:schemeClr>
              </a:solidFill>
            </a:endParaRPr>
          </a:p>
        </xdr:txBody>
      </xdr:sp>
    </xdr:grpSp>
    <xdr:clientData/>
  </xdr:twoCellAnchor>
</xdr:wsDr>
</file>

<file path=xl/drawings/drawing2.xml><?xml version="1.0" encoding="utf-8"?>
<c:userShapes xmlns:c="http://schemas.openxmlformats.org/drawingml/2006/chart">
  <cdr:relSizeAnchor xmlns:cdr="http://schemas.openxmlformats.org/drawingml/2006/chartDrawing">
    <cdr:from>
      <cdr:x>0.29604</cdr:x>
      <cdr:y>0.37093</cdr:y>
    </cdr:from>
    <cdr:to>
      <cdr:x>0.74126</cdr:x>
      <cdr:y>0.61905</cdr:y>
    </cdr:to>
    <cdr:sp macro="" textlink="Gender!$B$9">
      <cdr:nvSpPr>
        <cdr:cNvPr id="2" name="TextBox 52">
          <a:extLst xmlns:a="http://schemas.openxmlformats.org/drawingml/2006/main">
            <a:ext uri="{FF2B5EF4-FFF2-40B4-BE49-F238E27FC236}">
              <a16:creationId xmlns:a16="http://schemas.microsoft.com/office/drawing/2014/main" id="{473914C6-F59F-76F8-C456-CE1E32C7C5CD}"/>
            </a:ext>
          </a:extLst>
        </cdr:cNvPr>
        <cdr:cNvSpPr txBox="1"/>
      </cdr:nvSpPr>
      <cdr:spPr>
        <a:xfrm xmlns:a="http://schemas.openxmlformats.org/drawingml/2006/main">
          <a:off x="403224" y="469900"/>
          <a:ext cx="606425" cy="31432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indent="0" algn="ctr"/>
          <a:fld id="{7CD89782-C4F0-41AD-B6A6-EFD73D634292}" type="TxLink">
            <a:rPr lang="en-US" sz="14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marL="0" indent="0" algn="ctr"/>
            <a:t>588</a:t>
          </a:fld>
          <a:endParaRPr lang="en-IN" sz="14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0.29604</cdr:x>
      <cdr:y>0.36341</cdr:y>
    </cdr:from>
    <cdr:to>
      <cdr:x>0.72727</cdr:x>
      <cdr:y>0.61153</cdr:y>
    </cdr:to>
    <cdr:sp macro="" textlink="Gender!$B$10">
      <cdr:nvSpPr>
        <cdr:cNvPr id="2" name="TextBox 52">
          <a:extLst xmlns:a="http://schemas.openxmlformats.org/drawingml/2006/main">
            <a:ext uri="{FF2B5EF4-FFF2-40B4-BE49-F238E27FC236}">
              <a16:creationId xmlns:a16="http://schemas.microsoft.com/office/drawing/2014/main" id="{096CB9F5-B639-B7DC-D582-4CF5BE6D8099}"/>
            </a:ext>
          </a:extLst>
        </cdr:cNvPr>
        <cdr:cNvSpPr txBox="1"/>
      </cdr:nvSpPr>
      <cdr:spPr>
        <a:xfrm xmlns:a="http://schemas.openxmlformats.org/drawingml/2006/main">
          <a:off x="403224" y="460375"/>
          <a:ext cx="587375" cy="314325"/>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indent="0" algn="ctr"/>
          <a:fld id="{E2BD0344-2542-4F5E-B726-AC50F6B385AF}" type="TxLink">
            <a:rPr lang="en-US" sz="14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marL="0" indent="0" algn="ctr"/>
            <a:t>882</a:t>
          </a:fld>
          <a:endParaRPr lang="en-IN" sz="1400" b="1"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7</xdr:col>
      <xdr:colOff>464820</xdr:colOff>
      <xdr:row>4</xdr:row>
      <xdr:rowOff>114301</xdr:rowOff>
    </xdr:from>
    <xdr:to>
      <xdr:col>10</xdr:col>
      <xdr:colOff>464820</xdr:colOff>
      <xdr:row>10</xdr:row>
      <xdr:rowOff>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F35C6FEC-6668-509C-9D76-824C8CB7160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24700" y="845821"/>
              <a:ext cx="1828800" cy="982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586740</xdr:colOff>
      <xdr:row>3</xdr:row>
      <xdr:rowOff>11430</xdr:rowOff>
    </xdr:from>
    <xdr:to>
      <xdr:col>6</xdr:col>
      <xdr:colOff>525780</xdr:colOff>
      <xdr:row>7</xdr:row>
      <xdr:rowOff>53340</xdr:rowOff>
    </xdr:to>
    <xdr:graphicFrame macro="">
      <xdr:nvGraphicFramePr>
        <xdr:cNvPr id="2" name="Chart 1">
          <a:extLst>
            <a:ext uri="{FF2B5EF4-FFF2-40B4-BE49-F238E27FC236}">
              <a16:creationId xmlns:a16="http://schemas.microsoft.com/office/drawing/2014/main" id="{D0ABF406-6604-7B77-A51C-D017EE9367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312420</xdr:colOff>
      <xdr:row>5</xdr:row>
      <xdr:rowOff>137160</xdr:rowOff>
    </xdr:from>
    <xdr:to>
      <xdr:col>12</xdr:col>
      <xdr:colOff>312420</xdr:colOff>
      <xdr:row>19</xdr:row>
      <xdr:rowOff>43815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F13D51E0-2305-A1BD-7D83-ADCAC1F14CE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835140" y="1051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1424940</xdr:colOff>
      <xdr:row>18</xdr:row>
      <xdr:rowOff>38100</xdr:rowOff>
    </xdr:from>
    <xdr:to>
      <xdr:col>7</xdr:col>
      <xdr:colOff>373380</xdr:colOff>
      <xdr:row>24</xdr:row>
      <xdr:rowOff>106680</xdr:rowOff>
    </xdr:to>
    <xdr:graphicFrame macro="">
      <xdr:nvGraphicFramePr>
        <xdr:cNvPr id="5" name="Chart 4">
          <a:extLst>
            <a:ext uri="{FF2B5EF4-FFF2-40B4-BE49-F238E27FC236}">
              <a16:creationId xmlns:a16="http://schemas.microsoft.com/office/drawing/2014/main" id="{BD211C94-A412-0892-5C23-70BC7A6211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449580</xdr:colOff>
      <xdr:row>6</xdr:row>
      <xdr:rowOff>7620</xdr:rowOff>
    </xdr:from>
    <xdr:to>
      <xdr:col>15</xdr:col>
      <xdr:colOff>449580</xdr:colOff>
      <xdr:row>19</xdr:row>
      <xdr:rowOff>97155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B61CCC52-F908-8C82-CF51-50F39803B508}"/>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801100" y="11049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533400</xdr:colOff>
      <xdr:row>8</xdr:row>
      <xdr:rowOff>41910</xdr:rowOff>
    </xdr:from>
    <xdr:to>
      <xdr:col>8</xdr:col>
      <xdr:colOff>198120</xdr:colOff>
      <xdr:row>15</xdr:row>
      <xdr:rowOff>83820</xdr:rowOff>
    </xdr:to>
    <xdr:graphicFrame macro="">
      <xdr:nvGraphicFramePr>
        <xdr:cNvPr id="2" name="Chart 1">
          <a:extLst>
            <a:ext uri="{FF2B5EF4-FFF2-40B4-BE49-F238E27FC236}">
              <a16:creationId xmlns:a16="http://schemas.microsoft.com/office/drawing/2014/main" id="{601F788A-384A-B456-6821-60C5E55F19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487680</xdr:colOff>
      <xdr:row>11</xdr:row>
      <xdr:rowOff>129540</xdr:rowOff>
    </xdr:from>
    <xdr:to>
      <xdr:col>14</xdr:col>
      <xdr:colOff>487680</xdr:colOff>
      <xdr:row>25</xdr:row>
      <xdr:rowOff>36195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52A438CF-120D-A0B3-C579-409852BFCFB5}"/>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412480" y="2141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419100</xdr:colOff>
      <xdr:row>8</xdr:row>
      <xdr:rowOff>41910</xdr:rowOff>
    </xdr:from>
    <xdr:to>
      <xdr:col>10</xdr:col>
      <xdr:colOff>114300</xdr:colOff>
      <xdr:row>23</xdr:row>
      <xdr:rowOff>41910</xdr:rowOff>
    </xdr:to>
    <xdr:graphicFrame macro="">
      <xdr:nvGraphicFramePr>
        <xdr:cNvPr id="2" name="Chart 1">
          <a:extLst>
            <a:ext uri="{FF2B5EF4-FFF2-40B4-BE49-F238E27FC236}">
              <a16:creationId xmlns:a16="http://schemas.microsoft.com/office/drawing/2014/main" id="{0828749E-EEFE-B8B6-B3B8-1512F82CDC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236220</xdr:colOff>
      <xdr:row>7</xdr:row>
      <xdr:rowOff>76200</xdr:rowOff>
    </xdr:from>
    <xdr:to>
      <xdr:col>14</xdr:col>
      <xdr:colOff>236220</xdr:colOff>
      <xdr:row>20</xdr:row>
      <xdr:rowOff>165735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16E39769-142D-593B-2D15-48A442B436F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435340" y="1356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327660</xdr:colOff>
      <xdr:row>7</xdr:row>
      <xdr:rowOff>68580</xdr:rowOff>
    </xdr:from>
    <xdr:to>
      <xdr:col>17</xdr:col>
      <xdr:colOff>327660</xdr:colOff>
      <xdr:row>20</xdr:row>
      <xdr:rowOff>158115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A6FB0362-B96A-D155-96C1-6B293C70C74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355580" y="1348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274320</xdr:colOff>
      <xdr:row>3</xdr:row>
      <xdr:rowOff>11430</xdr:rowOff>
    </xdr:from>
    <xdr:to>
      <xdr:col>13</xdr:col>
      <xdr:colOff>579120</xdr:colOff>
      <xdr:row>18</xdr:row>
      <xdr:rowOff>11430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D76DC17-4D70-A11B-4F7D-BACE14A4D9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109460" y="5600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609600</xdr:colOff>
      <xdr:row>20</xdr:row>
      <xdr:rowOff>0</xdr:rowOff>
    </xdr:from>
    <xdr:to>
      <xdr:col>7</xdr:col>
      <xdr:colOff>312420</xdr:colOff>
      <xdr:row>33</xdr:row>
      <xdr:rowOff>89535</xdr:rowOff>
    </xdr:to>
    <mc:AlternateContent xmlns:mc="http://schemas.openxmlformats.org/markup-compatibility/2006" xmlns:a14="http://schemas.microsoft.com/office/drawing/2010/main">
      <mc:Choice Requires="a14">
        <xdr:graphicFrame macro="">
          <xdr:nvGraphicFramePr>
            <xdr:cNvPr id="3" name="Education Field 3">
              <a:extLst>
                <a:ext uri="{FF2B5EF4-FFF2-40B4-BE49-F238E27FC236}">
                  <a16:creationId xmlns:a16="http://schemas.microsoft.com/office/drawing/2014/main" id="{35EEF28A-E397-A42B-6C7F-F6D76607D4E1}"/>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5928360" y="3657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91440</xdr:colOff>
      <xdr:row>8</xdr:row>
      <xdr:rowOff>45720</xdr:rowOff>
    </xdr:from>
    <xdr:to>
      <xdr:col>10</xdr:col>
      <xdr:colOff>396240</xdr:colOff>
      <xdr:row>23</xdr:row>
      <xdr:rowOff>45720</xdr:rowOff>
    </xdr:to>
    <xdr:graphicFrame macro="">
      <xdr:nvGraphicFramePr>
        <xdr:cNvPr id="2" name="Chart 1">
          <a:extLst>
            <a:ext uri="{FF2B5EF4-FFF2-40B4-BE49-F238E27FC236}">
              <a16:creationId xmlns:a16="http://schemas.microsoft.com/office/drawing/2014/main" id="{0B33865F-7F01-E4B5-E8C6-E603F2049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91440</xdr:colOff>
      <xdr:row>8</xdr:row>
      <xdr:rowOff>45720</xdr:rowOff>
    </xdr:from>
    <xdr:to>
      <xdr:col>10</xdr:col>
      <xdr:colOff>396240</xdr:colOff>
      <xdr:row>23</xdr:row>
      <xdr:rowOff>45720</xdr:rowOff>
    </xdr:to>
    <xdr:graphicFrame macro="">
      <xdr:nvGraphicFramePr>
        <xdr:cNvPr id="2" name="Chart 1">
          <a:extLst>
            <a:ext uri="{FF2B5EF4-FFF2-40B4-BE49-F238E27FC236}">
              <a16:creationId xmlns:a16="http://schemas.microsoft.com/office/drawing/2014/main" id="{5AAB3532-BD53-7F13-8CE3-16F55E414E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83820</xdr:colOff>
      <xdr:row>8</xdr:row>
      <xdr:rowOff>41910</xdr:rowOff>
    </xdr:from>
    <xdr:to>
      <xdr:col>11</xdr:col>
      <xdr:colOff>388620</xdr:colOff>
      <xdr:row>23</xdr:row>
      <xdr:rowOff>41910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D31E87F-553F-EBFA-FC34-FF5995BBBF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53740" y="15049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sha Marathe" refreshedDate="45293.920518865743" createdVersion="8" refreshedVersion="8" minRefreshableVersion="3" recordCount="1470" xr:uid="{4D883A48-7D4D-4F9A-AA3B-58391C2AE64A}">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33293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63BE46-82CF-432F-8DAC-09AAFD1C1E43}"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ED74BD-BD64-49C1-ADD0-3D0E430F33E0}"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D35098-CBE8-45B0-93B9-89423D83F23A}"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7D1AA9-3D2E-4E91-AD4D-992ACCE75E76}"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2D10DD-D2FA-4469-A6D9-B9425822B5C2}"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EB9A7FC-B27D-48C6-A08D-D307CC718004}" name="Job wise Depart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6A47122-B1CA-49CF-A601-E08E771B25F9}"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995C90E-1AC2-46FE-9310-E5C52D281149}" name="Mari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A6AF5D2-BBE3-4116-AF5C-A04A098A454B}" sourceName="Gender">
  <pivotTables>
    <pivotTable tabId="5" name="Gender"/>
    <pivotTable tabId="9" name="Attrition by Age group"/>
    <pivotTable tabId="7" name="Attrition by Job"/>
    <pivotTable tabId="6" name="Education by attrition"/>
    <pivotTable tabId="8" name="Job wise Department"/>
    <pivotTable tabId="2" name="KPI"/>
    <pivotTable tabId="10" name="Maritial Status"/>
    <pivotTable tabId="4" name="RATING"/>
  </pivotTables>
  <data>
    <tabular pivotCacheId="7332933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AF0519A-4DF9-463F-A481-8DA433D9306E}" sourceName="Department">
  <pivotTables>
    <pivotTable tabId="6" name="Education by attrition"/>
    <pivotTable tabId="9" name="Attrition by Age group"/>
    <pivotTable tabId="7" name="Attrition by Job"/>
    <pivotTable tabId="5" name="Gender"/>
    <pivotTable tabId="8" name="Job wise Department"/>
    <pivotTable tabId="2" name="KPI"/>
    <pivotTable tabId="10" name="Maritial Status"/>
    <pivotTable tabId="4" name="RATING"/>
  </pivotTables>
  <data>
    <tabular pivotCacheId="7332933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87B326AA-C296-4ADF-BB8F-A0C1DCAA83EC}" sourceName="Education Field">
  <pivotTables>
    <pivotTable tabId="6" name="Education by attrition"/>
    <pivotTable tabId="9" name="Attrition by Age group"/>
    <pivotTable tabId="7" name="Attrition by Job"/>
    <pivotTable tabId="5" name="Gender"/>
    <pivotTable tabId="8" name="Job wise Department"/>
    <pivotTable tabId="2" name="KPI"/>
    <pivotTable tabId="10" name="Maritial Status"/>
    <pivotTable tabId="4" name="RATING"/>
  </pivotTables>
  <data>
    <tabular pivotCacheId="7332933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45BFF410-85F3-4649-B789-61437AC37F2E}" cache="Slicer_Gender2" columnCount="2" style="SLICER" rowHeight="360000"/>
  <slicer name="Department 1" xr10:uid="{AA16F2AD-FC07-4B8F-A0F0-E28FCF504001}" cache="Slicer_Department" style="SLICER" rowHeight="234950"/>
  <slicer name="Education Field 2" xr10:uid="{EA281D91-4137-4980-B6C1-68E283660AF5}" cache="Slicer_Education_Field1" style="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621EEA7-FEBD-4D83-AEDB-E72FD6737BC7}" cache="Slicer_Gender2"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1CE0D89-4C4F-4AFA-BDF8-648808EED736}" cache="Slicer_Gender2" caption="Gender" rowHeight="234950"/>
  <slicer name="Education Field" xr10:uid="{DE40D9A6-852B-46D7-A2F6-472EE22CFFD4}" cache="Slicer_Education_Field1"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FF21401A-A817-429F-9E70-198311CF6C4D}" cache="Slicer_Gender2" caption="Gender"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88E68B1-2227-4C2E-8C5A-575CA48A6307}" cache="Slicer_Department" caption="Department" rowHeight="234950"/>
  <slicer name="Education Field 1" xr10:uid="{7AEFE05A-A042-4936-8003-542D969511E0}" cache="Slicer_Education_Field1" caption="Education Field"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3" xr10:uid="{46846BC8-8728-4B26-ABCC-1F49C955136A}" cache="Slicer_Education_Field1" caption="Education Fiel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762439-F8CC-46FB-A64F-6A421963B73B}" name="Table_1" displayName="Table_1" ref="A1:AR1471">
  <tableColumns count="44">
    <tableColumn id="1" xr3:uid="{D04436F7-EC93-420C-ABD2-42B1A61B595B}" name="Attrition"/>
    <tableColumn id="2" xr3:uid="{7B2BD58B-0703-4712-A007-B2BE50AD09E7}" name="Business Travel"/>
    <tableColumn id="3" xr3:uid="{285FFDA7-4A43-4812-9393-AF7BC91FB630}" name="CF_age band"/>
    <tableColumn id="4" xr3:uid="{6C219323-92F1-4D49-A2A6-E4EEC4DEFEE9}" name="CF_attrition label"/>
    <tableColumn id="5" xr3:uid="{4E645BF7-5D1A-41F3-8D18-7752CDBA26DD}" name="Department"/>
    <tableColumn id="6" xr3:uid="{260ED50C-76E3-44F6-B2C8-5CD8D96CCEA9}" name="Education Field"/>
    <tableColumn id="7" xr3:uid="{EFE93D75-0A17-45C5-BC80-D6CA38E2633F}" name="emp no"/>
    <tableColumn id="8" xr3:uid="{CD475483-B1BA-4B11-813A-01207C1123F7}" name="Employee Number"/>
    <tableColumn id="9" xr3:uid="{7539D370-CC41-4C96-851E-D5F228BB431F}" name="Gender"/>
    <tableColumn id="10" xr3:uid="{EC8CEF88-7BE8-42D7-A532-03EE70EF807C}" name="Job Role"/>
    <tableColumn id="11" xr3:uid="{FD986E74-E956-4BDF-9574-A5CB66A36BEB}" name="Marital Status"/>
    <tableColumn id="12" xr3:uid="{88A8910C-4832-4123-A6B3-432D0E799AF4}" name="Over Time"/>
    <tableColumn id="13" xr3:uid="{6A93D503-530B-4170-A2D2-6AAF0A365B23}" name="Over18"/>
    <tableColumn id="14" xr3:uid="{5BB32898-A0AD-4C6D-A3DF-95A9B25794C8}" name="Training Times Last Year"/>
    <tableColumn id="15" xr3:uid="{3748758D-9AAB-4CAB-A139-67AED9C67B4C}" name="-2"/>
    <tableColumn id="16" xr3:uid="{780C44E3-CA1D-4EA4-94AD-A0D9AA99C738}" name="0"/>
    <tableColumn id="17" xr3:uid="{1FDD5D5D-61C6-46D8-BEFC-BB2496D8A087}" name="Age"/>
    <tableColumn id="18" xr3:uid="{3DD517C5-B81F-4DCD-99BC-601F9D9C47CA}" name="CF_attrition count"/>
    <tableColumn id="19" xr3:uid="{8DD96EA5-2356-4034-8EE7-BB83700EF509}" name="CF_attrition counts"/>
    <tableColumn id="20" xr3:uid="{5DA99853-2FDA-4A90-B99E-85ABCC7916AF}" name="CF_attrition rate"/>
    <tableColumn id="21" xr3:uid="{C156DEC1-504A-4B8D-9265-C7F4F4E53473}" name="CF_current Employee"/>
    <tableColumn id="22" xr3:uid="{359EF651-BF66-412D-B8CE-79892B5EEA2F}" name="Daily Rate"/>
    <tableColumn id="23" xr3:uid="{F69B8E9E-535A-489B-8610-3D3F2F80C30D}" name="Distance From Home"/>
    <tableColumn id="24" xr3:uid="{6DD98FE5-5059-40AD-8142-9D48809DEB17}" name="Education"/>
    <tableColumn id="25" xr3:uid="{7AFC60C4-E799-463A-AFD9-56904959DF1E}" name="Employee Count"/>
    <tableColumn id="26" xr3:uid="{5DBAD295-EA88-4805-A20C-93A94E9679A1}" name="Environment Satisfaction"/>
    <tableColumn id="27" xr3:uid="{E77E6BB5-B383-4368-AAA8-FEB6C76076C3}" name="Hourly Rate"/>
    <tableColumn id="28" xr3:uid="{AC11D951-CE0B-4E9E-A64C-F8215123E8AE}" name="Job Involvement"/>
    <tableColumn id="29" xr3:uid="{00F2F236-D57E-4EAE-9FA9-DC10488DD22B}" name="Job Level"/>
    <tableColumn id="30" xr3:uid="{81E9D11D-CB86-43C6-B47F-C06A80062A5C}" name="Job Satisfaction"/>
    <tableColumn id="31" xr3:uid="{E3834DB2-57DA-4BE3-9E1B-8E85E71F1DD5}" name="Monthly Income"/>
    <tableColumn id="32" xr3:uid="{5AE6155F-C80C-42EB-A5CC-3F39952FA997}" name="Monthly Rate"/>
    <tableColumn id="33" xr3:uid="{E317F6D3-6502-41E1-80B7-13667AD91CCB}" name="Num Companies Worked"/>
    <tableColumn id="34" xr3:uid="{FA341C2B-5284-4EE3-8876-7DF5A1CAB937}" name="Percent Salary Hike"/>
    <tableColumn id="35" xr3:uid="{DF23FB37-0D0D-46A4-8560-E602D70B8DDD}" name="Performance Rating"/>
    <tableColumn id="36" xr3:uid="{AEFA2C66-3E4B-4D0A-849C-05FF32FDE675}" name="Relationship Satisfaction"/>
    <tableColumn id="37" xr3:uid="{CA48A4E7-FB70-4F7B-8465-3FFEB28C3A94}" name="Standard Hours"/>
    <tableColumn id="38" xr3:uid="{27AACBD4-F47E-4A57-B33B-82F18746C0FC}" name="Stock Option Level"/>
    <tableColumn id="39" xr3:uid="{FCAA23D6-DEFD-4F8A-8C7C-FAD693E688F8}" name="Total Working Years"/>
    <tableColumn id="40" xr3:uid="{AFF75842-37CA-49AC-9138-CF1E062BCA2E}" name="Work Life Balance"/>
    <tableColumn id="41" xr3:uid="{1D39B463-76C8-44CB-970F-8CAEE7E04198}" name="Years At Company"/>
    <tableColumn id="42" xr3:uid="{68560386-D50B-4DF6-9009-FB34A9D17789}" name="Years In Current Role"/>
    <tableColumn id="43" xr3:uid="{4DF89385-6607-451A-8730-07E6E4195F1D}" name="Years Since Last Promotion"/>
    <tableColumn id="44" xr3:uid="{34A6D226-FAE6-468A-B84B-2F726F5C7268}"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8B13D-B445-4D7F-B6B8-54D33890BFE7}">
  <sheetPr>
    <tabColor theme="8" tint="-0.249977111117893"/>
  </sheetPr>
  <dimension ref="A1"/>
  <sheetViews>
    <sheetView showGridLines="0" topLeftCell="E1" zoomScale="98" zoomScaleNormal="91" workbookViewId="0">
      <selection activeCell="M2" sqref="M2"/>
    </sheetView>
  </sheetViews>
  <sheetFormatPr defaultRowHeight="14.4" x14ac:dyDescent="0.3"/>
  <cols>
    <col min="1" max="16384" width="8.88671875" style="10"/>
  </cols>
  <sheetData>
    <row r="1" s="10"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sheetPr>
  <dimension ref="A1:AR1471"/>
  <sheetViews>
    <sheetView tabSelected="1" topLeftCell="T1" workbookViewId="0">
      <selection activeCell="AF33" sqref="AF33"/>
    </sheetView>
  </sheetViews>
  <sheetFormatPr defaultColWidth="12.44140625" defaultRowHeight="14.4" x14ac:dyDescent="0.3"/>
  <cols>
    <col min="1" max="1" width="10.88671875" customWidth="1"/>
    <col min="2" max="2" width="17.109375" customWidth="1"/>
    <col min="3" max="3" width="14.77734375" customWidth="1"/>
    <col min="4" max="4" width="19.5546875" customWidth="1"/>
    <col min="5" max="5" width="14.21875" customWidth="1"/>
    <col min="6" max="6" width="17.109375" customWidth="1"/>
    <col min="7" max="7" width="10" customWidth="1"/>
    <col min="8" max="8" width="20.109375" customWidth="1"/>
    <col min="9" max="9" width="9.5546875" customWidth="1"/>
    <col min="10" max="10" width="25.88671875" customWidth="1"/>
    <col min="11" max="11" width="16" customWidth="1"/>
    <col min="13" max="13" width="9.5546875" customWidth="1"/>
    <col min="14" max="14" width="25.33203125" customWidth="1"/>
    <col min="15" max="17" width="9.5546875" customWidth="1"/>
    <col min="18" max="18" width="19.88671875" customWidth="1"/>
    <col min="19" max="19" width="20.77734375" customWidth="1"/>
    <col min="20" max="20" width="18.21875" customWidth="1"/>
    <col min="21" max="21" width="22.6640625" customWidth="1"/>
    <col min="22" max="22" width="12.33203125" customWidth="1"/>
    <col min="23" max="23" width="22.33203125" customWidth="1"/>
    <col min="24" max="24" width="17.77734375" customWidth="1"/>
    <col min="25" max="25" width="18.21875" customWidth="1"/>
    <col min="26" max="26" width="26.21875" customWidth="1"/>
    <col min="27" max="27" width="13.77734375" customWidth="1"/>
    <col min="28" max="28" width="18.21875" customWidth="1"/>
    <col min="29" max="29" width="11.33203125" customWidth="1"/>
    <col min="30" max="30" width="17.44140625" customWidth="1"/>
    <col min="31" max="31" width="18.109375" customWidth="1"/>
    <col min="32" max="32" width="15.5546875" customWidth="1"/>
    <col min="33" max="33" width="26.21875" customWidth="1"/>
    <col min="34" max="34" width="20.88671875" customWidth="1"/>
    <col min="35" max="35" width="21.21875" customWidth="1"/>
    <col min="36" max="36" width="25.88671875" customWidth="1"/>
    <col min="37" max="37" width="17.44140625" customWidth="1"/>
    <col min="38" max="38" width="20.21875" customWidth="1"/>
    <col min="39" max="39" width="21.5546875" customWidth="1"/>
    <col min="40" max="40" width="19.5546875" customWidth="1"/>
    <col min="41" max="41" width="19.88671875" customWidth="1"/>
    <col min="42" max="42" width="22.5546875" customWidth="1"/>
    <col min="43" max="43" width="28" customWidth="1"/>
    <col min="44" max="44" width="26.33203125" customWidth="1"/>
  </cols>
  <sheetData>
    <row r="1" spans="1:44"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6"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6"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6"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6"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6"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6"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6"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6"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6"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6"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6"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6"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6"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6"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6"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6"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6"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6"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6"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C5E95-2FAF-4FF6-BEBB-BE66FC93056F}">
  <dimension ref="A3:E7"/>
  <sheetViews>
    <sheetView workbookViewId="0">
      <selection sqref="A1:XFD1048576"/>
    </sheetView>
  </sheetViews>
  <sheetFormatPr defaultRowHeight="14.4" x14ac:dyDescent="0.3"/>
  <cols>
    <col min="1" max="1" width="24.77734375" bestFit="1" customWidth="1"/>
    <col min="2" max="2" width="22.88671875" bestFit="1" customWidth="1"/>
    <col min="3" max="3" width="13.88671875" bestFit="1" customWidth="1"/>
    <col min="4" max="4" width="15.33203125" bestFit="1" customWidth="1"/>
  </cols>
  <sheetData>
    <row r="3" spans="1:5" x14ac:dyDescent="0.3">
      <c r="A3" t="s">
        <v>1554</v>
      </c>
      <c r="B3" t="s">
        <v>1555</v>
      </c>
      <c r="C3" t="s">
        <v>1556</v>
      </c>
    </row>
    <row r="4" spans="1:5" x14ac:dyDescent="0.3">
      <c r="A4">
        <v>1470</v>
      </c>
      <c r="B4">
        <v>237</v>
      </c>
      <c r="C4">
        <v>36.923809523809524</v>
      </c>
    </row>
    <row r="6" spans="1:5" x14ac:dyDescent="0.3">
      <c r="A6" t="s">
        <v>1557</v>
      </c>
      <c r="B6" t="s">
        <v>1558</v>
      </c>
      <c r="C6" t="s">
        <v>1559</v>
      </c>
      <c r="D6" t="s">
        <v>1560</v>
      </c>
      <c r="E6" t="s">
        <v>1561</v>
      </c>
    </row>
    <row r="7" spans="1:5" x14ac:dyDescent="0.3">
      <c r="A7">
        <f>GETPIVOTDATA("Count of Employee Number",$A$3)</f>
        <v>1470</v>
      </c>
      <c r="B7">
        <f>GETPIVOTDATA("Sum of CF_attrition count",$A$3)</f>
        <v>237</v>
      </c>
      <c r="C7" s="5">
        <f>GETPIVOTDATA("Average of Age",$A$3)</f>
        <v>36.923809523809524</v>
      </c>
      <c r="D7">
        <f>A7-B7</f>
        <v>1233</v>
      </c>
      <c r="E7" s="3">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3EBF0-A3D9-4949-8272-5699F456375C}">
  <dimension ref="A3:C7"/>
  <sheetViews>
    <sheetView workbookViewId="0">
      <selection sqref="A1:XFD1048576"/>
    </sheetView>
  </sheetViews>
  <sheetFormatPr defaultRowHeight="14.4" x14ac:dyDescent="0.3"/>
  <cols>
    <col min="1" max="1" width="24" bestFit="1" customWidth="1"/>
  </cols>
  <sheetData>
    <row r="3" spans="1:3" x14ac:dyDescent="0.3">
      <c r="A3" t="s">
        <v>1562</v>
      </c>
    </row>
    <row r="4" spans="1:3" x14ac:dyDescent="0.3">
      <c r="A4" s="4">
        <v>2.6265306122448981</v>
      </c>
    </row>
    <row r="6" spans="1:3" x14ac:dyDescent="0.3">
      <c r="A6" t="s">
        <v>1563</v>
      </c>
      <c r="B6" s="4">
        <f>GETPIVOTDATA("Job Satisfaction",$A$3)</f>
        <v>2.6265306122448981</v>
      </c>
      <c r="C6">
        <f>B6/4</f>
        <v>0.65663265306122454</v>
      </c>
    </row>
    <row r="7" spans="1:3" x14ac:dyDescent="0.3">
      <c r="A7" t="s">
        <v>1564</v>
      </c>
      <c r="B7" s="4">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BF1F5-C681-4196-9865-0FD9B1E73428}">
  <dimension ref="A3:C10"/>
  <sheetViews>
    <sheetView workbookViewId="0">
      <selection sqref="A1:XFD1048576"/>
    </sheetView>
  </sheetViews>
  <sheetFormatPr defaultRowHeight="14.4" x14ac:dyDescent="0.3"/>
  <cols>
    <col min="1" max="1" width="12.5546875" bestFit="1" customWidth="1"/>
    <col min="2" max="2" width="23" bestFit="1" customWidth="1"/>
  </cols>
  <sheetData>
    <row r="3" spans="1:3" x14ac:dyDescent="0.3">
      <c r="A3" s="6" t="s">
        <v>1565</v>
      </c>
      <c r="B3" t="s">
        <v>1567</v>
      </c>
    </row>
    <row r="4" spans="1:3" x14ac:dyDescent="0.3">
      <c r="A4" s="7" t="s">
        <v>51</v>
      </c>
      <c r="B4">
        <v>588</v>
      </c>
    </row>
    <row r="5" spans="1:3" x14ac:dyDescent="0.3">
      <c r="A5" s="7" t="s">
        <v>62</v>
      </c>
      <c r="B5">
        <v>882</v>
      </c>
    </row>
    <row r="6" spans="1:3" x14ac:dyDescent="0.3">
      <c r="A6" s="7" t="s">
        <v>1566</v>
      </c>
      <c r="B6">
        <v>1470</v>
      </c>
    </row>
    <row r="9" spans="1:3" x14ac:dyDescent="0.3">
      <c r="A9" s="7" t="s">
        <v>51</v>
      </c>
      <c r="B9">
        <f>IFERROR(GETPIVOTDATA("Employee Count",$A$3,"Gender","Female"),0)</f>
        <v>588</v>
      </c>
      <c r="C9" s="2">
        <f>IFERROR(B9/($B$9+$B$10),0)</f>
        <v>0.4</v>
      </c>
    </row>
    <row r="10" spans="1:3" x14ac:dyDescent="0.3">
      <c r="A10" s="7" t="s">
        <v>62</v>
      </c>
      <c r="B10">
        <f>IFERROR(GETPIVOTDATA("Employee Count",$A$3,"Gender","Male"),0)</f>
        <v>882</v>
      </c>
      <c r="C10" s="2">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D8F1B-B767-48D0-ABA0-59D672C927EE}">
  <dimension ref="A3:B9"/>
  <sheetViews>
    <sheetView workbookViewId="0">
      <selection sqref="A1:XFD1048576"/>
    </sheetView>
  </sheetViews>
  <sheetFormatPr defaultRowHeight="14.4" x14ac:dyDescent="0.3"/>
  <cols>
    <col min="1" max="1" width="15.88671875" bestFit="1" customWidth="1"/>
    <col min="2" max="2" width="23.6640625" bestFit="1" customWidth="1"/>
  </cols>
  <sheetData>
    <row r="3" spans="1:2" x14ac:dyDescent="0.3">
      <c r="A3" s="6" t="s">
        <v>1565</v>
      </c>
      <c r="B3" t="s">
        <v>1568</v>
      </c>
    </row>
    <row r="4" spans="1:2" x14ac:dyDescent="0.3">
      <c r="A4" s="7" t="s">
        <v>134</v>
      </c>
      <c r="B4">
        <v>5</v>
      </c>
    </row>
    <row r="5" spans="1:2" x14ac:dyDescent="0.3">
      <c r="A5" s="7" t="s">
        <v>65</v>
      </c>
      <c r="B5">
        <v>31</v>
      </c>
    </row>
    <row r="6" spans="1:2" x14ac:dyDescent="0.3">
      <c r="A6" s="7" t="s">
        <v>55</v>
      </c>
      <c r="B6">
        <v>44</v>
      </c>
    </row>
    <row r="7" spans="1:2" x14ac:dyDescent="0.3">
      <c r="A7" s="7" t="s">
        <v>71</v>
      </c>
      <c r="B7">
        <v>58</v>
      </c>
    </row>
    <row r="8" spans="1:2" x14ac:dyDescent="0.3">
      <c r="A8" s="7" t="s">
        <v>77</v>
      </c>
      <c r="B8">
        <v>99</v>
      </c>
    </row>
    <row r="9" spans="1:2" x14ac:dyDescent="0.3">
      <c r="A9" s="7"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5B2F8-01DB-4FA8-A04F-F7C27FD6338B}">
  <dimension ref="A3:E13"/>
  <sheetViews>
    <sheetView workbookViewId="0">
      <selection sqref="A1:XFD1048576"/>
    </sheetView>
  </sheetViews>
  <sheetFormatPr defaultRowHeight="14.4" x14ac:dyDescent="0.3"/>
  <cols>
    <col min="1" max="2" width="22.88671875" bestFit="1" customWidth="1"/>
    <col min="4" max="4" width="22.88671875" bestFit="1" customWidth="1"/>
    <col min="5" max="5" width="13.21875" bestFit="1" customWidth="1"/>
  </cols>
  <sheetData>
    <row r="3" spans="1:5" x14ac:dyDescent="0.3">
      <c r="A3" s="6" t="s">
        <v>1565</v>
      </c>
      <c r="B3" t="s">
        <v>1555</v>
      </c>
      <c r="D3" s="8" t="s">
        <v>9</v>
      </c>
      <c r="E3" s="8" t="s">
        <v>1558</v>
      </c>
    </row>
    <row r="4" spans="1:5" x14ac:dyDescent="0.3">
      <c r="A4" s="7" t="s">
        <v>83</v>
      </c>
      <c r="B4">
        <v>9</v>
      </c>
      <c r="D4" t="str">
        <f>A4</f>
        <v>Healthcare Representative</v>
      </c>
      <c r="E4">
        <f>GETPIVOTDATA("CF_attrition count",$A$3,"Job Role",D4)</f>
        <v>9</v>
      </c>
    </row>
    <row r="5" spans="1:5" x14ac:dyDescent="0.3">
      <c r="A5" s="7" t="s">
        <v>163</v>
      </c>
      <c r="B5">
        <v>12</v>
      </c>
      <c r="D5" t="str">
        <f t="shared" ref="D5:D12" si="0">A5</f>
        <v>Human Resources</v>
      </c>
      <c r="E5">
        <f t="shared" ref="E5:E12" si="1">GETPIVOTDATA("CF_attrition count",$A$3,"Job Role",D5)</f>
        <v>12</v>
      </c>
    </row>
    <row r="6" spans="1:5" x14ac:dyDescent="0.3">
      <c r="A6" s="7" t="s">
        <v>68</v>
      </c>
      <c r="B6">
        <v>62</v>
      </c>
      <c r="D6" t="str">
        <f t="shared" si="0"/>
        <v>Laboratory Technician</v>
      </c>
      <c r="E6">
        <f t="shared" si="1"/>
        <v>62</v>
      </c>
    </row>
    <row r="7" spans="1:5" x14ac:dyDescent="0.3">
      <c r="A7" s="7" t="s">
        <v>95</v>
      </c>
      <c r="B7">
        <v>5</v>
      </c>
      <c r="D7" t="str">
        <f t="shared" si="0"/>
        <v>Manager</v>
      </c>
      <c r="E7">
        <f t="shared" si="1"/>
        <v>5</v>
      </c>
    </row>
    <row r="8" spans="1:5" x14ac:dyDescent="0.3">
      <c r="A8" s="7" t="s">
        <v>81</v>
      </c>
      <c r="B8">
        <v>10</v>
      </c>
      <c r="D8" t="str">
        <f t="shared" si="0"/>
        <v>Manufacturing Director</v>
      </c>
      <c r="E8">
        <f t="shared" si="1"/>
        <v>10</v>
      </c>
    </row>
    <row r="9" spans="1:5" x14ac:dyDescent="0.3">
      <c r="A9" s="7" t="s">
        <v>101</v>
      </c>
      <c r="B9">
        <v>2</v>
      </c>
      <c r="D9" t="str">
        <f t="shared" si="0"/>
        <v>Research Director</v>
      </c>
      <c r="E9">
        <f t="shared" si="1"/>
        <v>2</v>
      </c>
    </row>
    <row r="10" spans="1:5" x14ac:dyDescent="0.3">
      <c r="A10" s="7" t="s">
        <v>63</v>
      </c>
      <c r="B10">
        <v>47</v>
      </c>
      <c r="D10" t="str">
        <f t="shared" si="0"/>
        <v>Research Scientist</v>
      </c>
      <c r="E10">
        <f t="shared" si="1"/>
        <v>47</v>
      </c>
    </row>
    <row r="11" spans="1:5" x14ac:dyDescent="0.3">
      <c r="A11" s="7" t="s">
        <v>52</v>
      </c>
      <c r="B11">
        <v>57</v>
      </c>
      <c r="D11" t="str">
        <f t="shared" si="0"/>
        <v>Sales Executive</v>
      </c>
      <c r="E11">
        <f t="shared" si="1"/>
        <v>57</v>
      </c>
    </row>
    <row r="12" spans="1:5" x14ac:dyDescent="0.3">
      <c r="A12" s="7" t="s">
        <v>99</v>
      </c>
      <c r="B12">
        <v>33</v>
      </c>
      <c r="D12" t="str">
        <f t="shared" si="0"/>
        <v>Sales Representative</v>
      </c>
      <c r="E12">
        <f t="shared" si="1"/>
        <v>33</v>
      </c>
    </row>
    <row r="13" spans="1:5" x14ac:dyDescent="0.3">
      <c r="A13" s="7" t="s">
        <v>1566</v>
      </c>
      <c r="B1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7F44A-1DB0-4900-8561-71BC20203FE6}">
  <dimension ref="A3:B7"/>
  <sheetViews>
    <sheetView workbookViewId="0">
      <selection activeCell="J36" sqref="J36"/>
    </sheetView>
  </sheetViews>
  <sheetFormatPr defaultRowHeight="14.4" x14ac:dyDescent="0.3"/>
  <cols>
    <col min="1" max="1" width="12.5546875" bestFit="1" customWidth="1"/>
    <col min="2" max="2" width="22.88671875" bestFit="1" customWidth="1"/>
  </cols>
  <sheetData>
    <row r="3" spans="1:2" x14ac:dyDescent="0.3">
      <c r="A3" s="6" t="s">
        <v>1565</v>
      </c>
      <c r="B3" t="s">
        <v>1555</v>
      </c>
    </row>
    <row r="4" spans="1:2" x14ac:dyDescent="0.3">
      <c r="A4" s="7" t="s">
        <v>161</v>
      </c>
      <c r="B4" s="9">
        <v>5.0632911392405063E-2</v>
      </c>
    </row>
    <row r="5" spans="1:2" x14ac:dyDescent="0.3">
      <c r="A5" s="7" t="s">
        <v>60</v>
      </c>
      <c r="B5" s="9">
        <v>0.56118143459915615</v>
      </c>
    </row>
    <row r="6" spans="1:2" x14ac:dyDescent="0.3">
      <c r="A6" s="7" t="s">
        <v>48</v>
      </c>
      <c r="B6" s="9">
        <v>0.3881856540084388</v>
      </c>
    </row>
    <row r="7" spans="1:2" x14ac:dyDescent="0.3">
      <c r="A7" s="7" t="s">
        <v>1566</v>
      </c>
      <c r="B7" s="9">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EEA6-FED5-498E-B607-7FFEA83011BA}">
  <dimension ref="A3:B9"/>
  <sheetViews>
    <sheetView workbookViewId="0">
      <selection sqref="A1:XFD1048576"/>
    </sheetView>
  </sheetViews>
  <sheetFormatPr defaultRowHeight="14.4" x14ac:dyDescent="0.3"/>
  <cols>
    <col min="1" max="1" width="12.5546875" bestFit="1" customWidth="1"/>
    <col min="2" max="2" width="22.88671875" bestFit="1" customWidth="1"/>
  </cols>
  <sheetData>
    <row r="3" spans="1:2" x14ac:dyDescent="0.3">
      <c r="A3" s="6" t="s">
        <v>1565</v>
      </c>
      <c r="B3" t="s">
        <v>1555</v>
      </c>
    </row>
    <row r="4" spans="1:2" x14ac:dyDescent="0.3">
      <c r="A4" s="7" t="s">
        <v>69</v>
      </c>
      <c r="B4">
        <v>112</v>
      </c>
    </row>
    <row r="5" spans="1:2" x14ac:dyDescent="0.3">
      <c r="A5" s="7" t="s">
        <v>46</v>
      </c>
      <c r="B5">
        <v>51</v>
      </c>
    </row>
    <row r="6" spans="1:2" x14ac:dyDescent="0.3">
      <c r="A6" s="7" t="s">
        <v>92</v>
      </c>
      <c r="B6">
        <v>38</v>
      </c>
    </row>
    <row r="7" spans="1:2" x14ac:dyDescent="0.3">
      <c r="A7" s="7" t="s">
        <v>58</v>
      </c>
      <c r="B7">
        <v>25</v>
      </c>
    </row>
    <row r="8" spans="1:2" x14ac:dyDescent="0.3">
      <c r="A8" s="7" t="s">
        <v>75</v>
      </c>
      <c r="B8">
        <v>11</v>
      </c>
    </row>
    <row r="9" spans="1:2" x14ac:dyDescent="0.3">
      <c r="A9" s="7" t="s">
        <v>1566</v>
      </c>
      <c r="B9">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5660-262B-4B85-8542-0CD84DB22944}">
  <dimension ref="A3:E7"/>
  <sheetViews>
    <sheetView workbookViewId="0">
      <selection sqref="A1:XFD1048576"/>
    </sheetView>
  </sheetViews>
  <sheetFormatPr defaultRowHeight="14.4" x14ac:dyDescent="0.3"/>
  <cols>
    <col min="1" max="1" width="12.5546875" bestFit="1" customWidth="1"/>
    <col min="2" max="2" width="15.88671875" bestFit="1" customWidth="1"/>
  </cols>
  <sheetData>
    <row r="3" spans="1:5" x14ac:dyDescent="0.3">
      <c r="A3" s="6" t="s">
        <v>1565</v>
      </c>
      <c r="B3" t="s">
        <v>1569</v>
      </c>
      <c r="D3" t="s">
        <v>10</v>
      </c>
      <c r="E3" t="s">
        <v>0</v>
      </c>
    </row>
    <row r="4" spans="1:5" x14ac:dyDescent="0.3">
      <c r="A4" s="7" t="s">
        <v>79</v>
      </c>
      <c r="B4">
        <v>327</v>
      </c>
      <c r="D4" t="str">
        <f>A4</f>
        <v>Divorced</v>
      </c>
      <c r="E4">
        <f>GETPIVOTDATA("Attrition",$A$3,"Marital Status","Divorced")</f>
        <v>327</v>
      </c>
    </row>
    <row r="5" spans="1:5" x14ac:dyDescent="0.3">
      <c r="A5" s="7" t="s">
        <v>53</v>
      </c>
      <c r="B5">
        <v>470</v>
      </c>
      <c r="D5" t="str">
        <f>A5</f>
        <v>Single</v>
      </c>
      <c r="E5">
        <f>GETPIVOTDATA("Attrition",$A$3,"Marital Status","Single")</f>
        <v>470</v>
      </c>
    </row>
    <row r="6" spans="1:5" x14ac:dyDescent="0.3">
      <c r="A6" s="7" t="s">
        <v>64</v>
      </c>
      <c r="B6">
        <v>673</v>
      </c>
      <c r="D6" t="str">
        <f>A6</f>
        <v>Married</v>
      </c>
      <c r="E6">
        <f>GETPIVOTDATA("Attrition",$A$3,"Marital Status","Married")</f>
        <v>673</v>
      </c>
    </row>
    <row r="7" spans="1:5" x14ac:dyDescent="0.3">
      <c r="A7" s="7" t="s">
        <v>1566</v>
      </c>
      <c r="B7">
        <v>1470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Data</vt:lpstr>
      <vt:lpstr>KPI</vt:lpstr>
      <vt:lpstr>RATING</vt:lpstr>
      <vt:lpstr>Gender</vt:lpstr>
      <vt:lpstr>Education by attrition</vt:lpstr>
      <vt:lpstr>Attrition by Job</vt:lpstr>
      <vt:lpstr>Job wise Department</vt:lpstr>
      <vt:lpstr>Attrition by Age Group</vt:lpstr>
      <vt:lpstr>Maritial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Disha Marathe</dc:creator>
  <cp:lastModifiedBy>Disha Marathe</cp:lastModifiedBy>
  <dcterms:created xsi:type="dcterms:W3CDTF">2015-06-05T18:17:20Z</dcterms:created>
  <dcterms:modified xsi:type="dcterms:W3CDTF">2024-01-11T06:30:28Z</dcterms:modified>
</cp:coreProperties>
</file>