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shapattnaik/Downloads/"/>
    </mc:Choice>
  </mc:AlternateContent>
  <xr:revisionPtr revIDLastSave="0" documentId="13_ncr:1_{7B086567-65BB-A349-B961-8F06A4978880}" xr6:coauthVersionLast="47" xr6:coauthVersionMax="47" xr10:uidLastSave="{00000000-0000-0000-0000-000000000000}"/>
  <bookViews>
    <workbookView xWindow="0" yWindow="0" windowWidth="28800" windowHeight="18000" activeTab="2" xr2:uid="{FFB4E5A4-1A4D-FE46-801D-D4D1B5759F1E}"/>
  </bookViews>
  <sheets>
    <sheet name="Sheet1 (2)" sheetId="2" r:id="rId1"/>
    <sheet name="MANIPULATED" sheetId="4" r:id="rId2"/>
    <sheet name="Sheet1 (3)" sheetId="3" r:id="rId3"/>
    <sheet name="Sheet1" sheetId="1" r:id="rId4"/>
  </sheets>
  <definedNames>
    <definedName name="_xlnm._FilterDatabase" localSheetId="1" hidden="1">MANIPULATED!$F$1:$F$135</definedName>
    <definedName name="_xlnm._FilterDatabase" localSheetId="0" hidden="1">'Sheet1 (2)'!$H$1:$H$135</definedName>
    <definedName name="_xlnm._FilterDatabase" localSheetId="2" hidden="1">'Sheet1 (3)'!$A$4:$H$4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5" i="3"/>
  <c r="J40" i="3"/>
  <c r="H3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5" i="3"/>
  <c r="J37" i="3"/>
  <c r="I3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5" i="3"/>
  <c r="D37" i="3"/>
  <c r="H5" i="3"/>
  <c r="H31" i="3"/>
  <c r="H30" i="3"/>
  <c r="H32" i="3"/>
  <c r="H35" i="3"/>
  <c r="H14" i="3"/>
  <c r="H10" i="3"/>
  <c r="G8" i="3"/>
  <c r="D8" i="3"/>
  <c r="C8" i="3"/>
  <c r="G7" i="3"/>
  <c r="D7" i="3"/>
  <c r="C7" i="3"/>
  <c r="G6" i="3"/>
  <c r="D6" i="3"/>
  <c r="C6" i="3"/>
  <c r="H133" i="4"/>
  <c r="H132" i="4"/>
  <c r="H131" i="4"/>
  <c r="H130" i="4"/>
  <c r="H129" i="4"/>
  <c r="H128" i="4"/>
  <c r="H127" i="4"/>
  <c r="H126" i="4"/>
  <c r="H125" i="4"/>
  <c r="H124" i="4"/>
  <c r="H122" i="4"/>
  <c r="H121" i="4"/>
  <c r="H120" i="4"/>
  <c r="H119" i="4"/>
  <c r="H118" i="4"/>
  <c r="H116" i="4"/>
  <c r="H115" i="4"/>
  <c r="H114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7" i="4"/>
  <c r="H96" i="4"/>
  <c r="H95" i="4"/>
  <c r="H94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4" i="4"/>
  <c r="H53" i="4"/>
  <c r="H52" i="4"/>
  <c r="H51" i="4"/>
  <c r="H50" i="4"/>
  <c r="H49" i="4"/>
  <c r="H48" i="4"/>
  <c r="H46" i="4"/>
  <c r="H45" i="4"/>
  <c r="H44" i="4"/>
  <c r="H43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12" i="4"/>
  <c r="H10" i="4"/>
  <c r="H9" i="4"/>
  <c r="H8" i="4"/>
  <c r="H7" i="4"/>
  <c r="H6" i="4"/>
  <c r="A1" i="1"/>
  <c r="H36" i="3"/>
  <c r="H34" i="3"/>
  <c r="H33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33" i="2"/>
  <c r="H132" i="2"/>
  <c r="H131" i="2"/>
  <c r="H130" i="2"/>
  <c r="H129" i="2"/>
  <c r="H128" i="2"/>
  <c r="H127" i="2"/>
  <c r="H126" i="2"/>
  <c r="H125" i="2"/>
  <c r="H124" i="2"/>
  <c r="H122" i="2"/>
  <c r="H121" i="2"/>
  <c r="H120" i="2"/>
  <c r="H119" i="2"/>
  <c r="H118" i="2"/>
  <c r="H116" i="2"/>
  <c r="H115" i="2"/>
  <c r="H114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7" i="2"/>
  <c r="H96" i="2"/>
  <c r="H95" i="2"/>
  <c r="H94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50" i="2"/>
  <c r="H49" i="2"/>
  <c r="H48" i="2"/>
  <c r="H46" i="2"/>
  <c r="H45" i="2"/>
  <c r="H44" i="2"/>
  <c r="H43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0" i="2"/>
  <c r="H9" i="2"/>
  <c r="H8" i="2"/>
  <c r="H7" i="2"/>
  <c r="H6" i="2"/>
  <c r="I41" i="3" l="1"/>
  <c r="J41" i="3" s="1"/>
  <c r="L20" i="3"/>
  <c r="L12" i="3"/>
  <c r="L32" i="3"/>
  <c r="L16" i="3"/>
  <c r="L30" i="3"/>
  <c r="L22" i="3"/>
  <c r="L14" i="3"/>
  <c r="L6" i="3"/>
  <c r="L24" i="3"/>
  <c r="L8" i="3"/>
  <c r="L7" i="3"/>
  <c r="L5" i="3"/>
  <c r="L29" i="3"/>
  <c r="L21" i="3"/>
  <c r="L13" i="3"/>
  <c r="L11" i="3"/>
  <c r="L28" i="3"/>
  <c r="L27" i="3"/>
  <c r="L18" i="3"/>
  <c r="L25" i="3"/>
  <c r="L9" i="3"/>
  <c r="L35" i="3"/>
  <c r="L10" i="3"/>
  <c r="L31" i="3"/>
  <c r="L23" i="3"/>
  <c r="L36" i="3"/>
  <c r="L19" i="3"/>
  <c r="L34" i="3"/>
  <c r="L26" i="3"/>
  <c r="L33" i="3"/>
  <c r="L17" i="3"/>
  <c r="L15" i="3"/>
  <c r="H6" i="3"/>
  <c r="H9" i="3"/>
  <c r="H7" i="3"/>
  <c r="H8" i="3"/>
</calcChain>
</file>

<file path=xl/sharedStrings.xml><?xml version="1.0" encoding="utf-8"?>
<sst xmlns="http://schemas.openxmlformats.org/spreadsheetml/2006/main" count="804" uniqueCount="75">
  <si>
    <t>DEEPAK SPINNERS LIMITED, PAGARA, GUNA(M.P.)</t>
  </si>
  <si>
    <t>OUT - WARD FREIGHT from 01.12.22 to 31.12.22</t>
  </si>
  <si>
    <t>S.NO.</t>
  </si>
  <si>
    <t>DATE</t>
  </si>
  <si>
    <t>BAGS</t>
  </si>
  <si>
    <t>QTY.</t>
  </si>
  <si>
    <t>TRANSPORTER</t>
  </si>
  <si>
    <t>STATION</t>
  </si>
  <si>
    <t>FRIEGHT</t>
  </si>
  <si>
    <t>RATE PER KG</t>
  </si>
  <si>
    <t>SHIV ROAD LINES</t>
  </si>
  <si>
    <t xml:space="preserve">PANIPAT </t>
  </si>
  <si>
    <t>NEW MAHAVEER TRANSPORT CO OF BHARAT</t>
  </si>
  <si>
    <t>PURBA BARDDHAMAN</t>
  </si>
  <si>
    <t>VINAYAK TRANSPORT CO.</t>
  </si>
  <si>
    <t>DELHI</t>
  </si>
  <si>
    <t>LUDHIANA</t>
  </si>
  <si>
    <t>BHILWARA</t>
  </si>
  <si>
    <t>WASTE</t>
  </si>
  <si>
    <t>BADDI+LUDHIANA</t>
  </si>
  <si>
    <t>SHRIRAM LOGISTICS</t>
  </si>
  <si>
    <t>ICD MANDIDEEP</t>
  </si>
  <si>
    <t>EXPORT</t>
  </si>
  <si>
    <t>SANTIPUR-KOLKATTA</t>
  </si>
  <si>
    <t>INDORE</t>
  </si>
  <si>
    <t>AMRITSAR</t>
  </si>
  <si>
    <t>SAFEXPRESS PVT.LTD.</t>
  </si>
  <si>
    <t xml:space="preserve">COIMBATORE </t>
  </si>
  <si>
    <t>KOLKATTA</t>
  </si>
  <si>
    <t>PATNA</t>
  </si>
  <si>
    <t>HYDERABAD</t>
  </si>
  <si>
    <t>TO PAY</t>
  </si>
  <si>
    <t>13.12.2022</t>
  </si>
  <si>
    <t>14.12.2022</t>
  </si>
  <si>
    <t>SURAT</t>
  </si>
  <si>
    <t>15.12.2022</t>
  </si>
  <si>
    <t>ALWAR</t>
  </si>
  <si>
    <t>16.12.2022</t>
  </si>
  <si>
    <t>KANPUR</t>
  </si>
  <si>
    <t>17.12.2022</t>
  </si>
  <si>
    <t>BHIWANDI</t>
  </si>
  <si>
    <t>18.12.2022</t>
  </si>
  <si>
    <t>19.12.2022</t>
  </si>
  <si>
    <t>20.12.2022</t>
  </si>
  <si>
    <t>21.12.2022</t>
  </si>
  <si>
    <t>NHAVA SHEVA</t>
  </si>
  <si>
    <t>22.12.2022</t>
  </si>
  <si>
    <t>23.12.2022</t>
  </si>
  <si>
    <t>24.12.2022</t>
  </si>
  <si>
    <t>AHMEDABAD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</si>
  <si>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</si>
  <si>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</si>
  <si>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</si>
  <si>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</si>
  <si>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</si>
  <si>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</si>
  <si>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</si>
  <si>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KASHI</t>
  </si>
  <si>
    <t>ROURKELA</t>
  </si>
  <si>
    <t>DHANBAAD</t>
  </si>
  <si>
    <t>ARUNACHAL</t>
  </si>
  <si>
    <t>BADDI</t>
  </si>
  <si>
    <t>MIRZAPUR</t>
  </si>
  <si>
    <t>PATIA</t>
  </si>
  <si>
    <t>KOCHI</t>
  </si>
  <si>
    <t>NAGPUR</t>
  </si>
  <si>
    <t>KARNAL</t>
  </si>
  <si>
    <t>JALANDHAR</t>
  </si>
  <si>
    <t>BHOPAL</t>
  </si>
  <si>
    <t>SANTIPUR</t>
  </si>
  <si>
    <t>LAKHANPUR</t>
  </si>
  <si>
    <t>SATNA</t>
  </si>
  <si>
    <t>ZIRAKPUR</t>
  </si>
  <si>
    <t>AMBALA</t>
  </si>
  <si>
    <t>SHANKAR TRANSPORT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</si>
</sst>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"/>
    <numFmt numFmtId="166" formatCode="mm/dd/yyyy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1" xfId="1" applyFont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5" fillId="0" borderId="2" xfId="1" applyNumberFormat="1" applyFont="1" applyBorder="1"/>
    <xf numFmtId="166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5" fillId="0" borderId="2" xfId="1" applyFont="1" applyBorder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3" fillId="2" borderId="0" xfId="1" applyNumberFormat="1" applyFont="1" applyFill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/>
    </xf>
    <xf numFmtId="165" fontId="3" fillId="4" borderId="0" xfId="1" applyNumberFormat="1" applyFont="1" applyFill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164" fontId="1" fillId="4" borderId="1" xfId="1" applyNumberForma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/>
    </xf>
    <xf numFmtId="166" fontId="3" fillId="4" borderId="0" xfId="1" applyNumberFormat="1" applyFont="1" applyFill="1" applyAlignment="1">
      <alignment horizontal="center"/>
    </xf>
    <xf numFmtId="164" fontId="3" fillId="4" borderId="1" xfId="1" applyNumberFormat="1" applyFont="1" applyFill="1" applyBorder="1" applyAlignment="1">
      <alignment horizontal="center" vertical="center"/>
    </xf>
    <xf numFmtId="2" fontId="5" fillId="4" borderId="2" xfId="1" applyNumberFormat="1" applyFont="1" applyFill="1" applyBorder="1"/>
    <xf numFmtId="0" fontId="1" fillId="4" borderId="0" xfId="1" applyFill="1"/>
    <xf numFmtId="2" fontId="5" fillId="3" borderId="2" xfId="1" applyNumberFormat="1" applyFont="1" applyFill="1" applyBorder="1"/>
    <xf numFmtId="0" fontId="1" fillId="3" borderId="0" xfId="1" applyFill="1"/>
    <xf numFmtId="0" fontId="3" fillId="4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2" fontId="5" fillId="0" borderId="0" xfId="1" applyNumberFormat="1" applyFont="1" applyBorder="1"/>
    <xf numFmtId="0" fontId="5" fillId="0" borderId="0" xfId="1" applyFont="1" applyBorder="1"/>
    <xf numFmtId="2" fontId="1" fillId="0" borderId="0" xfId="1" applyNumberFormat="1"/>
  </cellXfs>
  <cellStyles count="2">
    <cellStyle name="Normal" xfId="0" builtinId="0"/>
    <cellStyle name="Normal 2" xfId="1" xr:uid="{4E951F42-E32C-B64A-B984-60B32AB87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9DD2-0CB5-C04D-A4D6-12922ECD22FC}">
  <sheetPr codeName="Sheet1" filterMode="1"/>
  <dimension ref="A1:H135"/>
  <sheetViews>
    <sheetView view="pageBreakPreview" workbookViewId="0">
      <selection activeCell="H1" sqref="H1:H1048576"/>
    </sheetView>
  </sheetViews>
  <sheetFormatPr baseColWidth="10" defaultColWidth="11.5" defaultRowHeight="13" x14ac:dyDescent="0.15"/>
  <cols>
    <col min="1" max="4" width="11.5" style="2"/>
    <col min="5" max="5" width="35" style="2" customWidth="1"/>
    <col min="6" max="6" width="21" style="2" customWidth="1"/>
    <col min="7" max="7" width="11.5" style="2"/>
    <col min="8" max="8" width="14" style="2" customWidth="1"/>
    <col min="9" max="260" width="11.5" style="2"/>
    <col min="261" max="261" width="35" style="2" customWidth="1"/>
    <col min="262" max="262" width="21" style="2" customWidth="1"/>
    <col min="263" max="263" width="11.5" style="2"/>
    <col min="264" max="264" width="14" style="2" customWidth="1"/>
    <col min="265" max="516" width="11.5" style="2"/>
    <col min="517" max="517" width="35" style="2" customWidth="1"/>
    <col min="518" max="518" width="21" style="2" customWidth="1"/>
    <col min="519" max="519" width="11.5" style="2"/>
    <col min="520" max="520" width="14" style="2" customWidth="1"/>
    <col min="521" max="772" width="11.5" style="2"/>
    <col min="773" max="773" width="35" style="2" customWidth="1"/>
    <col min="774" max="774" width="21" style="2" customWidth="1"/>
    <col min="775" max="775" width="11.5" style="2"/>
    <col min="776" max="776" width="14" style="2" customWidth="1"/>
    <col min="777" max="1028" width="11.5" style="2"/>
    <col min="1029" max="1029" width="35" style="2" customWidth="1"/>
    <col min="1030" max="1030" width="21" style="2" customWidth="1"/>
    <col min="1031" max="1031" width="11.5" style="2"/>
    <col min="1032" max="1032" width="14" style="2" customWidth="1"/>
    <col min="1033" max="1284" width="11.5" style="2"/>
    <col min="1285" max="1285" width="35" style="2" customWidth="1"/>
    <col min="1286" max="1286" width="21" style="2" customWidth="1"/>
    <col min="1287" max="1287" width="11.5" style="2"/>
    <col min="1288" max="1288" width="14" style="2" customWidth="1"/>
    <col min="1289" max="1540" width="11.5" style="2"/>
    <col min="1541" max="1541" width="35" style="2" customWidth="1"/>
    <col min="1542" max="1542" width="21" style="2" customWidth="1"/>
    <col min="1543" max="1543" width="11.5" style="2"/>
    <col min="1544" max="1544" width="14" style="2" customWidth="1"/>
    <col min="1545" max="1796" width="11.5" style="2"/>
    <col min="1797" max="1797" width="35" style="2" customWidth="1"/>
    <col min="1798" max="1798" width="21" style="2" customWidth="1"/>
    <col min="1799" max="1799" width="11.5" style="2"/>
    <col min="1800" max="1800" width="14" style="2" customWidth="1"/>
    <col min="1801" max="2052" width="11.5" style="2"/>
    <col min="2053" max="2053" width="35" style="2" customWidth="1"/>
    <col min="2054" max="2054" width="21" style="2" customWidth="1"/>
    <col min="2055" max="2055" width="11.5" style="2"/>
    <col min="2056" max="2056" width="14" style="2" customWidth="1"/>
    <col min="2057" max="2308" width="11.5" style="2"/>
    <col min="2309" max="2309" width="35" style="2" customWidth="1"/>
    <col min="2310" max="2310" width="21" style="2" customWidth="1"/>
    <col min="2311" max="2311" width="11.5" style="2"/>
    <col min="2312" max="2312" width="14" style="2" customWidth="1"/>
    <col min="2313" max="2564" width="11.5" style="2"/>
    <col min="2565" max="2565" width="35" style="2" customWidth="1"/>
    <col min="2566" max="2566" width="21" style="2" customWidth="1"/>
    <col min="2567" max="2567" width="11.5" style="2"/>
    <col min="2568" max="2568" width="14" style="2" customWidth="1"/>
    <col min="2569" max="2820" width="11.5" style="2"/>
    <col min="2821" max="2821" width="35" style="2" customWidth="1"/>
    <col min="2822" max="2822" width="21" style="2" customWidth="1"/>
    <col min="2823" max="2823" width="11.5" style="2"/>
    <col min="2824" max="2824" width="14" style="2" customWidth="1"/>
    <col min="2825" max="3076" width="11.5" style="2"/>
    <col min="3077" max="3077" width="35" style="2" customWidth="1"/>
    <col min="3078" max="3078" width="21" style="2" customWidth="1"/>
    <col min="3079" max="3079" width="11.5" style="2"/>
    <col min="3080" max="3080" width="14" style="2" customWidth="1"/>
    <col min="3081" max="3332" width="11.5" style="2"/>
    <col min="3333" max="3333" width="35" style="2" customWidth="1"/>
    <col min="3334" max="3334" width="21" style="2" customWidth="1"/>
    <col min="3335" max="3335" width="11.5" style="2"/>
    <col min="3336" max="3336" width="14" style="2" customWidth="1"/>
    <col min="3337" max="3588" width="11.5" style="2"/>
    <col min="3589" max="3589" width="35" style="2" customWidth="1"/>
    <col min="3590" max="3590" width="21" style="2" customWidth="1"/>
    <col min="3591" max="3591" width="11.5" style="2"/>
    <col min="3592" max="3592" width="14" style="2" customWidth="1"/>
    <col min="3593" max="3844" width="11.5" style="2"/>
    <col min="3845" max="3845" width="35" style="2" customWidth="1"/>
    <col min="3846" max="3846" width="21" style="2" customWidth="1"/>
    <col min="3847" max="3847" width="11.5" style="2"/>
    <col min="3848" max="3848" width="14" style="2" customWidth="1"/>
    <col min="3849" max="4100" width="11.5" style="2"/>
    <col min="4101" max="4101" width="35" style="2" customWidth="1"/>
    <col min="4102" max="4102" width="21" style="2" customWidth="1"/>
    <col min="4103" max="4103" width="11.5" style="2"/>
    <col min="4104" max="4104" width="14" style="2" customWidth="1"/>
    <col min="4105" max="4356" width="11.5" style="2"/>
    <col min="4357" max="4357" width="35" style="2" customWidth="1"/>
    <col min="4358" max="4358" width="21" style="2" customWidth="1"/>
    <col min="4359" max="4359" width="11.5" style="2"/>
    <col min="4360" max="4360" width="14" style="2" customWidth="1"/>
    <col min="4361" max="4612" width="11.5" style="2"/>
    <col min="4613" max="4613" width="35" style="2" customWidth="1"/>
    <col min="4614" max="4614" width="21" style="2" customWidth="1"/>
    <col min="4615" max="4615" width="11.5" style="2"/>
    <col min="4616" max="4616" width="14" style="2" customWidth="1"/>
    <col min="4617" max="4868" width="11.5" style="2"/>
    <col min="4869" max="4869" width="35" style="2" customWidth="1"/>
    <col min="4870" max="4870" width="21" style="2" customWidth="1"/>
    <col min="4871" max="4871" width="11.5" style="2"/>
    <col min="4872" max="4872" width="14" style="2" customWidth="1"/>
    <col min="4873" max="5124" width="11.5" style="2"/>
    <col min="5125" max="5125" width="35" style="2" customWidth="1"/>
    <col min="5126" max="5126" width="21" style="2" customWidth="1"/>
    <col min="5127" max="5127" width="11.5" style="2"/>
    <col min="5128" max="5128" width="14" style="2" customWidth="1"/>
    <col min="5129" max="5380" width="11.5" style="2"/>
    <col min="5381" max="5381" width="35" style="2" customWidth="1"/>
    <col min="5382" max="5382" width="21" style="2" customWidth="1"/>
    <col min="5383" max="5383" width="11.5" style="2"/>
    <col min="5384" max="5384" width="14" style="2" customWidth="1"/>
    <col min="5385" max="5636" width="11.5" style="2"/>
    <col min="5637" max="5637" width="35" style="2" customWidth="1"/>
    <col min="5638" max="5638" width="21" style="2" customWidth="1"/>
    <col min="5639" max="5639" width="11.5" style="2"/>
    <col min="5640" max="5640" width="14" style="2" customWidth="1"/>
    <col min="5641" max="5892" width="11.5" style="2"/>
    <col min="5893" max="5893" width="35" style="2" customWidth="1"/>
    <col min="5894" max="5894" width="21" style="2" customWidth="1"/>
    <col min="5895" max="5895" width="11.5" style="2"/>
    <col min="5896" max="5896" width="14" style="2" customWidth="1"/>
    <col min="5897" max="6148" width="11.5" style="2"/>
    <col min="6149" max="6149" width="35" style="2" customWidth="1"/>
    <col min="6150" max="6150" width="21" style="2" customWidth="1"/>
    <col min="6151" max="6151" width="11.5" style="2"/>
    <col min="6152" max="6152" width="14" style="2" customWidth="1"/>
    <col min="6153" max="6404" width="11.5" style="2"/>
    <col min="6405" max="6405" width="35" style="2" customWidth="1"/>
    <col min="6406" max="6406" width="21" style="2" customWidth="1"/>
    <col min="6407" max="6407" width="11.5" style="2"/>
    <col min="6408" max="6408" width="14" style="2" customWidth="1"/>
    <col min="6409" max="6660" width="11.5" style="2"/>
    <col min="6661" max="6661" width="35" style="2" customWidth="1"/>
    <col min="6662" max="6662" width="21" style="2" customWidth="1"/>
    <col min="6663" max="6663" width="11.5" style="2"/>
    <col min="6664" max="6664" width="14" style="2" customWidth="1"/>
    <col min="6665" max="6916" width="11.5" style="2"/>
    <col min="6917" max="6917" width="35" style="2" customWidth="1"/>
    <col min="6918" max="6918" width="21" style="2" customWidth="1"/>
    <col min="6919" max="6919" width="11.5" style="2"/>
    <col min="6920" max="6920" width="14" style="2" customWidth="1"/>
    <col min="6921" max="7172" width="11.5" style="2"/>
    <col min="7173" max="7173" width="35" style="2" customWidth="1"/>
    <col min="7174" max="7174" width="21" style="2" customWidth="1"/>
    <col min="7175" max="7175" width="11.5" style="2"/>
    <col min="7176" max="7176" width="14" style="2" customWidth="1"/>
    <col min="7177" max="7428" width="11.5" style="2"/>
    <col min="7429" max="7429" width="35" style="2" customWidth="1"/>
    <col min="7430" max="7430" width="21" style="2" customWidth="1"/>
    <col min="7431" max="7431" width="11.5" style="2"/>
    <col min="7432" max="7432" width="14" style="2" customWidth="1"/>
    <col min="7433" max="7684" width="11.5" style="2"/>
    <col min="7685" max="7685" width="35" style="2" customWidth="1"/>
    <col min="7686" max="7686" width="21" style="2" customWidth="1"/>
    <col min="7687" max="7687" width="11.5" style="2"/>
    <col min="7688" max="7688" width="14" style="2" customWidth="1"/>
    <col min="7689" max="7940" width="11.5" style="2"/>
    <col min="7941" max="7941" width="35" style="2" customWidth="1"/>
    <col min="7942" max="7942" width="21" style="2" customWidth="1"/>
    <col min="7943" max="7943" width="11.5" style="2"/>
    <col min="7944" max="7944" width="14" style="2" customWidth="1"/>
    <col min="7945" max="8196" width="11.5" style="2"/>
    <col min="8197" max="8197" width="35" style="2" customWidth="1"/>
    <col min="8198" max="8198" width="21" style="2" customWidth="1"/>
    <col min="8199" max="8199" width="11.5" style="2"/>
    <col min="8200" max="8200" width="14" style="2" customWidth="1"/>
    <col min="8201" max="8452" width="11.5" style="2"/>
    <col min="8453" max="8453" width="35" style="2" customWidth="1"/>
    <col min="8454" max="8454" width="21" style="2" customWidth="1"/>
    <col min="8455" max="8455" width="11.5" style="2"/>
    <col min="8456" max="8456" width="14" style="2" customWidth="1"/>
    <col min="8457" max="8708" width="11.5" style="2"/>
    <col min="8709" max="8709" width="35" style="2" customWidth="1"/>
    <col min="8710" max="8710" width="21" style="2" customWidth="1"/>
    <col min="8711" max="8711" width="11.5" style="2"/>
    <col min="8712" max="8712" width="14" style="2" customWidth="1"/>
    <col min="8713" max="8964" width="11.5" style="2"/>
    <col min="8965" max="8965" width="35" style="2" customWidth="1"/>
    <col min="8966" max="8966" width="21" style="2" customWidth="1"/>
    <col min="8967" max="8967" width="11.5" style="2"/>
    <col min="8968" max="8968" width="14" style="2" customWidth="1"/>
    <col min="8969" max="9220" width="11.5" style="2"/>
    <col min="9221" max="9221" width="35" style="2" customWidth="1"/>
    <col min="9222" max="9222" width="21" style="2" customWidth="1"/>
    <col min="9223" max="9223" width="11.5" style="2"/>
    <col min="9224" max="9224" width="14" style="2" customWidth="1"/>
    <col min="9225" max="9476" width="11.5" style="2"/>
    <col min="9477" max="9477" width="35" style="2" customWidth="1"/>
    <col min="9478" max="9478" width="21" style="2" customWidth="1"/>
    <col min="9479" max="9479" width="11.5" style="2"/>
    <col min="9480" max="9480" width="14" style="2" customWidth="1"/>
    <col min="9481" max="9732" width="11.5" style="2"/>
    <col min="9733" max="9733" width="35" style="2" customWidth="1"/>
    <col min="9734" max="9734" width="21" style="2" customWidth="1"/>
    <col min="9735" max="9735" width="11.5" style="2"/>
    <col min="9736" max="9736" width="14" style="2" customWidth="1"/>
    <col min="9737" max="9988" width="11.5" style="2"/>
    <col min="9989" max="9989" width="35" style="2" customWidth="1"/>
    <col min="9990" max="9990" width="21" style="2" customWidth="1"/>
    <col min="9991" max="9991" width="11.5" style="2"/>
    <col min="9992" max="9992" width="14" style="2" customWidth="1"/>
    <col min="9993" max="10244" width="11.5" style="2"/>
    <col min="10245" max="10245" width="35" style="2" customWidth="1"/>
    <col min="10246" max="10246" width="21" style="2" customWidth="1"/>
    <col min="10247" max="10247" width="11.5" style="2"/>
    <col min="10248" max="10248" width="14" style="2" customWidth="1"/>
    <col min="10249" max="10500" width="11.5" style="2"/>
    <col min="10501" max="10501" width="35" style="2" customWidth="1"/>
    <col min="10502" max="10502" width="21" style="2" customWidth="1"/>
    <col min="10503" max="10503" width="11.5" style="2"/>
    <col min="10504" max="10504" width="14" style="2" customWidth="1"/>
    <col min="10505" max="10756" width="11.5" style="2"/>
    <col min="10757" max="10757" width="35" style="2" customWidth="1"/>
    <col min="10758" max="10758" width="21" style="2" customWidth="1"/>
    <col min="10759" max="10759" width="11.5" style="2"/>
    <col min="10760" max="10760" width="14" style="2" customWidth="1"/>
    <col min="10761" max="11012" width="11.5" style="2"/>
    <col min="11013" max="11013" width="35" style="2" customWidth="1"/>
    <col min="11014" max="11014" width="21" style="2" customWidth="1"/>
    <col min="11015" max="11015" width="11.5" style="2"/>
    <col min="11016" max="11016" width="14" style="2" customWidth="1"/>
    <col min="11017" max="11268" width="11.5" style="2"/>
    <col min="11269" max="11269" width="35" style="2" customWidth="1"/>
    <col min="11270" max="11270" width="21" style="2" customWidth="1"/>
    <col min="11271" max="11271" width="11.5" style="2"/>
    <col min="11272" max="11272" width="14" style="2" customWidth="1"/>
    <col min="11273" max="11524" width="11.5" style="2"/>
    <col min="11525" max="11525" width="35" style="2" customWidth="1"/>
    <col min="11526" max="11526" width="21" style="2" customWidth="1"/>
    <col min="11527" max="11527" width="11.5" style="2"/>
    <col min="11528" max="11528" width="14" style="2" customWidth="1"/>
    <col min="11529" max="11780" width="11.5" style="2"/>
    <col min="11781" max="11781" width="35" style="2" customWidth="1"/>
    <col min="11782" max="11782" width="21" style="2" customWidth="1"/>
    <col min="11783" max="11783" width="11.5" style="2"/>
    <col min="11784" max="11784" width="14" style="2" customWidth="1"/>
    <col min="11785" max="12036" width="11.5" style="2"/>
    <col min="12037" max="12037" width="35" style="2" customWidth="1"/>
    <col min="12038" max="12038" width="21" style="2" customWidth="1"/>
    <col min="12039" max="12039" width="11.5" style="2"/>
    <col min="12040" max="12040" width="14" style="2" customWidth="1"/>
    <col min="12041" max="12292" width="11.5" style="2"/>
    <col min="12293" max="12293" width="35" style="2" customWidth="1"/>
    <col min="12294" max="12294" width="21" style="2" customWidth="1"/>
    <col min="12295" max="12295" width="11.5" style="2"/>
    <col min="12296" max="12296" width="14" style="2" customWidth="1"/>
    <col min="12297" max="12548" width="11.5" style="2"/>
    <col min="12549" max="12549" width="35" style="2" customWidth="1"/>
    <col min="12550" max="12550" width="21" style="2" customWidth="1"/>
    <col min="12551" max="12551" width="11.5" style="2"/>
    <col min="12552" max="12552" width="14" style="2" customWidth="1"/>
    <col min="12553" max="12804" width="11.5" style="2"/>
    <col min="12805" max="12805" width="35" style="2" customWidth="1"/>
    <col min="12806" max="12806" width="21" style="2" customWidth="1"/>
    <col min="12807" max="12807" width="11.5" style="2"/>
    <col min="12808" max="12808" width="14" style="2" customWidth="1"/>
    <col min="12809" max="13060" width="11.5" style="2"/>
    <col min="13061" max="13061" width="35" style="2" customWidth="1"/>
    <col min="13062" max="13062" width="21" style="2" customWidth="1"/>
    <col min="13063" max="13063" width="11.5" style="2"/>
    <col min="13064" max="13064" width="14" style="2" customWidth="1"/>
    <col min="13065" max="13316" width="11.5" style="2"/>
    <col min="13317" max="13317" width="35" style="2" customWidth="1"/>
    <col min="13318" max="13318" width="21" style="2" customWidth="1"/>
    <col min="13319" max="13319" width="11.5" style="2"/>
    <col min="13320" max="13320" width="14" style="2" customWidth="1"/>
    <col min="13321" max="13572" width="11.5" style="2"/>
    <col min="13573" max="13573" width="35" style="2" customWidth="1"/>
    <col min="13574" max="13574" width="21" style="2" customWidth="1"/>
    <col min="13575" max="13575" width="11.5" style="2"/>
    <col min="13576" max="13576" width="14" style="2" customWidth="1"/>
    <col min="13577" max="13828" width="11.5" style="2"/>
    <col min="13829" max="13829" width="35" style="2" customWidth="1"/>
    <col min="13830" max="13830" width="21" style="2" customWidth="1"/>
    <col min="13831" max="13831" width="11.5" style="2"/>
    <col min="13832" max="13832" width="14" style="2" customWidth="1"/>
    <col min="13833" max="14084" width="11.5" style="2"/>
    <col min="14085" max="14085" width="35" style="2" customWidth="1"/>
    <col min="14086" max="14086" width="21" style="2" customWidth="1"/>
    <col min="14087" max="14087" width="11.5" style="2"/>
    <col min="14088" max="14088" width="14" style="2" customWidth="1"/>
    <col min="14089" max="14340" width="11.5" style="2"/>
    <col min="14341" max="14341" width="35" style="2" customWidth="1"/>
    <col min="14342" max="14342" width="21" style="2" customWidth="1"/>
    <col min="14343" max="14343" width="11.5" style="2"/>
    <col min="14344" max="14344" width="14" style="2" customWidth="1"/>
    <col min="14345" max="14596" width="11.5" style="2"/>
    <col min="14597" max="14597" width="35" style="2" customWidth="1"/>
    <col min="14598" max="14598" width="21" style="2" customWidth="1"/>
    <col min="14599" max="14599" width="11.5" style="2"/>
    <col min="14600" max="14600" width="14" style="2" customWidth="1"/>
    <col min="14601" max="14852" width="11.5" style="2"/>
    <col min="14853" max="14853" width="35" style="2" customWidth="1"/>
    <col min="14854" max="14854" width="21" style="2" customWidth="1"/>
    <col min="14855" max="14855" width="11.5" style="2"/>
    <col min="14856" max="14856" width="14" style="2" customWidth="1"/>
    <col min="14857" max="15108" width="11.5" style="2"/>
    <col min="15109" max="15109" width="35" style="2" customWidth="1"/>
    <col min="15110" max="15110" width="21" style="2" customWidth="1"/>
    <col min="15111" max="15111" width="11.5" style="2"/>
    <col min="15112" max="15112" width="14" style="2" customWidth="1"/>
    <col min="15113" max="15364" width="11.5" style="2"/>
    <col min="15365" max="15365" width="35" style="2" customWidth="1"/>
    <col min="15366" max="15366" width="21" style="2" customWidth="1"/>
    <col min="15367" max="15367" width="11.5" style="2"/>
    <col min="15368" max="15368" width="14" style="2" customWidth="1"/>
    <col min="15369" max="15620" width="11.5" style="2"/>
    <col min="15621" max="15621" width="35" style="2" customWidth="1"/>
    <col min="15622" max="15622" width="21" style="2" customWidth="1"/>
    <col min="15623" max="15623" width="11.5" style="2"/>
    <col min="15624" max="15624" width="14" style="2" customWidth="1"/>
    <col min="15625" max="15876" width="11.5" style="2"/>
    <col min="15877" max="15877" width="35" style="2" customWidth="1"/>
    <col min="15878" max="15878" width="21" style="2" customWidth="1"/>
    <col min="15879" max="15879" width="11.5" style="2"/>
    <col min="15880" max="15880" width="14" style="2" customWidth="1"/>
    <col min="15881" max="16132" width="11.5" style="2"/>
    <col min="16133" max="16133" width="35" style="2" customWidth="1"/>
    <col min="16134" max="16134" width="21" style="2" customWidth="1"/>
    <col min="16135" max="16135" width="11.5" style="2"/>
    <col min="16136" max="16136" width="14" style="2" customWidth="1"/>
    <col min="16137" max="16384" width="11.5" style="2"/>
  </cols>
  <sheetData>
    <row r="1" spans="1:8" ht="15" x14ac:dyDescent="0.2">
      <c r="A1" s="39" t="s">
        <v>0</v>
      </c>
      <c r="B1" s="39"/>
      <c r="C1" s="39"/>
      <c r="D1" s="39"/>
      <c r="E1" s="39"/>
      <c r="F1" s="39"/>
      <c r="G1" s="1"/>
    </row>
    <row r="2" spans="1:8" ht="15" hidden="1" x14ac:dyDescent="0.2">
      <c r="A2" s="39" t="s">
        <v>1</v>
      </c>
      <c r="B2" s="39"/>
      <c r="C2" s="39"/>
      <c r="D2" s="39"/>
      <c r="E2" s="39"/>
      <c r="F2" s="39"/>
      <c r="G2" s="1"/>
    </row>
    <row r="3" spans="1:8" ht="15" hidden="1" x14ac:dyDescent="0.2">
      <c r="A3" s="1"/>
      <c r="B3" s="1"/>
      <c r="C3" s="1"/>
      <c r="D3" s="1"/>
      <c r="E3" s="1"/>
      <c r="F3" s="1"/>
      <c r="G3" s="1"/>
    </row>
    <row r="4" spans="1:8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15" hidden="1" x14ac:dyDescent="0.2">
      <c r="A5" s="1"/>
      <c r="B5" s="1"/>
      <c r="C5" s="3"/>
      <c r="D5" s="4"/>
      <c r="E5" s="5"/>
      <c r="F5" s="3"/>
      <c r="G5" s="3"/>
    </row>
    <row r="6" spans="1:8" ht="15" x14ac:dyDescent="0.2">
      <c r="A6" s="6">
        <v>1148</v>
      </c>
      <c r="B6" s="7">
        <v>44573</v>
      </c>
      <c r="C6" s="3">
        <v>32</v>
      </c>
      <c r="D6" s="4">
        <v>2080</v>
      </c>
      <c r="E6" s="5" t="s">
        <v>10</v>
      </c>
      <c r="F6" s="3" t="s">
        <v>11</v>
      </c>
      <c r="G6" s="3">
        <v>6500</v>
      </c>
      <c r="H6" s="8">
        <f>G6/D6</f>
        <v>3.125</v>
      </c>
    </row>
    <row r="7" spans="1:8" ht="15" x14ac:dyDescent="0.2">
      <c r="A7" s="6">
        <v>1149</v>
      </c>
      <c r="B7" s="7">
        <v>44573</v>
      </c>
      <c r="C7" s="3">
        <v>300</v>
      </c>
      <c r="D7" s="4">
        <v>17958</v>
      </c>
      <c r="E7" s="5" t="s">
        <v>12</v>
      </c>
      <c r="F7" s="3" t="s">
        <v>13</v>
      </c>
      <c r="G7" s="3">
        <v>110000</v>
      </c>
      <c r="H7" s="8">
        <f>G7/D7</f>
        <v>6.1254037197906221</v>
      </c>
    </row>
    <row r="8" spans="1:8" ht="15" x14ac:dyDescent="0.2">
      <c r="A8" s="6">
        <v>1150</v>
      </c>
      <c r="B8" s="9">
        <v>44573</v>
      </c>
      <c r="C8" s="3">
        <v>201</v>
      </c>
      <c r="D8" s="10">
        <v>12020</v>
      </c>
      <c r="E8" s="5" t="s">
        <v>14</v>
      </c>
      <c r="F8" s="3" t="s">
        <v>15</v>
      </c>
      <c r="G8" s="3">
        <v>34500</v>
      </c>
      <c r="H8" s="8">
        <f>G8/D8</f>
        <v>2.8702163061564061</v>
      </c>
    </row>
    <row r="9" spans="1:8" ht="15" x14ac:dyDescent="0.2">
      <c r="A9" s="11">
        <v>1151</v>
      </c>
      <c r="B9" s="7">
        <v>44573</v>
      </c>
      <c r="C9" s="3">
        <v>300</v>
      </c>
      <c r="D9" s="4">
        <v>17906</v>
      </c>
      <c r="E9" s="5" t="s">
        <v>12</v>
      </c>
      <c r="F9" s="3" t="s">
        <v>16</v>
      </c>
      <c r="G9" s="3">
        <v>60000</v>
      </c>
      <c r="H9" s="8">
        <f>G9/D9</f>
        <v>3.3508321233106222</v>
      </c>
    </row>
    <row r="10" spans="1:8" ht="15" x14ac:dyDescent="0.2">
      <c r="A10" s="6">
        <v>1152</v>
      </c>
      <c r="B10" s="7">
        <v>44573</v>
      </c>
      <c r="C10" s="3">
        <v>195</v>
      </c>
      <c r="D10" s="4">
        <v>12585</v>
      </c>
      <c r="E10" s="5" t="s">
        <v>10</v>
      </c>
      <c r="F10" s="3" t="s">
        <v>17</v>
      </c>
      <c r="G10" s="3">
        <v>22100</v>
      </c>
      <c r="H10" s="8">
        <f>G10/D10</f>
        <v>1.7560588001589192</v>
      </c>
    </row>
    <row r="11" spans="1:8" ht="15" hidden="1" x14ac:dyDescent="0.2">
      <c r="A11" s="6">
        <v>1153</v>
      </c>
      <c r="B11" s="7">
        <v>44604</v>
      </c>
      <c r="C11" s="3"/>
      <c r="D11" s="4">
        <v>4923</v>
      </c>
      <c r="E11" s="5"/>
      <c r="F11" s="3"/>
      <c r="G11" s="3" t="s">
        <v>18</v>
      </c>
      <c r="H11" s="12"/>
    </row>
    <row r="12" spans="1:8" ht="15" x14ac:dyDescent="0.2">
      <c r="A12" s="6">
        <v>1154</v>
      </c>
      <c r="B12" s="7">
        <v>44604</v>
      </c>
      <c r="C12" s="3">
        <v>155</v>
      </c>
      <c r="D12" s="10">
        <v>10043</v>
      </c>
      <c r="E12" s="5" t="s">
        <v>14</v>
      </c>
      <c r="F12" s="3" t="s">
        <v>15</v>
      </c>
      <c r="G12" s="3">
        <v>28500</v>
      </c>
      <c r="H12" s="8">
        <f t="shared" ref="H12:H23" si="0">G12/D12</f>
        <v>2.8377974708752367</v>
      </c>
    </row>
    <row r="13" spans="1:8" ht="15" x14ac:dyDescent="0.2">
      <c r="A13" s="11">
        <v>1155</v>
      </c>
      <c r="B13" s="7">
        <v>44604</v>
      </c>
      <c r="C13" s="3">
        <v>195</v>
      </c>
      <c r="D13" s="4">
        <v>11654</v>
      </c>
      <c r="E13" s="5" t="s">
        <v>10</v>
      </c>
      <c r="F13" s="3" t="s">
        <v>16</v>
      </c>
      <c r="G13" s="3">
        <v>38500</v>
      </c>
      <c r="H13" s="8">
        <f t="shared" si="0"/>
        <v>3.3035867513300152</v>
      </c>
    </row>
    <row r="14" spans="1:8" ht="15" x14ac:dyDescent="0.2">
      <c r="A14" s="6">
        <v>1156</v>
      </c>
      <c r="B14" s="7">
        <v>44632</v>
      </c>
      <c r="C14" s="3">
        <v>201</v>
      </c>
      <c r="D14" s="4">
        <v>12930</v>
      </c>
      <c r="E14" s="5" t="s">
        <v>10</v>
      </c>
      <c r="F14" s="3" t="s">
        <v>17</v>
      </c>
      <c r="G14" s="3">
        <v>22500</v>
      </c>
      <c r="H14" s="8">
        <f t="shared" si="0"/>
        <v>1.740139211136891</v>
      </c>
    </row>
    <row r="15" spans="1:8" ht="15" x14ac:dyDescent="0.2">
      <c r="A15" s="6">
        <v>1157</v>
      </c>
      <c r="B15" s="7">
        <v>44632</v>
      </c>
      <c r="C15" s="3">
        <v>154</v>
      </c>
      <c r="D15" s="4">
        <v>10010</v>
      </c>
      <c r="E15" s="5" t="s">
        <v>14</v>
      </c>
      <c r="F15" s="3" t="s">
        <v>15</v>
      </c>
      <c r="G15" s="3">
        <v>28500</v>
      </c>
      <c r="H15" s="8">
        <f t="shared" si="0"/>
        <v>2.8471528471528473</v>
      </c>
    </row>
    <row r="16" spans="1:8" ht="15" x14ac:dyDescent="0.2">
      <c r="A16" s="6">
        <v>1158</v>
      </c>
      <c r="B16" s="7">
        <v>44663</v>
      </c>
      <c r="C16" s="3">
        <v>209</v>
      </c>
      <c r="D16" s="4">
        <v>13038</v>
      </c>
      <c r="E16" s="5" t="s">
        <v>10</v>
      </c>
      <c r="F16" s="3" t="s">
        <v>17</v>
      </c>
      <c r="G16" s="3">
        <v>22500</v>
      </c>
      <c r="H16" s="8">
        <f t="shared" si="0"/>
        <v>1.7257248044178555</v>
      </c>
    </row>
    <row r="17" spans="1:8" ht="15" x14ac:dyDescent="0.2">
      <c r="A17" s="6">
        <v>1159</v>
      </c>
      <c r="B17" s="7">
        <v>44663</v>
      </c>
      <c r="C17" s="3">
        <v>120</v>
      </c>
      <c r="D17" s="4">
        <v>7192</v>
      </c>
      <c r="E17" s="5" t="s">
        <v>10</v>
      </c>
      <c r="F17" s="3" t="s">
        <v>15</v>
      </c>
      <c r="G17" s="3">
        <v>21500</v>
      </c>
      <c r="H17" s="8">
        <f t="shared" si="0"/>
        <v>2.9894327030033372</v>
      </c>
    </row>
    <row r="18" spans="1:8" ht="15" x14ac:dyDescent="0.2">
      <c r="A18" s="6">
        <v>1160</v>
      </c>
      <c r="B18" s="7">
        <v>44693</v>
      </c>
      <c r="C18" s="3">
        <v>200</v>
      </c>
      <c r="D18" s="4">
        <v>12000</v>
      </c>
      <c r="E18" s="5" t="s">
        <v>10</v>
      </c>
      <c r="F18" s="3" t="s">
        <v>15</v>
      </c>
      <c r="G18" s="3">
        <v>35500</v>
      </c>
      <c r="H18" s="8">
        <f t="shared" si="0"/>
        <v>2.9583333333333335</v>
      </c>
    </row>
    <row r="19" spans="1:8" ht="15" x14ac:dyDescent="0.2">
      <c r="A19" s="6">
        <v>1161</v>
      </c>
      <c r="B19" s="7">
        <v>44693</v>
      </c>
      <c r="C19" s="3">
        <v>183</v>
      </c>
      <c r="D19" s="4">
        <v>10980</v>
      </c>
      <c r="E19" s="5" t="s">
        <v>14</v>
      </c>
      <c r="F19" s="3" t="s">
        <v>16</v>
      </c>
      <c r="G19" s="3">
        <v>35100</v>
      </c>
      <c r="H19" s="8">
        <f t="shared" si="0"/>
        <v>3.1967213114754101</v>
      </c>
    </row>
    <row r="20" spans="1:8" ht="15" x14ac:dyDescent="0.2">
      <c r="A20" s="6">
        <v>1162</v>
      </c>
      <c r="B20" s="7">
        <v>44693</v>
      </c>
      <c r="C20" s="3">
        <v>166</v>
      </c>
      <c r="D20" s="4">
        <v>10756.5</v>
      </c>
      <c r="E20" s="5" t="s">
        <v>14</v>
      </c>
      <c r="F20" s="3" t="s">
        <v>17</v>
      </c>
      <c r="G20" s="3">
        <v>18300</v>
      </c>
      <c r="H20" s="8">
        <f t="shared" si="0"/>
        <v>1.7012968902524055</v>
      </c>
    </row>
    <row r="21" spans="1:8" ht="15" x14ac:dyDescent="0.2">
      <c r="A21" s="6">
        <v>1163</v>
      </c>
      <c r="B21" s="7">
        <v>44693</v>
      </c>
      <c r="C21" s="3">
        <v>297</v>
      </c>
      <c r="D21" s="4">
        <v>18066.53</v>
      </c>
      <c r="E21" s="5" t="s">
        <v>12</v>
      </c>
      <c r="F21" s="3" t="s">
        <v>19</v>
      </c>
      <c r="G21" s="3">
        <v>60000</v>
      </c>
      <c r="H21" s="8">
        <f t="shared" si="0"/>
        <v>3.3210583327290855</v>
      </c>
    </row>
    <row r="22" spans="1:8" ht="15" x14ac:dyDescent="0.2">
      <c r="A22" s="6">
        <v>1164</v>
      </c>
      <c r="B22" s="7">
        <v>44693</v>
      </c>
      <c r="C22" s="3">
        <v>225</v>
      </c>
      <c r="D22" s="4">
        <v>13625</v>
      </c>
      <c r="E22" s="5" t="s">
        <v>14</v>
      </c>
      <c r="F22" s="3" t="s">
        <v>15</v>
      </c>
      <c r="G22" s="3">
        <v>38500</v>
      </c>
      <c r="H22" s="8">
        <f t="shared" si="0"/>
        <v>2.8256880733944953</v>
      </c>
    </row>
    <row r="23" spans="1:8" ht="15" x14ac:dyDescent="0.2">
      <c r="A23" s="6">
        <v>1165</v>
      </c>
      <c r="B23" s="9">
        <v>44693</v>
      </c>
      <c r="C23" s="3">
        <v>168</v>
      </c>
      <c r="D23" s="10">
        <v>10051.5</v>
      </c>
      <c r="E23" s="5" t="s">
        <v>14</v>
      </c>
      <c r="F23" s="3" t="s">
        <v>15</v>
      </c>
      <c r="G23" s="3">
        <v>28500</v>
      </c>
      <c r="H23" s="8">
        <f t="shared" si="0"/>
        <v>2.835397701835547</v>
      </c>
    </row>
    <row r="24" spans="1:8" ht="15" hidden="1" x14ac:dyDescent="0.2">
      <c r="A24" s="11">
        <v>1166</v>
      </c>
      <c r="B24" s="7">
        <v>44724</v>
      </c>
      <c r="C24" s="3">
        <v>473</v>
      </c>
      <c r="D24" s="4">
        <v>23487.5</v>
      </c>
      <c r="E24" s="5" t="s">
        <v>20</v>
      </c>
      <c r="F24" s="3" t="s">
        <v>21</v>
      </c>
      <c r="G24" s="3" t="s">
        <v>22</v>
      </c>
      <c r="H24" s="12"/>
    </row>
    <row r="25" spans="1:8" ht="15" x14ac:dyDescent="0.2">
      <c r="A25" s="6">
        <v>1167</v>
      </c>
      <c r="B25" s="7">
        <v>44724</v>
      </c>
      <c r="C25" s="3">
        <v>168</v>
      </c>
      <c r="D25" s="4">
        <v>10080</v>
      </c>
      <c r="E25" s="5" t="s">
        <v>14</v>
      </c>
      <c r="F25" s="3" t="s">
        <v>15</v>
      </c>
      <c r="G25" s="3">
        <v>28500</v>
      </c>
      <c r="H25" s="8">
        <f t="shared" ref="H25:H40" si="1">G25/D25</f>
        <v>2.8273809523809526</v>
      </c>
    </row>
    <row r="26" spans="1:8" ht="15" x14ac:dyDescent="0.2">
      <c r="A26" s="6">
        <v>1168</v>
      </c>
      <c r="B26" s="7">
        <v>44724</v>
      </c>
      <c r="C26" s="3">
        <v>173</v>
      </c>
      <c r="D26" s="4">
        <v>11019</v>
      </c>
      <c r="E26" s="5" t="s">
        <v>14</v>
      </c>
      <c r="F26" s="3" t="s">
        <v>17</v>
      </c>
      <c r="G26" s="3">
        <v>18100</v>
      </c>
      <c r="H26" s="8">
        <f t="shared" si="1"/>
        <v>1.6426172973954078</v>
      </c>
    </row>
    <row r="27" spans="1:8" ht="15" x14ac:dyDescent="0.2">
      <c r="A27" s="6">
        <v>1169</v>
      </c>
      <c r="B27" s="7">
        <v>44724</v>
      </c>
      <c r="C27" s="3">
        <v>300</v>
      </c>
      <c r="D27" s="10">
        <v>18000</v>
      </c>
      <c r="E27" s="5" t="s">
        <v>10</v>
      </c>
      <c r="F27" s="3" t="s">
        <v>23</v>
      </c>
      <c r="G27" s="3">
        <v>114500</v>
      </c>
      <c r="H27" s="8">
        <f t="shared" si="1"/>
        <v>6.3611111111111107</v>
      </c>
    </row>
    <row r="28" spans="1:8" ht="15" x14ac:dyDescent="0.2">
      <c r="A28" s="11">
        <v>1170</v>
      </c>
      <c r="B28" s="7">
        <v>44754</v>
      </c>
      <c r="C28" s="3">
        <v>154</v>
      </c>
      <c r="D28" s="4">
        <v>10010</v>
      </c>
      <c r="E28" s="5" t="s">
        <v>10</v>
      </c>
      <c r="F28" s="3" t="s">
        <v>15</v>
      </c>
      <c r="G28" s="3">
        <v>29500</v>
      </c>
      <c r="H28" s="8">
        <f t="shared" si="1"/>
        <v>2.947052947052947</v>
      </c>
    </row>
    <row r="29" spans="1:8" ht="15" x14ac:dyDescent="0.2">
      <c r="A29" s="6">
        <v>1171</v>
      </c>
      <c r="B29" s="7">
        <v>44754</v>
      </c>
      <c r="C29" s="3">
        <v>167</v>
      </c>
      <c r="D29" s="4">
        <v>10018</v>
      </c>
      <c r="E29" s="5" t="s">
        <v>14</v>
      </c>
      <c r="F29" s="3" t="s">
        <v>15</v>
      </c>
      <c r="G29" s="3">
        <v>28500</v>
      </c>
      <c r="H29" s="8">
        <f t="shared" si="1"/>
        <v>2.8448792174086646</v>
      </c>
    </row>
    <row r="30" spans="1:8" ht="15" x14ac:dyDescent="0.2">
      <c r="A30" s="6">
        <v>1172</v>
      </c>
      <c r="B30" s="7">
        <v>44754</v>
      </c>
      <c r="C30" s="3">
        <v>174</v>
      </c>
      <c r="D30" s="4">
        <v>10982</v>
      </c>
      <c r="E30" s="5" t="s">
        <v>14</v>
      </c>
      <c r="F30" s="3" t="s">
        <v>17</v>
      </c>
      <c r="G30" s="3">
        <v>18100</v>
      </c>
      <c r="H30" s="8">
        <f t="shared" si="1"/>
        <v>1.6481515206701876</v>
      </c>
    </row>
    <row r="31" spans="1:8" ht="15" x14ac:dyDescent="0.2">
      <c r="A31" s="6">
        <v>1173</v>
      </c>
      <c r="B31" s="7">
        <v>44754</v>
      </c>
      <c r="C31" s="3">
        <v>109</v>
      </c>
      <c r="D31" s="4">
        <v>6540</v>
      </c>
      <c r="E31" s="5" t="s">
        <v>10</v>
      </c>
      <c r="F31" s="3" t="s">
        <v>15</v>
      </c>
      <c r="G31" s="3">
        <v>18500</v>
      </c>
      <c r="H31" s="8">
        <f t="shared" si="1"/>
        <v>2.8287461773700304</v>
      </c>
    </row>
    <row r="32" spans="1:8" ht="15" x14ac:dyDescent="0.2">
      <c r="A32" s="6">
        <v>1174</v>
      </c>
      <c r="B32" s="7">
        <v>44754</v>
      </c>
      <c r="C32" s="3">
        <v>304</v>
      </c>
      <c r="D32" s="4">
        <v>18240</v>
      </c>
      <c r="E32" s="5" t="s">
        <v>12</v>
      </c>
      <c r="F32" s="3" t="s">
        <v>16</v>
      </c>
      <c r="G32" s="3">
        <v>58000</v>
      </c>
      <c r="H32" s="8">
        <f t="shared" si="1"/>
        <v>3.1798245614035086</v>
      </c>
    </row>
    <row r="33" spans="1:8" ht="15" x14ac:dyDescent="0.2">
      <c r="A33" s="6">
        <v>1175</v>
      </c>
      <c r="B33" s="7">
        <v>44785</v>
      </c>
      <c r="C33" s="3">
        <v>223</v>
      </c>
      <c r="D33" s="4">
        <v>13380</v>
      </c>
      <c r="E33" s="5" t="s">
        <v>14</v>
      </c>
      <c r="F33" s="3" t="s">
        <v>16</v>
      </c>
      <c r="G33" s="3">
        <v>40500</v>
      </c>
      <c r="H33" s="8">
        <f t="shared" si="1"/>
        <v>3.0269058295964126</v>
      </c>
    </row>
    <row r="34" spans="1:8" ht="15" x14ac:dyDescent="0.2">
      <c r="A34" s="6">
        <v>1176</v>
      </c>
      <c r="B34" s="7">
        <v>44785</v>
      </c>
      <c r="C34" s="3">
        <v>117</v>
      </c>
      <c r="D34" s="4">
        <v>7020</v>
      </c>
      <c r="E34" s="5" t="s">
        <v>10</v>
      </c>
      <c r="F34" s="3" t="s">
        <v>15</v>
      </c>
      <c r="G34" s="3">
        <v>20500</v>
      </c>
      <c r="H34" s="8">
        <f t="shared" si="1"/>
        <v>2.9202279202279202</v>
      </c>
    </row>
    <row r="35" spans="1:8" ht="15" x14ac:dyDescent="0.2">
      <c r="A35" s="6">
        <v>1177</v>
      </c>
      <c r="B35" s="7">
        <v>44785</v>
      </c>
      <c r="C35" s="3">
        <v>94</v>
      </c>
      <c r="D35" s="4">
        <v>6057</v>
      </c>
      <c r="E35" s="5" t="s">
        <v>10</v>
      </c>
      <c r="F35" s="3" t="s">
        <v>24</v>
      </c>
      <c r="G35" s="3">
        <v>8500</v>
      </c>
      <c r="H35" s="8">
        <f t="shared" si="1"/>
        <v>1.4033349843156677</v>
      </c>
    </row>
    <row r="36" spans="1:8" ht="15" x14ac:dyDescent="0.2">
      <c r="A36" s="6">
        <v>1178</v>
      </c>
      <c r="B36" s="7">
        <v>44816</v>
      </c>
      <c r="C36" s="3">
        <v>208</v>
      </c>
      <c r="D36" s="4">
        <v>13214.2</v>
      </c>
      <c r="E36" s="5" t="s">
        <v>10</v>
      </c>
      <c r="F36" s="3" t="s">
        <v>17</v>
      </c>
      <c r="G36" s="3">
        <v>22500</v>
      </c>
      <c r="H36" s="8">
        <f t="shared" si="1"/>
        <v>1.702713747332415</v>
      </c>
    </row>
    <row r="37" spans="1:8" ht="15" x14ac:dyDescent="0.2">
      <c r="A37" s="6">
        <v>1179</v>
      </c>
      <c r="B37" s="7">
        <v>44816</v>
      </c>
      <c r="C37" s="3">
        <v>300</v>
      </c>
      <c r="D37" s="4">
        <v>17973.3</v>
      </c>
      <c r="E37" s="5" t="s">
        <v>12</v>
      </c>
      <c r="F37" s="3" t="s">
        <v>23</v>
      </c>
      <c r="G37" s="3">
        <v>110000</v>
      </c>
      <c r="H37" s="8">
        <f t="shared" si="1"/>
        <v>6.1201893920426409</v>
      </c>
    </row>
    <row r="38" spans="1:8" ht="15" x14ac:dyDescent="0.2">
      <c r="A38" s="6">
        <v>1180</v>
      </c>
      <c r="B38" s="9">
        <v>44816</v>
      </c>
      <c r="C38" s="3">
        <v>196</v>
      </c>
      <c r="D38" s="10">
        <v>11691.5</v>
      </c>
      <c r="E38" s="5" t="s">
        <v>10</v>
      </c>
      <c r="F38" s="3" t="s">
        <v>25</v>
      </c>
      <c r="G38" s="3">
        <v>42500</v>
      </c>
      <c r="H38" s="8">
        <f t="shared" si="1"/>
        <v>3.635119531283411</v>
      </c>
    </row>
    <row r="39" spans="1:8" ht="15" x14ac:dyDescent="0.2">
      <c r="A39" s="11">
        <v>1181</v>
      </c>
      <c r="B39" s="7">
        <v>44846</v>
      </c>
      <c r="C39" s="3">
        <v>165</v>
      </c>
      <c r="D39" s="4">
        <v>10714</v>
      </c>
      <c r="E39" s="5" t="s">
        <v>14</v>
      </c>
      <c r="F39" s="3" t="s">
        <v>17</v>
      </c>
      <c r="G39" s="3">
        <v>19700</v>
      </c>
      <c r="H39" s="8">
        <f t="shared" si="1"/>
        <v>1.8387156990853089</v>
      </c>
    </row>
    <row r="40" spans="1:8" ht="15" x14ac:dyDescent="0.2">
      <c r="A40" s="6">
        <v>1182</v>
      </c>
      <c r="B40" s="7">
        <v>44846</v>
      </c>
      <c r="C40" s="3">
        <v>8</v>
      </c>
      <c r="D40" s="4">
        <v>395.5</v>
      </c>
      <c r="E40" s="5" t="s">
        <v>26</v>
      </c>
      <c r="F40" s="3" t="s">
        <v>27</v>
      </c>
      <c r="G40" s="3">
        <v>7935</v>
      </c>
      <c r="H40" s="8">
        <f t="shared" si="1"/>
        <v>20.063211125158027</v>
      </c>
    </row>
    <row r="41" spans="1:8" ht="15" hidden="1" x14ac:dyDescent="0.2">
      <c r="A41" s="6">
        <v>1183</v>
      </c>
      <c r="B41" s="7">
        <v>44846</v>
      </c>
      <c r="C41" s="3"/>
      <c r="D41" s="4">
        <v>7111</v>
      </c>
      <c r="E41" s="5"/>
      <c r="F41" s="3"/>
      <c r="G41" s="3" t="s">
        <v>18</v>
      </c>
      <c r="H41" s="12"/>
    </row>
    <row r="42" spans="1:8" ht="15" hidden="1" x14ac:dyDescent="0.2">
      <c r="A42" s="6">
        <v>1184</v>
      </c>
      <c r="B42" s="7">
        <v>44846</v>
      </c>
      <c r="C42" s="3"/>
      <c r="D42" s="10">
        <v>8460</v>
      </c>
      <c r="E42" s="5"/>
      <c r="F42" s="3"/>
      <c r="G42" s="3" t="s">
        <v>18</v>
      </c>
      <c r="H42" s="12"/>
    </row>
    <row r="43" spans="1:8" ht="15" x14ac:dyDescent="0.2">
      <c r="A43" s="11">
        <v>1185</v>
      </c>
      <c r="B43" s="7">
        <v>44846</v>
      </c>
      <c r="C43" s="3">
        <v>185</v>
      </c>
      <c r="D43" s="4">
        <v>12025</v>
      </c>
      <c r="E43" s="5" t="s">
        <v>10</v>
      </c>
      <c r="F43" s="3" t="s">
        <v>28</v>
      </c>
      <c r="G43" s="3">
        <v>75500</v>
      </c>
      <c r="H43" s="8">
        <f>G43/D43</f>
        <v>6.2785862785862783</v>
      </c>
    </row>
    <row r="44" spans="1:8" ht="15" x14ac:dyDescent="0.2">
      <c r="A44" s="6">
        <v>1186</v>
      </c>
      <c r="B44" s="7">
        <v>44846</v>
      </c>
      <c r="C44" s="3">
        <v>303</v>
      </c>
      <c r="D44" s="4">
        <v>18120.5</v>
      </c>
      <c r="E44" s="5" t="s">
        <v>12</v>
      </c>
      <c r="F44" s="3" t="s">
        <v>16</v>
      </c>
      <c r="G44" s="3">
        <v>54000</v>
      </c>
      <c r="H44" s="8">
        <f>G44/D44</f>
        <v>2.980050219364808</v>
      </c>
    </row>
    <row r="45" spans="1:8" ht="15" x14ac:dyDescent="0.2">
      <c r="A45" s="6">
        <v>1187</v>
      </c>
      <c r="B45" s="7">
        <v>44877</v>
      </c>
      <c r="C45" s="3">
        <v>192</v>
      </c>
      <c r="D45" s="4">
        <v>12015</v>
      </c>
      <c r="E45" s="5" t="s">
        <v>14</v>
      </c>
      <c r="F45" s="3" t="s">
        <v>29</v>
      </c>
      <c r="G45" s="3">
        <v>62500</v>
      </c>
      <c r="H45" s="8">
        <f>G45/D45</f>
        <v>5.2018310445276734</v>
      </c>
    </row>
    <row r="46" spans="1:8" ht="15" x14ac:dyDescent="0.2">
      <c r="A46" s="6">
        <v>1188</v>
      </c>
      <c r="B46" s="7">
        <v>44877</v>
      </c>
      <c r="C46" s="3">
        <v>168</v>
      </c>
      <c r="D46" s="4">
        <v>10049.5</v>
      </c>
      <c r="E46" s="5" t="s">
        <v>14</v>
      </c>
      <c r="F46" s="3" t="s">
        <v>16</v>
      </c>
      <c r="G46" s="3">
        <v>31100</v>
      </c>
      <c r="H46" s="8">
        <f>G46/D46</f>
        <v>3.0946813274292255</v>
      </c>
    </row>
    <row r="47" spans="1:8" ht="15" hidden="1" x14ac:dyDescent="0.2">
      <c r="A47" s="6">
        <v>1189</v>
      </c>
      <c r="B47" s="7">
        <v>44907</v>
      </c>
      <c r="C47" s="3">
        <v>164</v>
      </c>
      <c r="D47" s="4">
        <v>10663.5</v>
      </c>
      <c r="E47" s="5" t="s">
        <v>10</v>
      </c>
      <c r="F47" s="3" t="s">
        <v>30</v>
      </c>
      <c r="G47" s="3" t="s">
        <v>31</v>
      </c>
      <c r="H47" s="12"/>
    </row>
    <row r="48" spans="1:8" ht="15" x14ac:dyDescent="0.2">
      <c r="A48" s="6">
        <v>1190</v>
      </c>
      <c r="B48" s="7">
        <v>44907</v>
      </c>
      <c r="C48" s="3">
        <v>151</v>
      </c>
      <c r="D48" s="4">
        <v>9566</v>
      </c>
      <c r="E48" s="5" t="s">
        <v>14</v>
      </c>
      <c r="F48" s="3" t="s">
        <v>17</v>
      </c>
      <c r="G48" s="3">
        <v>15800</v>
      </c>
      <c r="H48" s="8">
        <f t="shared" ref="H48:H54" si="2">G48/D48</f>
        <v>1.6516830441145725</v>
      </c>
    </row>
    <row r="49" spans="1:8" ht="15" x14ac:dyDescent="0.2">
      <c r="A49" s="6">
        <v>1191</v>
      </c>
      <c r="B49" s="7">
        <v>44907</v>
      </c>
      <c r="C49" s="3">
        <v>183</v>
      </c>
      <c r="D49" s="4">
        <v>10906.5</v>
      </c>
      <c r="E49" s="5" t="s">
        <v>14</v>
      </c>
      <c r="F49" s="3" t="s">
        <v>16</v>
      </c>
      <c r="G49" s="3">
        <v>33500</v>
      </c>
      <c r="H49" s="8">
        <f t="shared" si="2"/>
        <v>3.071562829505341</v>
      </c>
    </row>
    <row r="50" spans="1:8" ht="15" x14ac:dyDescent="0.2">
      <c r="A50" s="6">
        <v>1192</v>
      </c>
      <c r="B50" s="7">
        <v>44907</v>
      </c>
      <c r="C50" s="3">
        <v>149</v>
      </c>
      <c r="D50" s="4">
        <v>8938</v>
      </c>
      <c r="E50" s="5" t="s">
        <v>14</v>
      </c>
      <c r="F50" s="3" t="s">
        <v>15</v>
      </c>
      <c r="G50" s="3">
        <v>27500</v>
      </c>
      <c r="H50" s="8">
        <f t="shared" si="2"/>
        <v>3.0767509509957485</v>
      </c>
    </row>
    <row r="51" spans="1:8" ht="15" x14ac:dyDescent="0.2">
      <c r="A51" s="6">
        <v>1193</v>
      </c>
      <c r="B51" s="7" t="s">
        <v>32</v>
      </c>
      <c r="C51" s="3">
        <v>302</v>
      </c>
      <c r="D51" s="4">
        <v>18041.5</v>
      </c>
      <c r="E51" s="5" t="s">
        <v>12</v>
      </c>
      <c r="F51" s="3" t="s">
        <v>23</v>
      </c>
      <c r="G51" s="3">
        <v>110000</v>
      </c>
      <c r="H51" s="8">
        <f t="shared" si="2"/>
        <v>6.0970540143557912</v>
      </c>
    </row>
    <row r="52" spans="1:8" ht="15" x14ac:dyDescent="0.2">
      <c r="A52" s="6">
        <v>1194</v>
      </c>
      <c r="B52" s="7" t="s">
        <v>32</v>
      </c>
      <c r="C52" s="3">
        <v>185</v>
      </c>
      <c r="D52" s="4">
        <v>11080.1</v>
      </c>
      <c r="E52" s="5" t="s">
        <v>10</v>
      </c>
      <c r="F52" s="3" t="s">
        <v>15</v>
      </c>
      <c r="G52" s="3">
        <v>31500</v>
      </c>
      <c r="H52" s="8">
        <f t="shared" si="2"/>
        <v>2.8429346305538759</v>
      </c>
    </row>
    <row r="53" spans="1:8" ht="15" x14ac:dyDescent="0.2">
      <c r="A53" s="6">
        <v>1195</v>
      </c>
      <c r="B53" s="9" t="s">
        <v>32</v>
      </c>
      <c r="C53" s="3">
        <v>304</v>
      </c>
      <c r="D53" s="10">
        <v>18245</v>
      </c>
      <c r="E53" s="5" t="s">
        <v>12</v>
      </c>
      <c r="F53" s="3" t="s">
        <v>16</v>
      </c>
      <c r="G53" s="3">
        <v>54000</v>
      </c>
      <c r="H53" s="8">
        <f t="shared" si="2"/>
        <v>2.9597149904083309</v>
      </c>
    </row>
    <row r="54" spans="1:8" ht="15" x14ac:dyDescent="0.2">
      <c r="A54" s="11">
        <v>1196</v>
      </c>
      <c r="B54" s="7" t="s">
        <v>32</v>
      </c>
      <c r="C54" s="3">
        <v>200</v>
      </c>
      <c r="D54" s="4">
        <v>12945.5</v>
      </c>
      <c r="E54" s="5" t="s">
        <v>10</v>
      </c>
      <c r="F54" s="3" t="s">
        <v>17</v>
      </c>
      <c r="G54" s="3">
        <v>22500</v>
      </c>
      <c r="H54" s="8">
        <f t="shared" si="2"/>
        <v>1.7380556950291608</v>
      </c>
    </row>
    <row r="55" spans="1:8" ht="15" hidden="1" x14ac:dyDescent="0.2">
      <c r="A55" s="6">
        <v>1197</v>
      </c>
      <c r="B55" s="7" t="s">
        <v>33</v>
      </c>
      <c r="C55" s="3"/>
      <c r="D55" s="4">
        <v>8006</v>
      </c>
      <c r="E55" s="5"/>
      <c r="F55" s="3"/>
      <c r="G55" s="3" t="s">
        <v>18</v>
      </c>
      <c r="H55" s="12"/>
    </row>
    <row r="56" spans="1:8" ht="15" x14ac:dyDescent="0.2">
      <c r="A56" s="6">
        <v>1198</v>
      </c>
      <c r="B56" s="7" t="s">
        <v>33</v>
      </c>
      <c r="C56" s="3">
        <v>293</v>
      </c>
      <c r="D56" s="4">
        <v>18135.599999999999</v>
      </c>
      <c r="E56" s="5" t="s">
        <v>12</v>
      </c>
      <c r="F56" s="3" t="s">
        <v>19</v>
      </c>
      <c r="G56" s="3">
        <v>54000</v>
      </c>
      <c r="H56" s="8">
        <f t="shared" ref="H56:H66" si="3">G56/D56</f>
        <v>2.9775689803480452</v>
      </c>
    </row>
    <row r="57" spans="1:8" ht="15" x14ac:dyDescent="0.2">
      <c r="A57" s="6">
        <v>1199</v>
      </c>
      <c r="B57" s="7" t="s">
        <v>33</v>
      </c>
      <c r="C57" s="3">
        <v>142</v>
      </c>
      <c r="D57" s="10">
        <v>9191</v>
      </c>
      <c r="E57" s="5" t="s">
        <v>14</v>
      </c>
      <c r="F57" s="3" t="s">
        <v>34</v>
      </c>
      <c r="G57" s="3">
        <v>21500</v>
      </c>
      <c r="H57" s="8">
        <f t="shared" si="3"/>
        <v>2.3392449135023394</v>
      </c>
    </row>
    <row r="58" spans="1:8" ht="15" x14ac:dyDescent="0.2">
      <c r="A58" s="11">
        <v>1200</v>
      </c>
      <c r="B58" s="7" t="s">
        <v>33</v>
      </c>
      <c r="C58" s="3">
        <v>281</v>
      </c>
      <c r="D58" s="4">
        <v>16866</v>
      </c>
      <c r="E58" s="5" t="s">
        <v>10</v>
      </c>
      <c r="F58" s="3" t="s">
        <v>16</v>
      </c>
      <c r="G58" s="3">
        <v>51500</v>
      </c>
      <c r="H58" s="8">
        <f t="shared" si="3"/>
        <v>3.0534803747183683</v>
      </c>
    </row>
    <row r="59" spans="1:8" ht="15" x14ac:dyDescent="0.2">
      <c r="A59" s="6">
        <v>1201</v>
      </c>
      <c r="B59" s="7" t="s">
        <v>35</v>
      </c>
      <c r="C59" s="3">
        <v>185</v>
      </c>
      <c r="D59" s="4">
        <v>11099</v>
      </c>
      <c r="E59" s="5" t="s">
        <v>14</v>
      </c>
      <c r="F59" s="3" t="s">
        <v>16</v>
      </c>
      <c r="G59" s="3">
        <v>32500</v>
      </c>
      <c r="H59" s="8">
        <f t="shared" si="3"/>
        <v>2.9281917289845931</v>
      </c>
    </row>
    <row r="60" spans="1:8" ht="15" x14ac:dyDescent="0.2">
      <c r="A60" s="6">
        <v>1202</v>
      </c>
      <c r="B60" s="7" t="s">
        <v>35</v>
      </c>
      <c r="C60" s="3">
        <v>100</v>
      </c>
      <c r="D60" s="4">
        <v>6000</v>
      </c>
      <c r="E60" s="5" t="s">
        <v>10</v>
      </c>
      <c r="F60" s="3" t="s">
        <v>15</v>
      </c>
      <c r="G60" s="3">
        <v>17500</v>
      </c>
      <c r="H60" s="8">
        <f t="shared" si="3"/>
        <v>2.9166666666666665</v>
      </c>
    </row>
    <row r="61" spans="1:8" ht="15" x14ac:dyDescent="0.2">
      <c r="A61" s="6">
        <v>1203</v>
      </c>
      <c r="B61" s="7" t="s">
        <v>35</v>
      </c>
      <c r="C61" s="3">
        <v>208</v>
      </c>
      <c r="D61" s="4">
        <v>13160</v>
      </c>
      <c r="E61" s="5" t="s">
        <v>14</v>
      </c>
      <c r="F61" s="3" t="s">
        <v>17</v>
      </c>
      <c r="G61" s="3">
        <v>21600</v>
      </c>
      <c r="H61" s="8">
        <f t="shared" si="3"/>
        <v>1.641337386018237</v>
      </c>
    </row>
    <row r="62" spans="1:8" ht="15" x14ac:dyDescent="0.2">
      <c r="A62" s="6">
        <v>1204</v>
      </c>
      <c r="B62" s="7" t="s">
        <v>35</v>
      </c>
      <c r="C62" s="3">
        <v>170</v>
      </c>
      <c r="D62" s="4">
        <v>11050</v>
      </c>
      <c r="E62" s="5" t="s">
        <v>10</v>
      </c>
      <c r="F62" s="3" t="s">
        <v>36</v>
      </c>
      <c r="G62" s="3">
        <v>28500</v>
      </c>
      <c r="H62" s="8">
        <f t="shared" si="3"/>
        <v>2.5791855203619911</v>
      </c>
    </row>
    <row r="63" spans="1:8" ht="15" x14ac:dyDescent="0.2">
      <c r="A63" s="6">
        <v>1205</v>
      </c>
      <c r="B63" s="7" t="s">
        <v>35</v>
      </c>
      <c r="C63" s="3">
        <v>183</v>
      </c>
      <c r="D63" s="4">
        <v>10976</v>
      </c>
      <c r="E63" s="5" t="s">
        <v>14</v>
      </c>
      <c r="F63" s="3" t="s">
        <v>16</v>
      </c>
      <c r="G63" s="3">
        <v>32500</v>
      </c>
      <c r="H63" s="8">
        <f t="shared" si="3"/>
        <v>2.9610058309037899</v>
      </c>
    </row>
    <row r="64" spans="1:8" ht="15" x14ac:dyDescent="0.2">
      <c r="A64" s="6">
        <v>1206</v>
      </c>
      <c r="B64" s="7" t="s">
        <v>37</v>
      </c>
      <c r="C64" s="3">
        <v>198</v>
      </c>
      <c r="D64" s="4">
        <v>12008</v>
      </c>
      <c r="E64" s="5" t="s">
        <v>10</v>
      </c>
      <c r="F64" s="3" t="s">
        <v>15</v>
      </c>
      <c r="G64" s="3">
        <v>34500</v>
      </c>
      <c r="H64" s="8">
        <f t="shared" si="3"/>
        <v>2.8730846102598266</v>
      </c>
    </row>
    <row r="65" spans="1:8" ht="15" x14ac:dyDescent="0.2">
      <c r="A65" s="6">
        <v>1207</v>
      </c>
      <c r="B65" s="7" t="s">
        <v>37</v>
      </c>
      <c r="C65" s="3">
        <v>95</v>
      </c>
      <c r="D65" s="4">
        <v>6000</v>
      </c>
      <c r="E65" s="5" t="s">
        <v>10</v>
      </c>
      <c r="F65" s="3" t="s">
        <v>15</v>
      </c>
      <c r="G65" s="3">
        <v>17500</v>
      </c>
      <c r="H65" s="8">
        <f t="shared" si="3"/>
        <v>2.9166666666666665</v>
      </c>
    </row>
    <row r="66" spans="1:8" ht="15" x14ac:dyDescent="0.2">
      <c r="A66" s="6">
        <v>1208</v>
      </c>
      <c r="B66" s="7" t="s">
        <v>37</v>
      </c>
      <c r="C66" s="3">
        <v>204</v>
      </c>
      <c r="D66" s="4">
        <v>13100</v>
      </c>
      <c r="E66" s="5" t="s">
        <v>10</v>
      </c>
      <c r="F66" s="3" t="s">
        <v>17</v>
      </c>
      <c r="G66" s="3">
        <v>22500</v>
      </c>
      <c r="H66" s="8">
        <f t="shared" si="3"/>
        <v>1.717557251908397</v>
      </c>
    </row>
    <row r="67" spans="1:8" ht="15" hidden="1" x14ac:dyDescent="0.2">
      <c r="A67" s="6">
        <v>1209</v>
      </c>
      <c r="B67" s="7" t="s">
        <v>37</v>
      </c>
      <c r="C67" s="3"/>
      <c r="D67" s="4">
        <v>7159</v>
      </c>
      <c r="E67" s="5"/>
      <c r="F67" s="3"/>
      <c r="G67" s="3" t="s">
        <v>18</v>
      </c>
      <c r="H67" s="12"/>
    </row>
    <row r="68" spans="1:8" ht="15" x14ac:dyDescent="0.2">
      <c r="A68" s="6">
        <v>1210</v>
      </c>
      <c r="B68" s="9" t="s">
        <v>37</v>
      </c>
      <c r="C68" s="3">
        <v>135</v>
      </c>
      <c r="D68" s="10">
        <v>8225</v>
      </c>
      <c r="E68" s="5" t="s">
        <v>10</v>
      </c>
      <c r="F68" s="3" t="s">
        <v>24</v>
      </c>
      <c r="G68" s="3">
        <v>10500</v>
      </c>
      <c r="H68" s="8">
        <f t="shared" ref="H68:H92" si="4">G68/D68</f>
        <v>1.2765957446808511</v>
      </c>
    </row>
    <row r="69" spans="1:8" ht="15" x14ac:dyDescent="0.2">
      <c r="A69" s="11">
        <v>1211</v>
      </c>
      <c r="B69" s="7" t="s">
        <v>37</v>
      </c>
      <c r="C69" s="3">
        <v>261</v>
      </c>
      <c r="D69" s="4">
        <v>16800</v>
      </c>
      <c r="E69" s="5" t="s">
        <v>10</v>
      </c>
      <c r="F69" s="3" t="s">
        <v>38</v>
      </c>
      <c r="G69" s="3">
        <v>36500</v>
      </c>
      <c r="H69" s="8">
        <f t="shared" si="4"/>
        <v>2.1726190476190474</v>
      </c>
    </row>
    <row r="70" spans="1:8" ht="15" x14ac:dyDescent="0.2">
      <c r="A70" s="6">
        <v>1212</v>
      </c>
      <c r="B70" s="7" t="s">
        <v>37</v>
      </c>
      <c r="C70" s="3">
        <v>304</v>
      </c>
      <c r="D70" s="4">
        <v>18067.8</v>
      </c>
      <c r="E70" s="5" t="s">
        <v>12</v>
      </c>
      <c r="F70" s="3" t="s">
        <v>16</v>
      </c>
      <c r="G70" s="3">
        <v>54000</v>
      </c>
      <c r="H70" s="8">
        <f t="shared" si="4"/>
        <v>2.9887424036130574</v>
      </c>
    </row>
    <row r="71" spans="1:8" ht="15" x14ac:dyDescent="0.2">
      <c r="A71" s="6">
        <v>1213</v>
      </c>
      <c r="B71" s="7" t="s">
        <v>39</v>
      </c>
      <c r="C71" s="3">
        <v>226</v>
      </c>
      <c r="D71" s="4">
        <v>14690</v>
      </c>
      <c r="E71" s="5" t="s">
        <v>14</v>
      </c>
      <c r="F71" s="3" t="s">
        <v>28</v>
      </c>
      <c r="G71" s="3">
        <v>90500</v>
      </c>
      <c r="H71" s="8">
        <f t="shared" si="4"/>
        <v>6.1606535057862493</v>
      </c>
    </row>
    <row r="72" spans="1:8" ht="15" x14ac:dyDescent="0.2">
      <c r="A72" s="6">
        <v>1214</v>
      </c>
      <c r="B72" s="7" t="s">
        <v>39</v>
      </c>
      <c r="C72" s="3">
        <v>81</v>
      </c>
      <c r="D72" s="10">
        <v>4935</v>
      </c>
      <c r="E72" s="5" t="s">
        <v>14</v>
      </c>
      <c r="F72" s="3" t="s">
        <v>15</v>
      </c>
      <c r="G72" s="3">
        <v>14500</v>
      </c>
      <c r="H72" s="8">
        <f t="shared" si="4"/>
        <v>2.9381965552178317</v>
      </c>
    </row>
    <row r="73" spans="1:8" ht="15" x14ac:dyDescent="0.2">
      <c r="A73" s="11">
        <v>1215</v>
      </c>
      <c r="B73" s="7" t="s">
        <v>39</v>
      </c>
      <c r="C73" s="3">
        <v>200</v>
      </c>
      <c r="D73" s="4">
        <v>12000</v>
      </c>
      <c r="E73" s="5" t="s">
        <v>10</v>
      </c>
      <c r="F73" s="3" t="s">
        <v>23</v>
      </c>
      <c r="G73" s="3">
        <v>75500</v>
      </c>
      <c r="H73" s="8">
        <f t="shared" si="4"/>
        <v>6.291666666666667</v>
      </c>
    </row>
    <row r="74" spans="1:8" ht="15" x14ac:dyDescent="0.2">
      <c r="A74" s="6">
        <v>1216</v>
      </c>
      <c r="B74" s="7" t="s">
        <v>39</v>
      </c>
      <c r="C74" s="3">
        <v>280</v>
      </c>
      <c r="D74" s="4">
        <v>16784</v>
      </c>
      <c r="E74" s="5" t="s">
        <v>14</v>
      </c>
      <c r="F74" s="3" t="s">
        <v>16</v>
      </c>
      <c r="G74" s="3">
        <v>50500</v>
      </c>
      <c r="H74" s="8">
        <f t="shared" si="4"/>
        <v>3.0088179218303144</v>
      </c>
    </row>
    <row r="75" spans="1:8" ht="15" x14ac:dyDescent="0.2">
      <c r="A75" s="6">
        <v>1217</v>
      </c>
      <c r="B75" s="7" t="s">
        <v>39</v>
      </c>
      <c r="C75" s="3">
        <v>195</v>
      </c>
      <c r="D75" s="4">
        <v>11934.5</v>
      </c>
      <c r="E75" s="5" t="s">
        <v>14</v>
      </c>
      <c r="F75" s="3" t="s">
        <v>40</v>
      </c>
      <c r="G75" s="3">
        <v>38500</v>
      </c>
      <c r="H75" s="8">
        <f t="shared" si="4"/>
        <v>3.2259415978884745</v>
      </c>
    </row>
    <row r="76" spans="1:8" ht="15" x14ac:dyDescent="0.2">
      <c r="A76" s="6">
        <v>1218</v>
      </c>
      <c r="B76" s="7" t="s">
        <v>41</v>
      </c>
      <c r="C76" s="3">
        <v>167</v>
      </c>
      <c r="D76" s="4">
        <v>10020</v>
      </c>
      <c r="E76" s="5" t="s">
        <v>14</v>
      </c>
      <c r="F76" s="3" t="s">
        <v>15</v>
      </c>
      <c r="G76" s="3">
        <v>27500</v>
      </c>
      <c r="H76" s="8">
        <f t="shared" si="4"/>
        <v>2.7445109780439121</v>
      </c>
    </row>
    <row r="77" spans="1:8" ht="15" x14ac:dyDescent="0.2">
      <c r="A77" s="6">
        <v>1219</v>
      </c>
      <c r="B77" s="7" t="s">
        <v>41</v>
      </c>
      <c r="C77" s="3">
        <v>176</v>
      </c>
      <c r="D77" s="4">
        <v>10560</v>
      </c>
      <c r="E77" s="5" t="s">
        <v>14</v>
      </c>
      <c r="F77" s="3" t="s">
        <v>16</v>
      </c>
      <c r="G77" s="3">
        <v>30500</v>
      </c>
      <c r="H77" s="8">
        <f t="shared" si="4"/>
        <v>2.8882575757575757</v>
      </c>
    </row>
    <row r="78" spans="1:8" ht="15" x14ac:dyDescent="0.2">
      <c r="A78" s="6">
        <v>1220</v>
      </c>
      <c r="B78" s="7" t="s">
        <v>41</v>
      </c>
      <c r="C78" s="3">
        <v>165</v>
      </c>
      <c r="D78" s="4">
        <v>10670</v>
      </c>
      <c r="E78" s="5" t="s">
        <v>14</v>
      </c>
      <c r="F78" s="3" t="s">
        <v>17</v>
      </c>
      <c r="G78" s="3">
        <v>17500</v>
      </c>
      <c r="H78" s="8">
        <f t="shared" si="4"/>
        <v>1.6401124648547329</v>
      </c>
    </row>
    <row r="79" spans="1:8" ht="15" x14ac:dyDescent="0.2">
      <c r="A79" s="6">
        <v>1221</v>
      </c>
      <c r="B79" s="7" t="s">
        <v>41</v>
      </c>
      <c r="C79" s="3">
        <v>65</v>
      </c>
      <c r="D79" s="4">
        <v>3900</v>
      </c>
      <c r="E79" s="5" t="s">
        <v>10</v>
      </c>
      <c r="F79" s="3" t="s">
        <v>15</v>
      </c>
      <c r="G79" s="3">
        <v>11500</v>
      </c>
      <c r="H79" s="8">
        <f t="shared" si="4"/>
        <v>2.9487179487179489</v>
      </c>
    </row>
    <row r="80" spans="1:8" ht="15" x14ac:dyDescent="0.2">
      <c r="A80" s="6">
        <v>1222</v>
      </c>
      <c r="B80" s="7" t="s">
        <v>41</v>
      </c>
      <c r="C80" s="3">
        <v>232</v>
      </c>
      <c r="D80" s="4">
        <v>13920</v>
      </c>
      <c r="E80" s="5" t="s">
        <v>14</v>
      </c>
      <c r="F80" s="3" t="s">
        <v>15</v>
      </c>
      <c r="G80" s="3">
        <v>38500</v>
      </c>
      <c r="H80" s="8">
        <f t="shared" si="4"/>
        <v>2.7658045977011496</v>
      </c>
    </row>
    <row r="81" spans="1:8" ht="15" x14ac:dyDescent="0.2">
      <c r="A81" s="6">
        <v>1223</v>
      </c>
      <c r="B81" s="7" t="s">
        <v>42</v>
      </c>
      <c r="C81" s="3">
        <v>173</v>
      </c>
      <c r="D81" s="4">
        <v>11070.5</v>
      </c>
      <c r="E81" s="5" t="s">
        <v>14</v>
      </c>
      <c r="F81" s="3" t="s">
        <v>17</v>
      </c>
      <c r="G81" s="3">
        <v>18200</v>
      </c>
      <c r="H81" s="8">
        <f t="shared" si="4"/>
        <v>1.6440088523553589</v>
      </c>
    </row>
    <row r="82" spans="1:8" ht="15" x14ac:dyDescent="0.2">
      <c r="A82" s="6">
        <v>1224</v>
      </c>
      <c r="B82" s="7" t="s">
        <v>42</v>
      </c>
      <c r="C82" s="3">
        <v>210</v>
      </c>
      <c r="D82" s="4">
        <v>13290</v>
      </c>
      <c r="E82" s="5" t="s">
        <v>14</v>
      </c>
      <c r="F82" s="3" t="s">
        <v>15</v>
      </c>
      <c r="G82" s="3">
        <v>37700</v>
      </c>
      <c r="H82" s="8">
        <f t="shared" si="4"/>
        <v>2.836719337848006</v>
      </c>
    </row>
    <row r="83" spans="1:8" ht="15" x14ac:dyDescent="0.2">
      <c r="A83" s="6">
        <v>1225</v>
      </c>
      <c r="B83" s="9" t="s">
        <v>42</v>
      </c>
      <c r="C83" s="3">
        <v>183</v>
      </c>
      <c r="D83" s="10">
        <v>11895</v>
      </c>
      <c r="E83" s="5" t="s">
        <v>14</v>
      </c>
      <c r="F83" s="3" t="s">
        <v>15</v>
      </c>
      <c r="G83" s="3">
        <v>34100</v>
      </c>
      <c r="H83" s="8">
        <f t="shared" si="4"/>
        <v>2.8667507356031945</v>
      </c>
    </row>
    <row r="84" spans="1:8" ht="15" x14ac:dyDescent="0.2">
      <c r="A84" s="11">
        <v>1226</v>
      </c>
      <c r="B84" s="7" t="s">
        <v>42</v>
      </c>
      <c r="C84" s="3">
        <v>183</v>
      </c>
      <c r="D84" s="4">
        <v>10978</v>
      </c>
      <c r="E84" s="5" t="s">
        <v>14</v>
      </c>
      <c r="F84" s="3" t="s">
        <v>16</v>
      </c>
      <c r="G84" s="3">
        <v>31300</v>
      </c>
      <c r="H84" s="8">
        <f t="shared" si="4"/>
        <v>2.8511568591728911</v>
      </c>
    </row>
    <row r="85" spans="1:8" ht="15" x14ac:dyDescent="0.2">
      <c r="A85" s="6">
        <v>1227</v>
      </c>
      <c r="B85" s="7" t="s">
        <v>42</v>
      </c>
      <c r="C85" s="3">
        <v>200</v>
      </c>
      <c r="D85" s="4">
        <v>12000</v>
      </c>
      <c r="E85" s="5" t="s">
        <v>10</v>
      </c>
      <c r="F85" s="3" t="s">
        <v>15</v>
      </c>
      <c r="G85" s="3">
        <v>34100</v>
      </c>
      <c r="H85" s="8">
        <f t="shared" si="4"/>
        <v>2.8416666666666668</v>
      </c>
    </row>
    <row r="86" spans="1:8" ht="15" x14ac:dyDescent="0.2">
      <c r="A86" s="6">
        <v>1228</v>
      </c>
      <c r="B86" s="7" t="s">
        <v>43</v>
      </c>
      <c r="C86" s="3">
        <v>180</v>
      </c>
      <c r="D86" s="4">
        <v>11706</v>
      </c>
      <c r="E86" s="5" t="s">
        <v>10</v>
      </c>
      <c r="F86" s="3" t="s">
        <v>15</v>
      </c>
      <c r="G86" s="3">
        <v>34000</v>
      </c>
      <c r="H86" s="8">
        <f t="shared" si="4"/>
        <v>2.9044934221766616</v>
      </c>
    </row>
    <row r="87" spans="1:8" ht="15" x14ac:dyDescent="0.2">
      <c r="A87" s="6">
        <v>1229</v>
      </c>
      <c r="B87" s="7" t="s">
        <v>43</v>
      </c>
      <c r="C87" s="3">
        <v>300</v>
      </c>
      <c r="D87" s="10">
        <v>17931.400000000001</v>
      </c>
      <c r="E87" s="5" t="s">
        <v>14</v>
      </c>
      <c r="F87" s="3" t="s">
        <v>23</v>
      </c>
      <c r="G87" s="3">
        <v>115500</v>
      </c>
      <c r="H87" s="8">
        <f t="shared" si="4"/>
        <v>6.4412148521587822</v>
      </c>
    </row>
    <row r="88" spans="1:8" ht="15" x14ac:dyDescent="0.2">
      <c r="A88" s="11">
        <v>1230</v>
      </c>
      <c r="B88" s="7" t="s">
        <v>43</v>
      </c>
      <c r="C88" s="3">
        <v>170</v>
      </c>
      <c r="D88" s="4">
        <v>11015</v>
      </c>
      <c r="E88" s="5" t="s">
        <v>14</v>
      </c>
      <c r="F88" s="3" t="s">
        <v>17</v>
      </c>
      <c r="G88" s="3">
        <v>18100</v>
      </c>
      <c r="H88" s="8">
        <f t="shared" si="4"/>
        <v>1.6432137993645028</v>
      </c>
    </row>
    <row r="89" spans="1:8" ht="15" x14ac:dyDescent="0.2">
      <c r="A89" s="6">
        <v>1231</v>
      </c>
      <c r="B89" s="7" t="s">
        <v>43</v>
      </c>
      <c r="C89" s="3">
        <v>184</v>
      </c>
      <c r="D89" s="4">
        <v>11885</v>
      </c>
      <c r="E89" s="5" t="s">
        <v>10</v>
      </c>
      <c r="F89" s="3" t="s">
        <v>15</v>
      </c>
      <c r="G89" s="3">
        <v>34000</v>
      </c>
      <c r="H89" s="8">
        <f t="shared" si="4"/>
        <v>2.860748843079512</v>
      </c>
    </row>
    <row r="90" spans="1:8" ht="15" x14ac:dyDescent="0.2">
      <c r="A90" s="6">
        <v>1232</v>
      </c>
      <c r="B90" s="7" t="s">
        <v>44</v>
      </c>
      <c r="C90" s="3">
        <v>305</v>
      </c>
      <c r="D90" s="4">
        <v>18300</v>
      </c>
      <c r="E90" s="5" t="s">
        <v>12</v>
      </c>
      <c r="F90" s="3" t="s">
        <v>16</v>
      </c>
      <c r="G90" s="3">
        <v>50000</v>
      </c>
      <c r="H90" s="8">
        <f t="shared" si="4"/>
        <v>2.7322404371584699</v>
      </c>
    </row>
    <row r="91" spans="1:8" ht="15" x14ac:dyDescent="0.2">
      <c r="A91" s="6">
        <v>1233</v>
      </c>
      <c r="B91" s="7" t="s">
        <v>44</v>
      </c>
      <c r="C91" s="3">
        <v>285</v>
      </c>
      <c r="D91" s="4">
        <v>17100</v>
      </c>
      <c r="E91" s="5" t="s">
        <v>14</v>
      </c>
      <c r="F91" s="3" t="s">
        <v>16</v>
      </c>
      <c r="G91" s="3">
        <v>48500</v>
      </c>
      <c r="H91" s="8">
        <f t="shared" si="4"/>
        <v>2.8362573099415203</v>
      </c>
    </row>
    <row r="92" spans="1:8" ht="15" x14ac:dyDescent="0.2">
      <c r="A92" s="6">
        <v>1234</v>
      </c>
      <c r="B92" s="7" t="s">
        <v>44</v>
      </c>
      <c r="C92" s="3">
        <v>195</v>
      </c>
      <c r="D92" s="4">
        <v>9709.2999999999993</v>
      </c>
      <c r="E92" s="5" t="s">
        <v>14</v>
      </c>
      <c r="F92" s="3" t="s">
        <v>45</v>
      </c>
      <c r="G92" s="3">
        <v>39000</v>
      </c>
      <c r="H92" s="8">
        <f t="shared" si="4"/>
        <v>4.0167674291658519</v>
      </c>
    </row>
    <row r="93" spans="1:8" ht="15" hidden="1" x14ac:dyDescent="0.2">
      <c r="A93" s="6">
        <v>1235</v>
      </c>
      <c r="B93" s="7" t="s">
        <v>44</v>
      </c>
      <c r="C93" s="3"/>
      <c r="D93" s="4">
        <v>8784</v>
      </c>
      <c r="E93" s="5"/>
      <c r="F93" s="3"/>
      <c r="G93" s="3" t="s">
        <v>18</v>
      </c>
      <c r="H93" s="12"/>
    </row>
    <row r="94" spans="1:8" ht="15" x14ac:dyDescent="0.2">
      <c r="A94" s="6">
        <v>1236</v>
      </c>
      <c r="B94" s="7" t="s">
        <v>44</v>
      </c>
      <c r="C94" s="3">
        <v>198</v>
      </c>
      <c r="D94" s="4">
        <v>12859.7</v>
      </c>
      <c r="E94" s="5" t="s">
        <v>10</v>
      </c>
      <c r="F94" s="3" t="s">
        <v>17</v>
      </c>
      <c r="G94" s="3">
        <v>21700</v>
      </c>
      <c r="H94" s="8">
        <f>G94/D94</f>
        <v>1.6874421642806596</v>
      </c>
    </row>
    <row r="95" spans="1:8" ht="15" x14ac:dyDescent="0.2">
      <c r="A95" s="6">
        <v>1237</v>
      </c>
      <c r="B95" s="7" t="s">
        <v>44</v>
      </c>
      <c r="C95" s="3">
        <v>153</v>
      </c>
      <c r="D95" s="4">
        <v>9945</v>
      </c>
      <c r="E95" s="5" t="s">
        <v>10</v>
      </c>
      <c r="F95" s="3" t="s">
        <v>15</v>
      </c>
      <c r="G95" s="3">
        <v>28500</v>
      </c>
      <c r="H95" s="8">
        <f>G95/D95</f>
        <v>2.8657616892911011</v>
      </c>
    </row>
    <row r="96" spans="1:8" ht="15" x14ac:dyDescent="0.2">
      <c r="A96" s="6">
        <v>1238</v>
      </c>
      <c r="B96" s="7" t="s">
        <v>46</v>
      </c>
      <c r="C96" s="3">
        <v>154</v>
      </c>
      <c r="D96" s="4">
        <v>10010</v>
      </c>
      <c r="E96" s="5" t="s">
        <v>10</v>
      </c>
      <c r="F96" s="3" t="s">
        <v>36</v>
      </c>
      <c r="G96" s="3">
        <v>25500</v>
      </c>
      <c r="H96" s="8">
        <f>G96/D96</f>
        <v>2.5474525474525476</v>
      </c>
    </row>
    <row r="97" spans="1:8" ht="15" x14ac:dyDescent="0.2">
      <c r="A97" s="6">
        <v>1239</v>
      </c>
      <c r="B97" s="7" t="s">
        <v>46</v>
      </c>
      <c r="C97" s="3">
        <v>200</v>
      </c>
      <c r="D97" s="4">
        <v>11967</v>
      </c>
      <c r="E97" s="5" t="s">
        <v>10</v>
      </c>
      <c r="F97" s="3" t="s">
        <v>16</v>
      </c>
      <c r="G97" s="3">
        <v>34500</v>
      </c>
      <c r="H97" s="8">
        <f>G97/D97</f>
        <v>2.8829280521433942</v>
      </c>
    </row>
    <row r="98" spans="1:8" ht="15" hidden="1" x14ac:dyDescent="0.2">
      <c r="A98" s="6">
        <v>1240</v>
      </c>
      <c r="B98" s="9" t="s">
        <v>46</v>
      </c>
      <c r="C98" s="3"/>
      <c r="D98" s="10">
        <v>9469</v>
      </c>
      <c r="E98" s="5"/>
      <c r="F98" s="3"/>
      <c r="G98" s="3" t="s">
        <v>18</v>
      </c>
      <c r="H98" s="12"/>
    </row>
    <row r="99" spans="1:8" ht="15" x14ac:dyDescent="0.2">
      <c r="A99" s="11">
        <v>1241</v>
      </c>
      <c r="B99" s="7" t="s">
        <v>46</v>
      </c>
      <c r="C99" s="3">
        <v>200</v>
      </c>
      <c r="D99" s="4">
        <v>12000</v>
      </c>
      <c r="E99" s="5" t="s">
        <v>10</v>
      </c>
      <c r="F99" s="3" t="s">
        <v>16</v>
      </c>
      <c r="G99" s="3">
        <v>34500</v>
      </c>
      <c r="H99" s="8">
        <f t="shared" ref="H99:H112" si="5">G99/D99</f>
        <v>2.875</v>
      </c>
    </row>
    <row r="100" spans="1:8" ht="15" x14ac:dyDescent="0.2">
      <c r="A100" s="6">
        <v>1242</v>
      </c>
      <c r="B100" s="7" t="s">
        <v>46</v>
      </c>
      <c r="C100" s="3">
        <v>197</v>
      </c>
      <c r="D100" s="4">
        <v>11656.4</v>
      </c>
      <c r="E100" s="5" t="s">
        <v>10</v>
      </c>
      <c r="F100" s="3" t="s">
        <v>25</v>
      </c>
      <c r="G100" s="3">
        <v>41500</v>
      </c>
      <c r="H100" s="8">
        <f t="shared" si="5"/>
        <v>3.5602758999347999</v>
      </c>
    </row>
    <row r="101" spans="1:8" ht="15" x14ac:dyDescent="0.2">
      <c r="A101" s="6">
        <v>1243</v>
      </c>
      <c r="B101" s="7" t="s">
        <v>46</v>
      </c>
      <c r="C101" s="3">
        <v>219</v>
      </c>
      <c r="D101" s="4">
        <v>13892.5</v>
      </c>
      <c r="E101" s="5" t="s">
        <v>14</v>
      </c>
      <c r="F101" s="3" t="s">
        <v>17</v>
      </c>
      <c r="G101" s="3">
        <v>21500</v>
      </c>
      <c r="H101" s="8">
        <f t="shared" si="5"/>
        <v>1.5475976246175995</v>
      </c>
    </row>
    <row r="102" spans="1:8" ht="15" x14ac:dyDescent="0.2">
      <c r="A102" s="6">
        <v>1244</v>
      </c>
      <c r="B102" s="7" t="s">
        <v>46</v>
      </c>
      <c r="C102" s="3">
        <v>162</v>
      </c>
      <c r="D102" s="10">
        <v>10030</v>
      </c>
      <c r="E102" s="5" t="s">
        <v>14</v>
      </c>
      <c r="F102" s="3" t="s">
        <v>15</v>
      </c>
      <c r="G102" s="3">
        <v>27500</v>
      </c>
      <c r="H102" s="8">
        <f t="shared" si="5"/>
        <v>2.7417746759720836</v>
      </c>
    </row>
    <row r="103" spans="1:8" ht="15" x14ac:dyDescent="0.2">
      <c r="A103" s="11">
        <v>1245</v>
      </c>
      <c r="B103" s="7" t="s">
        <v>47</v>
      </c>
      <c r="C103" s="3">
        <v>305</v>
      </c>
      <c r="D103" s="4">
        <v>18207.5</v>
      </c>
      <c r="E103" s="5" t="s">
        <v>12</v>
      </c>
      <c r="F103" s="3" t="s">
        <v>16</v>
      </c>
      <c r="G103" s="3">
        <v>50000</v>
      </c>
      <c r="H103" s="8">
        <f t="shared" si="5"/>
        <v>2.7461211039406836</v>
      </c>
    </row>
    <row r="104" spans="1:8" ht="15" x14ac:dyDescent="0.2">
      <c r="A104" s="6">
        <v>1246</v>
      </c>
      <c r="B104" s="7" t="s">
        <v>47</v>
      </c>
      <c r="C104" s="3">
        <v>299</v>
      </c>
      <c r="D104" s="4">
        <v>17939</v>
      </c>
      <c r="E104" s="5" t="s">
        <v>14</v>
      </c>
      <c r="F104" s="3" t="s">
        <v>23</v>
      </c>
      <c r="G104" s="3">
        <v>115500</v>
      </c>
      <c r="H104" s="8">
        <f t="shared" si="5"/>
        <v>6.4384859802664582</v>
      </c>
    </row>
    <row r="105" spans="1:8" ht="15" x14ac:dyDescent="0.2">
      <c r="A105" s="6">
        <v>1247</v>
      </c>
      <c r="B105" s="7" t="s">
        <v>47</v>
      </c>
      <c r="C105" s="3">
        <v>154</v>
      </c>
      <c r="D105" s="4">
        <v>10010</v>
      </c>
      <c r="E105" s="5" t="s">
        <v>14</v>
      </c>
      <c r="F105" s="3" t="s">
        <v>15</v>
      </c>
      <c r="G105" s="3">
        <v>27500</v>
      </c>
      <c r="H105" s="8">
        <f t="shared" si="5"/>
        <v>2.7472527472527473</v>
      </c>
    </row>
    <row r="106" spans="1:8" ht="15" x14ac:dyDescent="0.2">
      <c r="A106" s="6">
        <v>1248</v>
      </c>
      <c r="B106" s="7" t="s">
        <v>47</v>
      </c>
      <c r="C106" s="3">
        <v>202</v>
      </c>
      <c r="D106" s="4">
        <v>12034.5</v>
      </c>
      <c r="E106" s="5" t="s">
        <v>10</v>
      </c>
      <c r="F106" s="3" t="s">
        <v>15</v>
      </c>
      <c r="G106" s="3">
        <v>34200</v>
      </c>
      <c r="H106" s="8">
        <f t="shared" si="5"/>
        <v>2.8418297394989405</v>
      </c>
    </row>
    <row r="107" spans="1:8" ht="15" x14ac:dyDescent="0.2">
      <c r="A107" s="6">
        <v>1249</v>
      </c>
      <c r="B107" s="7" t="s">
        <v>48</v>
      </c>
      <c r="C107" s="3">
        <v>154</v>
      </c>
      <c r="D107" s="4">
        <v>10010</v>
      </c>
      <c r="E107" s="5" t="s">
        <v>14</v>
      </c>
      <c r="F107" s="3" t="s">
        <v>49</v>
      </c>
      <c r="G107" s="3">
        <v>20500</v>
      </c>
      <c r="H107" s="8">
        <f t="shared" si="5"/>
        <v>2.0479520479520481</v>
      </c>
    </row>
    <row r="108" spans="1:8" ht="15" x14ac:dyDescent="0.2">
      <c r="A108" s="6">
        <v>1250</v>
      </c>
      <c r="B108" s="7" t="s">
        <v>48</v>
      </c>
      <c r="C108" s="3">
        <v>280</v>
      </c>
      <c r="D108" s="4">
        <v>18012</v>
      </c>
      <c r="E108" s="5" t="s">
        <v>10</v>
      </c>
      <c r="F108" s="3" t="s">
        <v>38</v>
      </c>
      <c r="G108" s="3">
        <v>37500</v>
      </c>
      <c r="H108" s="8">
        <f t="shared" si="5"/>
        <v>2.0819453697534978</v>
      </c>
    </row>
    <row r="109" spans="1:8" ht="15" x14ac:dyDescent="0.2">
      <c r="A109" s="6">
        <v>1251</v>
      </c>
      <c r="B109" s="7" t="s">
        <v>48</v>
      </c>
      <c r="C109" s="3">
        <v>154</v>
      </c>
      <c r="D109" s="4">
        <v>9910</v>
      </c>
      <c r="E109" s="5" t="s">
        <v>10</v>
      </c>
      <c r="F109" s="3" t="s">
        <v>15</v>
      </c>
      <c r="G109" s="3">
        <v>28500</v>
      </c>
      <c r="H109" s="8">
        <f t="shared" si="5"/>
        <v>2.8758829465186682</v>
      </c>
    </row>
    <row r="110" spans="1:8" ht="15" x14ac:dyDescent="0.2">
      <c r="A110" s="6">
        <v>1252</v>
      </c>
      <c r="B110" s="7" t="s">
        <v>48</v>
      </c>
      <c r="C110" s="3">
        <v>220</v>
      </c>
      <c r="D110" s="4">
        <v>13191.5</v>
      </c>
      <c r="E110" s="5" t="s">
        <v>14</v>
      </c>
      <c r="F110" s="3" t="s">
        <v>16</v>
      </c>
      <c r="G110" s="3">
        <v>37500</v>
      </c>
      <c r="H110" s="8">
        <f t="shared" si="5"/>
        <v>2.842739642951901</v>
      </c>
    </row>
    <row r="111" spans="1:8" ht="15" x14ac:dyDescent="0.2">
      <c r="A111" s="6">
        <v>1253</v>
      </c>
      <c r="B111" s="7" t="s">
        <v>50</v>
      </c>
      <c r="C111" s="3">
        <v>155</v>
      </c>
      <c r="D111" s="4">
        <v>9953.7999999999993</v>
      </c>
      <c r="E111" s="5" t="s">
        <v>14</v>
      </c>
      <c r="F111" s="3" t="s">
        <v>17</v>
      </c>
      <c r="G111" s="3">
        <v>16400</v>
      </c>
      <c r="H111" s="8">
        <f t="shared" si="5"/>
        <v>1.6476119672888747</v>
      </c>
    </row>
    <row r="112" spans="1:8" ht="15" x14ac:dyDescent="0.2">
      <c r="A112" s="6">
        <v>1254</v>
      </c>
      <c r="B112" s="7" t="s">
        <v>50</v>
      </c>
      <c r="C112" s="3">
        <v>170</v>
      </c>
      <c r="D112" s="4">
        <v>10401.5</v>
      </c>
      <c r="E112" s="5" t="s">
        <v>10</v>
      </c>
      <c r="F112" s="3" t="s">
        <v>17</v>
      </c>
      <c r="G112" s="3">
        <v>17500</v>
      </c>
      <c r="H112" s="8">
        <f t="shared" si="5"/>
        <v>1.6824496466855743</v>
      </c>
    </row>
    <row r="113" spans="1:8" ht="15" hidden="1" x14ac:dyDescent="0.2">
      <c r="A113" s="6">
        <v>1255</v>
      </c>
      <c r="B113" s="9" t="s">
        <v>51</v>
      </c>
      <c r="C113" s="3"/>
      <c r="D113" s="10">
        <v>7147</v>
      </c>
      <c r="E113" s="5"/>
      <c r="F113" s="3"/>
      <c r="G113" s="3" t="s">
        <v>18</v>
      </c>
      <c r="H113" s="12"/>
    </row>
    <row r="114" spans="1:8" ht="15" x14ac:dyDescent="0.2">
      <c r="A114" s="11">
        <v>1256</v>
      </c>
      <c r="B114" s="7" t="s">
        <v>51</v>
      </c>
      <c r="C114" s="3">
        <v>203</v>
      </c>
      <c r="D114" s="4">
        <v>12065.7</v>
      </c>
      <c r="E114" s="5" t="s">
        <v>14</v>
      </c>
      <c r="F114" s="3" t="s">
        <v>15</v>
      </c>
      <c r="G114" s="3">
        <v>33000</v>
      </c>
      <c r="H114" s="8">
        <f>G114/D114</f>
        <v>2.7350257341057707</v>
      </c>
    </row>
    <row r="115" spans="1:8" ht="15" x14ac:dyDescent="0.2">
      <c r="A115" s="6">
        <v>1257</v>
      </c>
      <c r="B115" s="7" t="s">
        <v>51</v>
      </c>
      <c r="C115" s="3">
        <v>155</v>
      </c>
      <c r="D115" s="4">
        <v>9947</v>
      </c>
      <c r="E115" s="5" t="s">
        <v>14</v>
      </c>
      <c r="F115" s="3" t="s">
        <v>15</v>
      </c>
      <c r="G115" s="3">
        <v>27500</v>
      </c>
      <c r="H115" s="8">
        <f>G115/D115</f>
        <v>2.7646526590931941</v>
      </c>
    </row>
    <row r="116" spans="1:8" ht="15" x14ac:dyDescent="0.2">
      <c r="A116" s="6">
        <v>1258</v>
      </c>
      <c r="B116" s="7" t="s">
        <v>51</v>
      </c>
      <c r="C116" s="3">
        <v>273</v>
      </c>
      <c r="D116" s="4">
        <v>16380</v>
      </c>
      <c r="E116" s="5" t="s">
        <v>10</v>
      </c>
      <c r="F116" s="3" t="s">
        <v>16</v>
      </c>
      <c r="G116" s="3">
        <v>47500</v>
      </c>
      <c r="H116" s="8">
        <f>G116/D116</f>
        <v>2.8998778998778998</v>
      </c>
    </row>
    <row r="117" spans="1:8" ht="15" hidden="1" x14ac:dyDescent="0.2">
      <c r="A117" s="6">
        <v>1259</v>
      </c>
      <c r="B117" s="7" t="s">
        <v>52</v>
      </c>
      <c r="C117" s="3">
        <v>184</v>
      </c>
      <c r="D117" s="10">
        <v>11962</v>
      </c>
      <c r="E117" s="5" t="s">
        <v>10</v>
      </c>
      <c r="F117" s="3" t="s">
        <v>30</v>
      </c>
      <c r="G117" s="3" t="s">
        <v>31</v>
      </c>
      <c r="H117" s="12"/>
    </row>
    <row r="118" spans="1:8" ht="15" x14ac:dyDescent="0.2">
      <c r="A118" s="11">
        <v>1260</v>
      </c>
      <c r="B118" s="7" t="s">
        <v>52</v>
      </c>
      <c r="C118" s="3">
        <v>206</v>
      </c>
      <c r="D118" s="4">
        <v>13040</v>
      </c>
      <c r="E118" s="5" t="s">
        <v>10</v>
      </c>
      <c r="F118" s="3" t="s">
        <v>17</v>
      </c>
      <c r="G118" s="3">
        <v>21500</v>
      </c>
      <c r="H118" s="8">
        <f>G118/D118</f>
        <v>1.6487730061349692</v>
      </c>
    </row>
    <row r="119" spans="1:8" ht="15" x14ac:dyDescent="0.2">
      <c r="A119" s="6">
        <v>1261</v>
      </c>
      <c r="B119" s="7" t="s">
        <v>52</v>
      </c>
      <c r="C119" s="3">
        <v>185</v>
      </c>
      <c r="D119" s="4">
        <v>12021</v>
      </c>
      <c r="E119" s="5" t="s">
        <v>14</v>
      </c>
      <c r="F119" s="3" t="s">
        <v>15</v>
      </c>
      <c r="G119" s="3">
        <v>33000</v>
      </c>
      <c r="H119" s="8">
        <f>G119/D119</f>
        <v>2.7451959071624659</v>
      </c>
    </row>
    <row r="120" spans="1:8" ht="15" x14ac:dyDescent="0.2">
      <c r="A120" s="6">
        <v>1262</v>
      </c>
      <c r="B120" s="7" t="s">
        <v>52</v>
      </c>
      <c r="C120" s="3">
        <v>185</v>
      </c>
      <c r="D120" s="4">
        <v>11100</v>
      </c>
      <c r="E120" s="5" t="s">
        <v>14</v>
      </c>
      <c r="F120" s="3" t="s">
        <v>16</v>
      </c>
      <c r="G120" s="3">
        <v>31500</v>
      </c>
      <c r="H120" s="8">
        <f>G120/D120</f>
        <v>2.8378378378378377</v>
      </c>
    </row>
    <row r="121" spans="1:8" ht="15" x14ac:dyDescent="0.2">
      <c r="A121" s="6">
        <v>1263</v>
      </c>
      <c r="B121" s="7" t="s">
        <v>52</v>
      </c>
      <c r="C121" s="3">
        <v>219</v>
      </c>
      <c r="D121" s="4">
        <v>14203.5</v>
      </c>
      <c r="E121" s="5" t="s">
        <v>10</v>
      </c>
      <c r="F121" s="3" t="s">
        <v>17</v>
      </c>
      <c r="G121" s="3">
        <v>23200</v>
      </c>
      <c r="H121" s="8">
        <f>G121/D121</f>
        <v>1.6334002182560636</v>
      </c>
    </row>
    <row r="122" spans="1:8" ht="15" x14ac:dyDescent="0.2">
      <c r="A122" s="6">
        <v>1264</v>
      </c>
      <c r="B122" s="7" t="s">
        <v>52</v>
      </c>
      <c r="C122" s="3">
        <v>300</v>
      </c>
      <c r="D122" s="4">
        <v>18002</v>
      </c>
      <c r="E122" s="5" t="s">
        <v>12</v>
      </c>
      <c r="F122" s="3" t="s">
        <v>23</v>
      </c>
      <c r="G122" s="3">
        <v>110000</v>
      </c>
      <c r="H122" s="8">
        <f>G122/D122</f>
        <v>6.1104321742028667</v>
      </c>
    </row>
    <row r="123" spans="1:8" ht="15" hidden="1" x14ac:dyDescent="0.2">
      <c r="A123" s="6">
        <v>1265</v>
      </c>
      <c r="B123" s="7" t="s">
        <v>53</v>
      </c>
      <c r="C123" s="3">
        <v>46</v>
      </c>
      <c r="D123" s="4">
        <v>22876.799999999999</v>
      </c>
      <c r="E123" s="5" t="s">
        <v>20</v>
      </c>
      <c r="F123" s="3" t="s">
        <v>21</v>
      </c>
      <c r="G123" s="3" t="s">
        <v>22</v>
      </c>
      <c r="H123" s="12"/>
    </row>
    <row r="124" spans="1:8" ht="15" x14ac:dyDescent="0.2">
      <c r="A124" s="6">
        <v>1266</v>
      </c>
      <c r="B124" s="7" t="s">
        <v>53</v>
      </c>
      <c r="C124" s="3">
        <v>200</v>
      </c>
      <c r="D124" s="4">
        <v>13000</v>
      </c>
      <c r="E124" s="5" t="s">
        <v>10</v>
      </c>
      <c r="F124" s="3" t="s">
        <v>17</v>
      </c>
      <c r="G124" s="3">
        <v>21500</v>
      </c>
      <c r="H124" s="8">
        <f t="shared" ref="H124:H133" si="6">G124/D124</f>
        <v>1.6538461538461537</v>
      </c>
    </row>
    <row r="125" spans="1:8" ht="15" x14ac:dyDescent="0.2">
      <c r="A125" s="6">
        <v>1267</v>
      </c>
      <c r="B125" s="7" t="s">
        <v>54</v>
      </c>
      <c r="C125" s="3">
        <v>168</v>
      </c>
      <c r="D125" s="4">
        <v>10080</v>
      </c>
      <c r="E125" s="5" t="s">
        <v>14</v>
      </c>
      <c r="F125" s="3" t="s">
        <v>15</v>
      </c>
      <c r="G125" s="3">
        <v>27500</v>
      </c>
      <c r="H125" s="8">
        <f t="shared" si="6"/>
        <v>2.7281746031746033</v>
      </c>
    </row>
    <row r="126" spans="1:8" ht="15" x14ac:dyDescent="0.2">
      <c r="A126" s="6">
        <v>1268</v>
      </c>
      <c r="B126" s="7" t="s">
        <v>54</v>
      </c>
      <c r="C126" s="3">
        <v>304</v>
      </c>
      <c r="D126" s="4">
        <v>18202.5</v>
      </c>
      <c r="E126" s="5" t="s">
        <v>12</v>
      </c>
      <c r="F126" s="3" t="s">
        <v>16</v>
      </c>
      <c r="G126" s="3">
        <v>50000</v>
      </c>
      <c r="H126" s="8">
        <f t="shared" si="6"/>
        <v>2.7468754291992856</v>
      </c>
    </row>
    <row r="127" spans="1:8" ht="15" x14ac:dyDescent="0.2">
      <c r="A127" s="6">
        <v>1269</v>
      </c>
      <c r="B127" s="7" t="s">
        <v>54</v>
      </c>
      <c r="C127" s="3">
        <v>201</v>
      </c>
      <c r="D127" s="4">
        <v>12027.3</v>
      </c>
      <c r="E127" s="5" t="s">
        <v>10</v>
      </c>
      <c r="F127" s="3" t="s">
        <v>15</v>
      </c>
      <c r="G127" s="3">
        <v>34200</v>
      </c>
      <c r="H127" s="8">
        <f t="shared" si="6"/>
        <v>2.8435309670499613</v>
      </c>
    </row>
    <row r="128" spans="1:8" ht="15" x14ac:dyDescent="0.2">
      <c r="A128" s="6">
        <v>1270</v>
      </c>
      <c r="B128" s="9" t="s">
        <v>54</v>
      </c>
      <c r="C128" s="3">
        <v>210</v>
      </c>
      <c r="D128" s="10">
        <v>12581.5</v>
      </c>
      <c r="E128" s="5" t="s">
        <v>14</v>
      </c>
      <c r="F128" s="3" t="s">
        <v>15</v>
      </c>
      <c r="G128" s="3">
        <v>34500</v>
      </c>
      <c r="H128" s="8">
        <f t="shared" si="6"/>
        <v>2.7421213686762309</v>
      </c>
    </row>
    <row r="129" spans="1:8" ht="15" x14ac:dyDescent="0.2">
      <c r="A129" s="11">
        <v>1271</v>
      </c>
      <c r="B129" s="7" t="s">
        <v>54</v>
      </c>
      <c r="C129" s="3">
        <v>160</v>
      </c>
      <c r="D129" s="4">
        <v>10400</v>
      </c>
      <c r="E129" s="5" t="s">
        <v>14</v>
      </c>
      <c r="F129" s="3" t="s">
        <v>34</v>
      </c>
      <c r="G129" s="3">
        <v>23500</v>
      </c>
      <c r="H129" s="8">
        <f t="shared" si="6"/>
        <v>2.2596153846153846</v>
      </c>
    </row>
    <row r="130" spans="1:8" ht="15" x14ac:dyDescent="0.2">
      <c r="A130" s="6">
        <v>1272</v>
      </c>
      <c r="B130" s="7" t="s">
        <v>55</v>
      </c>
      <c r="C130" s="3">
        <v>161</v>
      </c>
      <c r="D130" s="4">
        <v>10060</v>
      </c>
      <c r="E130" s="5" t="s">
        <v>14</v>
      </c>
      <c r="F130" s="3" t="s">
        <v>15</v>
      </c>
      <c r="G130" s="3">
        <v>27500</v>
      </c>
      <c r="H130" s="8">
        <f t="shared" si="6"/>
        <v>2.7335984095427435</v>
      </c>
    </row>
    <row r="131" spans="1:8" ht="15" x14ac:dyDescent="0.2">
      <c r="A131" s="6">
        <v>1273</v>
      </c>
      <c r="B131" s="7" t="s">
        <v>55</v>
      </c>
      <c r="C131" s="3">
        <v>183</v>
      </c>
      <c r="D131" s="4">
        <v>11900</v>
      </c>
      <c r="E131" s="5" t="s">
        <v>10</v>
      </c>
      <c r="F131" s="3" t="s">
        <v>34</v>
      </c>
      <c r="G131" s="3">
        <v>28500</v>
      </c>
      <c r="H131" s="8">
        <f t="shared" si="6"/>
        <v>2.3949579831932772</v>
      </c>
    </row>
    <row r="132" spans="1:8" ht="15" x14ac:dyDescent="0.2">
      <c r="A132" s="6">
        <v>1274</v>
      </c>
      <c r="B132" s="7" t="s">
        <v>55</v>
      </c>
      <c r="C132" s="3">
        <v>204</v>
      </c>
      <c r="D132" s="10">
        <v>12869</v>
      </c>
      <c r="E132" s="5" t="s">
        <v>14</v>
      </c>
      <c r="F132" s="3" t="s">
        <v>17</v>
      </c>
      <c r="G132" s="3">
        <v>20500</v>
      </c>
      <c r="H132" s="8">
        <f t="shared" si="6"/>
        <v>1.5929753671613955</v>
      </c>
    </row>
    <row r="133" spans="1:8" ht="15" x14ac:dyDescent="0.2">
      <c r="A133" s="11">
        <v>1275</v>
      </c>
      <c r="B133" s="7" t="s">
        <v>56</v>
      </c>
      <c r="C133" s="3">
        <v>300</v>
      </c>
      <c r="D133" s="4">
        <v>17992</v>
      </c>
      <c r="E133" s="5" t="s">
        <v>12</v>
      </c>
      <c r="F133" s="3" t="s">
        <v>23</v>
      </c>
      <c r="G133" s="3">
        <v>110000</v>
      </c>
      <c r="H133" s="8">
        <f t="shared" si="6"/>
        <v>6.1138283681636283</v>
      </c>
    </row>
    <row r="134" spans="1:8" ht="15" hidden="1" x14ac:dyDescent="0.2">
      <c r="A134" s="6">
        <v>1276</v>
      </c>
      <c r="B134" s="7" t="s">
        <v>56</v>
      </c>
      <c r="C134" s="3"/>
      <c r="D134" s="4">
        <v>9938</v>
      </c>
      <c r="E134" s="5"/>
      <c r="F134" s="3"/>
      <c r="G134" s="3" t="s">
        <v>18</v>
      </c>
      <c r="H134" s="12"/>
    </row>
    <row r="135" spans="1:8" ht="15" hidden="1" x14ac:dyDescent="0.2">
      <c r="A135" s="6">
        <v>1277</v>
      </c>
      <c r="B135" s="7" t="s">
        <v>56</v>
      </c>
      <c r="C135" s="3"/>
      <c r="D135" s="4">
        <v>6241</v>
      </c>
      <c r="E135" s="5"/>
      <c r="F135" s="3"/>
      <c r="G135" s="3" t="s">
        <v>18</v>
      </c>
      <c r="H135" s="12"/>
    </row>
  </sheetData>
  <sheetProtection selectLockedCells="1" selectUnlockedCells="1"/>
  <autoFilter ref="H1:H135" xr:uid="{45999DD2-0CB5-C04D-A4D6-12922ECD22FC}">
    <filterColumn colId="0">
      <customFilters>
        <customFilter operator="notEqual" val=" "/>
      </customFilters>
    </filterColumn>
  </autoFilter>
  <mergeCells count="2">
    <mergeCell ref="A1:F1"/>
    <mergeCell ref="A2:F2"/>
  </mergeCells>
  <dataValidations count="1">
    <dataValidation type="list" allowBlank="1" showErrorMessage="1" sqref="E5:F135 JA5:JB135 SW5:SX135 ACS5:ACT135 AMO5:AMP135 AWK5:AWL135 BGG5:BGH135 BQC5:BQD135 BZY5:BZZ135 CJU5:CJV135 CTQ5:CTR135 DDM5:DDN135 DNI5:DNJ135 DXE5:DXF135 EHA5:EHB135 EQW5:EQX135 FAS5:FAT135 FKO5:FKP135 FUK5:FUL135 GEG5:GEH135 GOC5:GOD135 GXY5:GXZ135 HHU5:HHV135 HRQ5:HRR135 IBM5:IBN135 ILI5:ILJ135 IVE5:IVF135 JFA5:JFB135 JOW5:JOX135 JYS5:JYT135 KIO5:KIP135 KSK5:KSL135 LCG5:LCH135 LMC5:LMD135 LVY5:LVZ135 MFU5:MFV135 MPQ5:MPR135 MZM5:MZN135 NJI5:NJJ135 NTE5:NTF135 ODA5:ODB135 OMW5:OMX135 OWS5:OWT135 PGO5:PGP135 PQK5:PQL135 QAG5:QAH135 QKC5:QKD135 QTY5:QTZ135 RDU5:RDV135 RNQ5:RNR135 RXM5:RXN135 SHI5:SHJ135 SRE5:SRF135 TBA5:TBB135 TKW5:TKX135 TUS5:TUT135 UEO5:UEP135 UOK5:UOL135 UYG5:UYH135 VIC5:VID135 VRY5:VRZ135 WBU5:WBV135 WLQ5:WLR135 WVM5:WVN135 E65541:F65671 JA65541:JB65671 SW65541:SX65671 ACS65541:ACT65671 AMO65541:AMP65671 AWK65541:AWL65671 BGG65541:BGH65671 BQC65541:BQD65671 BZY65541:BZZ65671 CJU65541:CJV65671 CTQ65541:CTR65671 DDM65541:DDN65671 DNI65541:DNJ65671 DXE65541:DXF65671 EHA65541:EHB65671 EQW65541:EQX65671 FAS65541:FAT65671 FKO65541:FKP65671 FUK65541:FUL65671 GEG65541:GEH65671 GOC65541:GOD65671 GXY65541:GXZ65671 HHU65541:HHV65671 HRQ65541:HRR65671 IBM65541:IBN65671 ILI65541:ILJ65671 IVE65541:IVF65671 JFA65541:JFB65671 JOW65541:JOX65671 JYS65541:JYT65671 KIO65541:KIP65671 KSK65541:KSL65671 LCG65541:LCH65671 LMC65541:LMD65671 LVY65541:LVZ65671 MFU65541:MFV65671 MPQ65541:MPR65671 MZM65541:MZN65671 NJI65541:NJJ65671 NTE65541:NTF65671 ODA65541:ODB65671 OMW65541:OMX65671 OWS65541:OWT65671 PGO65541:PGP65671 PQK65541:PQL65671 QAG65541:QAH65671 QKC65541:QKD65671 QTY65541:QTZ65671 RDU65541:RDV65671 RNQ65541:RNR65671 RXM65541:RXN65671 SHI65541:SHJ65671 SRE65541:SRF65671 TBA65541:TBB65671 TKW65541:TKX65671 TUS65541:TUT65671 UEO65541:UEP65671 UOK65541:UOL65671 UYG65541:UYH65671 VIC65541:VID65671 VRY65541:VRZ65671 WBU65541:WBV65671 WLQ65541:WLR65671 WVM65541:WVN65671 E131077:F131207 JA131077:JB131207 SW131077:SX131207 ACS131077:ACT131207 AMO131077:AMP131207 AWK131077:AWL131207 BGG131077:BGH131207 BQC131077:BQD131207 BZY131077:BZZ131207 CJU131077:CJV131207 CTQ131077:CTR131207 DDM131077:DDN131207 DNI131077:DNJ131207 DXE131077:DXF131207 EHA131077:EHB131207 EQW131077:EQX131207 FAS131077:FAT131207 FKO131077:FKP131207 FUK131077:FUL131207 GEG131077:GEH131207 GOC131077:GOD131207 GXY131077:GXZ131207 HHU131077:HHV131207 HRQ131077:HRR131207 IBM131077:IBN131207 ILI131077:ILJ131207 IVE131077:IVF131207 JFA131077:JFB131207 JOW131077:JOX131207 JYS131077:JYT131207 KIO131077:KIP131207 KSK131077:KSL131207 LCG131077:LCH131207 LMC131077:LMD131207 LVY131077:LVZ131207 MFU131077:MFV131207 MPQ131077:MPR131207 MZM131077:MZN131207 NJI131077:NJJ131207 NTE131077:NTF131207 ODA131077:ODB131207 OMW131077:OMX131207 OWS131077:OWT131207 PGO131077:PGP131207 PQK131077:PQL131207 QAG131077:QAH131207 QKC131077:QKD131207 QTY131077:QTZ131207 RDU131077:RDV131207 RNQ131077:RNR131207 RXM131077:RXN131207 SHI131077:SHJ131207 SRE131077:SRF131207 TBA131077:TBB131207 TKW131077:TKX131207 TUS131077:TUT131207 UEO131077:UEP131207 UOK131077:UOL131207 UYG131077:UYH131207 VIC131077:VID131207 VRY131077:VRZ131207 WBU131077:WBV131207 WLQ131077:WLR131207 WVM131077:WVN131207 E196613:F196743 JA196613:JB196743 SW196613:SX196743 ACS196613:ACT196743 AMO196613:AMP196743 AWK196613:AWL196743 BGG196613:BGH196743 BQC196613:BQD196743 BZY196613:BZZ196743 CJU196613:CJV196743 CTQ196613:CTR196743 DDM196613:DDN196743 DNI196613:DNJ196743 DXE196613:DXF196743 EHA196613:EHB196743 EQW196613:EQX196743 FAS196613:FAT196743 FKO196613:FKP196743 FUK196613:FUL196743 GEG196613:GEH196743 GOC196613:GOD196743 GXY196613:GXZ196743 HHU196613:HHV196743 HRQ196613:HRR196743 IBM196613:IBN196743 ILI196613:ILJ196743 IVE196613:IVF196743 JFA196613:JFB196743 JOW196613:JOX196743 JYS196613:JYT196743 KIO196613:KIP196743 KSK196613:KSL196743 LCG196613:LCH196743 LMC196613:LMD196743 LVY196613:LVZ196743 MFU196613:MFV196743 MPQ196613:MPR196743 MZM196613:MZN196743 NJI196613:NJJ196743 NTE196613:NTF196743 ODA196613:ODB196743 OMW196613:OMX196743 OWS196613:OWT196743 PGO196613:PGP196743 PQK196613:PQL196743 QAG196613:QAH196743 QKC196613:QKD196743 QTY196613:QTZ196743 RDU196613:RDV196743 RNQ196613:RNR196743 RXM196613:RXN196743 SHI196613:SHJ196743 SRE196613:SRF196743 TBA196613:TBB196743 TKW196613:TKX196743 TUS196613:TUT196743 UEO196613:UEP196743 UOK196613:UOL196743 UYG196613:UYH196743 VIC196613:VID196743 VRY196613:VRZ196743 WBU196613:WBV196743 WLQ196613:WLR196743 WVM196613:WVN196743 E262149:F262279 JA262149:JB262279 SW262149:SX262279 ACS262149:ACT262279 AMO262149:AMP262279 AWK262149:AWL262279 BGG262149:BGH262279 BQC262149:BQD262279 BZY262149:BZZ262279 CJU262149:CJV262279 CTQ262149:CTR262279 DDM262149:DDN262279 DNI262149:DNJ262279 DXE262149:DXF262279 EHA262149:EHB262279 EQW262149:EQX262279 FAS262149:FAT262279 FKO262149:FKP262279 FUK262149:FUL262279 GEG262149:GEH262279 GOC262149:GOD262279 GXY262149:GXZ262279 HHU262149:HHV262279 HRQ262149:HRR262279 IBM262149:IBN262279 ILI262149:ILJ262279 IVE262149:IVF262279 JFA262149:JFB262279 JOW262149:JOX262279 JYS262149:JYT262279 KIO262149:KIP262279 KSK262149:KSL262279 LCG262149:LCH262279 LMC262149:LMD262279 LVY262149:LVZ262279 MFU262149:MFV262279 MPQ262149:MPR262279 MZM262149:MZN262279 NJI262149:NJJ262279 NTE262149:NTF262279 ODA262149:ODB262279 OMW262149:OMX262279 OWS262149:OWT262279 PGO262149:PGP262279 PQK262149:PQL262279 QAG262149:QAH262279 QKC262149:QKD262279 QTY262149:QTZ262279 RDU262149:RDV262279 RNQ262149:RNR262279 RXM262149:RXN262279 SHI262149:SHJ262279 SRE262149:SRF262279 TBA262149:TBB262279 TKW262149:TKX262279 TUS262149:TUT262279 UEO262149:UEP262279 UOK262149:UOL262279 UYG262149:UYH262279 VIC262149:VID262279 VRY262149:VRZ262279 WBU262149:WBV262279 WLQ262149:WLR262279 WVM262149:WVN262279 E327685:F327815 JA327685:JB327815 SW327685:SX327815 ACS327685:ACT327815 AMO327685:AMP327815 AWK327685:AWL327815 BGG327685:BGH327815 BQC327685:BQD327815 BZY327685:BZZ327815 CJU327685:CJV327815 CTQ327685:CTR327815 DDM327685:DDN327815 DNI327685:DNJ327815 DXE327685:DXF327815 EHA327685:EHB327815 EQW327685:EQX327815 FAS327685:FAT327815 FKO327685:FKP327815 FUK327685:FUL327815 GEG327685:GEH327815 GOC327685:GOD327815 GXY327685:GXZ327815 HHU327685:HHV327815 HRQ327685:HRR327815 IBM327685:IBN327815 ILI327685:ILJ327815 IVE327685:IVF327815 JFA327685:JFB327815 JOW327685:JOX327815 JYS327685:JYT327815 KIO327685:KIP327815 KSK327685:KSL327815 LCG327685:LCH327815 LMC327685:LMD327815 LVY327685:LVZ327815 MFU327685:MFV327815 MPQ327685:MPR327815 MZM327685:MZN327815 NJI327685:NJJ327815 NTE327685:NTF327815 ODA327685:ODB327815 OMW327685:OMX327815 OWS327685:OWT327815 PGO327685:PGP327815 PQK327685:PQL327815 QAG327685:QAH327815 QKC327685:QKD327815 QTY327685:QTZ327815 RDU327685:RDV327815 RNQ327685:RNR327815 RXM327685:RXN327815 SHI327685:SHJ327815 SRE327685:SRF327815 TBA327685:TBB327815 TKW327685:TKX327815 TUS327685:TUT327815 UEO327685:UEP327815 UOK327685:UOL327815 UYG327685:UYH327815 VIC327685:VID327815 VRY327685:VRZ327815 WBU327685:WBV327815 WLQ327685:WLR327815 WVM327685:WVN327815 E393221:F393351 JA393221:JB393351 SW393221:SX393351 ACS393221:ACT393351 AMO393221:AMP393351 AWK393221:AWL393351 BGG393221:BGH393351 BQC393221:BQD393351 BZY393221:BZZ393351 CJU393221:CJV393351 CTQ393221:CTR393351 DDM393221:DDN393351 DNI393221:DNJ393351 DXE393221:DXF393351 EHA393221:EHB393351 EQW393221:EQX393351 FAS393221:FAT393351 FKO393221:FKP393351 FUK393221:FUL393351 GEG393221:GEH393351 GOC393221:GOD393351 GXY393221:GXZ393351 HHU393221:HHV393351 HRQ393221:HRR393351 IBM393221:IBN393351 ILI393221:ILJ393351 IVE393221:IVF393351 JFA393221:JFB393351 JOW393221:JOX393351 JYS393221:JYT393351 KIO393221:KIP393351 KSK393221:KSL393351 LCG393221:LCH393351 LMC393221:LMD393351 LVY393221:LVZ393351 MFU393221:MFV393351 MPQ393221:MPR393351 MZM393221:MZN393351 NJI393221:NJJ393351 NTE393221:NTF393351 ODA393221:ODB393351 OMW393221:OMX393351 OWS393221:OWT393351 PGO393221:PGP393351 PQK393221:PQL393351 QAG393221:QAH393351 QKC393221:QKD393351 QTY393221:QTZ393351 RDU393221:RDV393351 RNQ393221:RNR393351 RXM393221:RXN393351 SHI393221:SHJ393351 SRE393221:SRF393351 TBA393221:TBB393351 TKW393221:TKX393351 TUS393221:TUT393351 UEO393221:UEP393351 UOK393221:UOL393351 UYG393221:UYH393351 VIC393221:VID393351 VRY393221:VRZ393351 WBU393221:WBV393351 WLQ393221:WLR393351 WVM393221:WVN393351 E458757:F458887 JA458757:JB458887 SW458757:SX458887 ACS458757:ACT458887 AMO458757:AMP458887 AWK458757:AWL458887 BGG458757:BGH458887 BQC458757:BQD458887 BZY458757:BZZ458887 CJU458757:CJV458887 CTQ458757:CTR458887 DDM458757:DDN458887 DNI458757:DNJ458887 DXE458757:DXF458887 EHA458757:EHB458887 EQW458757:EQX458887 FAS458757:FAT458887 FKO458757:FKP458887 FUK458757:FUL458887 GEG458757:GEH458887 GOC458757:GOD458887 GXY458757:GXZ458887 HHU458757:HHV458887 HRQ458757:HRR458887 IBM458757:IBN458887 ILI458757:ILJ458887 IVE458757:IVF458887 JFA458757:JFB458887 JOW458757:JOX458887 JYS458757:JYT458887 KIO458757:KIP458887 KSK458757:KSL458887 LCG458757:LCH458887 LMC458757:LMD458887 LVY458757:LVZ458887 MFU458757:MFV458887 MPQ458757:MPR458887 MZM458757:MZN458887 NJI458757:NJJ458887 NTE458757:NTF458887 ODA458757:ODB458887 OMW458757:OMX458887 OWS458757:OWT458887 PGO458757:PGP458887 PQK458757:PQL458887 QAG458757:QAH458887 QKC458757:QKD458887 QTY458757:QTZ458887 RDU458757:RDV458887 RNQ458757:RNR458887 RXM458757:RXN458887 SHI458757:SHJ458887 SRE458757:SRF458887 TBA458757:TBB458887 TKW458757:TKX458887 TUS458757:TUT458887 UEO458757:UEP458887 UOK458757:UOL458887 UYG458757:UYH458887 VIC458757:VID458887 VRY458757:VRZ458887 WBU458757:WBV458887 WLQ458757:WLR458887 WVM458757:WVN458887 E524293:F524423 JA524293:JB524423 SW524293:SX524423 ACS524293:ACT524423 AMO524293:AMP524423 AWK524293:AWL524423 BGG524293:BGH524423 BQC524293:BQD524423 BZY524293:BZZ524423 CJU524293:CJV524423 CTQ524293:CTR524423 DDM524293:DDN524423 DNI524293:DNJ524423 DXE524293:DXF524423 EHA524293:EHB524423 EQW524293:EQX524423 FAS524293:FAT524423 FKO524293:FKP524423 FUK524293:FUL524423 GEG524293:GEH524423 GOC524293:GOD524423 GXY524293:GXZ524423 HHU524293:HHV524423 HRQ524293:HRR524423 IBM524293:IBN524423 ILI524293:ILJ524423 IVE524293:IVF524423 JFA524293:JFB524423 JOW524293:JOX524423 JYS524293:JYT524423 KIO524293:KIP524423 KSK524293:KSL524423 LCG524293:LCH524423 LMC524293:LMD524423 LVY524293:LVZ524423 MFU524293:MFV524423 MPQ524293:MPR524423 MZM524293:MZN524423 NJI524293:NJJ524423 NTE524293:NTF524423 ODA524293:ODB524423 OMW524293:OMX524423 OWS524293:OWT524423 PGO524293:PGP524423 PQK524293:PQL524423 QAG524293:QAH524423 QKC524293:QKD524423 QTY524293:QTZ524423 RDU524293:RDV524423 RNQ524293:RNR524423 RXM524293:RXN524423 SHI524293:SHJ524423 SRE524293:SRF524423 TBA524293:TBB524423 TKW524293:TKX524423 TUS524293:TUT524423 UEO524293:UEP524423 UOK524293:UOL524423 UYG524293:UYH524423 VIC524293:VID524423 VRY524293:VRZ524423 WBU524293:WBV524423 WLQ524293:WLR524423 WVM524293:WVN524423 E589829:F589959 JA589829:JB589959 SW589829:SX589959 ACS589829:ACT589959 AMO589829:AMP589959 AWK589829:AWL589959 BGG589829:BGH589959 BQC589829:BQD589959 BZY589829:BZZ589959 CJU589829:CJV589959 CTQ589829:CTR589959 DDM589829:DDN589959 DNI589829:DNJ589959 DXE589829:DXF589959 EHA589829:EHB589959 EQW589829:EQX589959 FAS589829:FAT589959 FKO589829:FKP589959 FUK589829:FUL589959 GEG589829:GEH589959 GOC589829:GOD589959 GXY589829:GXZ589959 HHU589829:HHV589959 HRQ589829:HRR589959 IBM589829:IBN589959 ILI589829:ILJ589959 IVE589829:IVF589959 JFA589829:JFB589959 JOW589829:JOX589959 JYS589829:JYT589959 KIO589829:KIP589959 KSK589829:KSL589959 LCG589829:LCH589959 LMC589829:LMD589959 LVY589829:LVZ589959 MFU589829:MFV589959 MPQ589829:MPR589959 MZM589829:MZN589959 NJI589829:NJJ589959 NTE589829:NTF589959 ODA589829:ODB589959 OMW589829:OMX589959 OWS589829:OWT589959 PGO589829:PGP589959 PQK589829:PQL589959 QAG589829:QAH589959 QKC589829:QKD589959 QTY589829:QTZ589959 RDU589829:RDV589959 RNQ589829:RNR589959 RXM589829:RXN589959 SHI589829:SHJ589959 SRE589829:SRF589959 TBA589829:TBB589959 TKW589829:TKX589959 TUS589829:TUT589959 UEO589829:UEP589959 UOK589829:UOL589959 UYG589829:UYH589959 VIC589829:VID589959 VRY589829:VRZ589959 WBU589829:WBV589959 WLQ589829:WLR589959 WVM589829:WVN589959 E655365:F655495 JA655365:JB655495 SW655365:SX655495 ACS655365:ACT655495 AMO655365:AMP655495 AWK655365:AWL655495 BGG655365:BGH655495 BQC655365:BQD655495 BZY655365:BZZ655495 CJU655365:CJV655495 CTQ655365:CTR655495 DDM655365:DDN655495 DNI655365:DNJ655495 DXE655365:DXF655495 EHA655365:EHB655495 EQW655365:EQX655495 FAS655365:FAT655495 FKO655365:FKP655495 FUK655365:FUL655495 GEG655365:GEH655495 GOC655365:GOD655495 GXY655365:GXZ655495 HHU655365:HHV655495 HRQ655365:HRR655495 IBM655365:IBN655495 ILI655365:ILJ655495 IVE655365:IVF655495 JFA655365:JFB655495 JOW655365:JOX655495 JYS655365:JYT655495 KIO655365:KIP655495 KSK655365:KSL655495 LCG655365:LCH655495 LMC655365:LMD655495 LVY655365:LVZ655495 MFU655365:MFV655495 MPQ655365:MPR655495 MZM655365:MZN655495 NJI655365:NJJ655495 NTE655365:NTF655495 ODA655365:ODB655495 OMW655365:OMX655495 OWS655365:OWT655495 PGO655365:PGP655495 PQK655365:PQL655495 QAG655365:QAH655495 QKC655365:QKD655495 QTY655365:QTZ655495 RDU655365:RDV655495 RNQ655365:RNR655495 RXM655365:RXN655495 SHI655365:SHJ655495 SRE655365:SRF655495 TBA655365:TBB655495 TKW655365:TKX655495 TUS655365:TUT655495 UEO655365:UEP655495 UOK655365:UOL655495 UYG655365:UYH655495 VIC655365:VID655495 VRY655365:VRZ655495 WBU655365:WBV655495 WLQ655365:WLR655495 WVM655365:WVN655495 E720901:F721031 JA720901:JB721031 SW720901:SX721031 ACS720901:ACT721031 AMO720901:AMP721031 AWK720901:AWL721031 BGG720901:BGH721031 BQC720901:BQD721031 BZY720901:BZZ721031 CJU720901:CJV721031 CTQ720901:CTR721031 DDM720901:DDN721031 DNI720901:DNJ721031 DXE720901:DXF721031 EHA720901:EHB721031 EQW720901:EQX721031 FAS720901:FAT721031 FKO720901:FKP721031 FUK720901:FUL721031 GEG720901:GEH721031 GOC720901:GOD721031 GXY720901:GXZ721031 HHU720901:HHV721031 HRQ720901:HRR721031 IBM720901:IBN721031 ILI720901:ILJ721031 IVE720901:IVF721031 JFA720901:JFB721031 JOW720901:JOX721031 JYS720901:JYT721031 KIO720901:KIP721031 KSK720901:KSL721031 LCG720901:LCH721031 LMC720901:LMD721031 LVY720901:LVZ721031 MFU720901:MFV721031 MPQ720901:MPR721031 MZM720901:MZN721031 NJI720901:NJJ721031 NTE720901:NTF721031 ODA720901:ODB721031 OMW720901:OMX721031 OWS720901:OWT721031 PGO720901:PGP721031 PQK720901:PQL721031 QAG720901:QAH721031 QKC720901:QKD721031 QTY720901:QTZ721031 RDU720901:RDV721031 RNQ720901:RNR721031 RXM720901:RXN721031 SHI720901:SHJ721031 SRE720901:SRF721031 TBA720901:TBB721031 TKW720901:TKX721031 TUS720901:TUT721031 UEO720901:UEP721031 UOK720901:UOL721031 UYG720901:UYH721031 VIC720901:VID721031 VRY720901:VRZ721031 WBU720901:WBV721031 WLQ720901:WLR721031 WVM720901:WVN721031 E786437:F786567 JA786437:JB786567 SW786437:SX786567 ACS786437:ACT786567 AMO786437:AMP786567 AWK786437:AWL786567 BGG786437:BGH786567 BQC786437:BQD786567 BZY786437:BZZ786567 CJU786437:CJV786567 CTQ786437:CTR786567 DDM786437:DDN786567 DNI786437:DNJ786567 DXE786437:DXF786567 EHA786437:EHB786567 EQW786437:EQX786567 FAS786437:FAT786567 FKO786437:FKP786567 FUK786437:FUL786567 GEG786437:GEH786567 GOC786437:GOD786567 GXY786437:GXZ786567 HHU786437:HHV786567 HRQ786437:HRR786567 IBM786437:IBN786567 ILI786437:ILJ786567 IVE786437:IVF786567 JFA786437:JFB786567 JOW786437:JOX786567 JYS786437:JYT786567 KIO786437:KIP786567 KSK786437:KSL786567 LCG786437:LCH786567 LMC786437:LMD786567 LVY786437:LVZ786567 MFU786437:MFV786567 MPQ786437:MPR786567 MZM786437:MZN786567 NJI786437:NJJ786567 NTE786437:NTF786567 ODA786437:ODB786567 OMW786437:OMX786567 OWS786437:OWT786567 PGO786437:PGP786567 PQK786437:PQL786567 QAG786437:QAH786567 QKC786437:QKD786567 QTY786437:QTZ786567 RDU786437:RDV786567 RNQ786437:RNR786567 RXM786437:RXN786567 SHI786437:SHJ786567 SRE786437:SRF786567 TBA786437:TBB786567 TKW786437:TKX786567 TUS786437:TUT786567 UEO786437:UEP786567 UOK786437:UOL786567 UYG786437:UYH786567 VIC786437:VID786567 VRY786437:VRZ786567 WBU786437:WBV786567 WLQ786437:WLR786567 WVM786437:WVN786567 E851973:F852103 JA851973:JB852103 SW851973:SX852103 ACS851973:ACT852103 AMO851973:AMP852103 AWK851973:AWL852103 BGG851973:BGH852103 BQC851973:BQD852103 BZY851973:BZZ852103 CJU851973:CJV852103 CTQ851973:CTR852103 DDM851973:DDN852103 DNI851973:DNJ852103 DXE851973:DXF852103 EHA851973:EHB852103 EQW851973:EQX852103 FAS851973:FAT852103 FKO851973:FKP852103 FUK851973:FUL852103 GEG851973:GEH852103 GOC851973:GOD852103 GXY851973:GXZ852103 HHU851973:HHV852103 HRQ851973:HRR852103 IBM851973:IBN852103 ILI851973:ILJ852103 IVE851973:IVF852103 JFA851973:JFB852103 JOW851973:JOX852103 JYS851973:JYT852103 KIO851973:KIP852103 KSK851973:KSL852103 LCG851973:LCH852103 LMC851973:LMD852103 LVY851973:LVZ852103 MFU851973:MFV852103 MPQ851973:MPR852103 MZM851973:MZN852103 NJI851973:NJJ852103 NTE851973:NTF852103 ODA851973:ODB852103 OMW851973:OMX852103 OWS851973:OWT852103 PGO851973:PGP852103 PQK851973:PQL852103 QAG851973:QAH852103 QKC851973:QKD852103 QTY851973:QTZ852103 RDU851973:RDV852103 RNQ851973:RNR852103 RXM851973:RXN852103 SHI851973:SHJ852103 SRE851973:SRF852103 TBA851973:TBB852103 TKW851973:TKX852103 TUS851973:TUT852103 UEO851973:UEP852103 UOK851973:UOL852103 UYG851973:UYH852103 VIC851973:VID852103 VRY851973:VRZ852103 WBU851973:WBV852103 WLQ851973:WLR852103 WVM851973:WVN852103 E917509:F917639 JA917509:JB917639 SW917509:SX917639 ACS917509:ACT917639 AMO917509:AMP917639 AWK917509:AWL917639 BGG917509:BGH917639 BQC917509:BQD917639 BZY917509:BZZ917639 CJU917509:CJV917639 CTQ917509:CTR917639 DDM917509:DDN917639 DNI917509:DNJ917639 DXE917509:DXF917639 EHA917509:EHB917639 EQW917509:EQX917639 FAS917509:FAT917639 FKO917509:FKP917639 FUK917509:FUL917639 GEG917509:GEH917639 GOC917509:GOD917639 GXY917509:GXZ917639 HHU917509:HHV917639 HRQ917509:HRR917639 IBM917509:IBN917639 ILI917509:ILJ917639 IVE917509:IVF917639 JFA917509:JFB917639 JOW917509:JOX917639 JYS917509:JYT917639 KIO917509:KIP917639 KSK917509:KSL917639 LCG917509:LCH917639 LMC917509:LMD917639 LVY917509:LVZ917639 MFU917509:MFV917639 MPQ917509:MPR917639 MZM917509:MZN917639 NJI917509:NJJ917639 NTE917509:NTF917639 ODA917509:ODB917639 OMW917509:OMX917639 OWS917509:OWT917639 PGO917509:PGP917639 PQK917509:PQL917639 QAG917509:QAH917639 QKC917509:QKD917639 QTY917509:QTZ917639 RDU917509:RDV917639 RNQ917509:RNR917639 RXM917509:RXN917639 SHI917509:SHJ917639 SRE917509:SRF917639 TBA917509:TBB917639 TKW917509:TKX917639 TUS917509:TUT917639 UEO917509:UEP917639 UOK917509:UOL917639 UYG917509:UYH917639 VIC917509:VID917639 VRY917509:VRZ917639 WBU917509:WBV917639 WLQ917509:WLR917639 WVM917509:WVN917639 E983045:F983175 JA983045:JB983175 SW983045:SX983175 ACS983045:ACT983175 AMO983045:AMP983175 AWK983045:AWL983175 BGG983045:BGH983175 BQC983045:BQD983175 BZY983045:BZZ983175 CJU983045:CJV983175 CTQ983045:CTR983175 DDM983045:DDN983175 DNI983045:DNJ983175 DXE983045:DXF983175 EHA983045:EHB983175 EQW983045:EQX983175 FAS983045:FAT983175 FKO983045:FKP983175 FUK983045:FUL983175 GEG983045:GEH983175 GOC983045:GOD983175 GXY983045:GXZ983175 HHU983045:HHV983175 HRQ983045:HRR983175 IBM983045:IBN983175 ILI983045:ILJ983175 IVE983045:IVF983175 JFA983045:JFB983175 JOW983045:JOX983175 JYS983045:JYT983175 KIO983045:KIP983175 KSK983045:KSL983175 LCG983045:LCH983175 LMC983045:LMD983175 LVY983045:LVZ983175 MFU983045:MFV983175 MPQ983045:MPR983175 MZM983045:MZN983175 NJI983045:NJJ983175 NTE983045:NTF983175 ODA983045:ODB983175 OMW983045:OMX983175 OWS983045:OWT983175 PGO983045:PGP983175 PQK983045:PQL983175 QAG983045:QAH983175 QKC983045:QKD983175 QTY983045:QTZ983175 RDU983045:RDV983175 RNQ983045:RNR983175 RXM983045:RXN983175 SHI983045:SHJ983175 SRE983045:SRF983175 TBA983045:TBB983175 TKW983045:TKX983175 TUS983045:TUT983175 UEO983045:UEP983175 UOK983045:UOL983175 UYG983045:UYH983175 VIC983045:VID983175 VRY983045:VRZ983175 WBU983045:WBV983175 WLQ983045:WLR983175 WVM983045:WVN983175" xr:uid="{56B8BDAF-9C0C-714B-8A8C-0301D41F72D5}">
      <formula1>NA()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rowBreaks count="1" manualBreakCount="1">
    <brk id="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BB96-C41A-6442-979F-C8D1DD34A3C6}">
  <dimension ref="A1:H135"/>
  <sheetViews>
    <sheetView view="pageBreakPreview" workbookViewId="0">
      <selection activeCell="J38" sqref="J38"/>
    </sheetView>
  </sheetViews>
  <sheetFormatPr baseColWidth="10" defaultColWidth="11.5" defaultRowHeight="13" x14ac:dyDescent="0.15"/>
  <cols>
    <col min="1" max="4" width="11.5" style="2"/>
    <col min="5" max="5" width="35" style="2" hidden="1" customWidth="1"/>
    <col min="6" max="6" width="21" style="2" customWidth="1"/>
    <col min="7" max="7" width="11.5" style="2"/>
    <col min="8" max="8" width="14" style="2" customWidth="1"/>
    <col min="9" max="260" width="11.5" style="2"/>
    <col min="261" max="261" width="35" style="2" customWidth="1"/>
    <col min="262" max="262" width="21" style="2" customWidth="1"/>
    <col min="263" max="263" width="11.5" style="2"/>
    <col min="264" max="264" width="14" style="2" customWidth="1"/>
    <col min="265" max="516" width="11.5" style="2"/>
    <col min="517" max="517" width="35" style="2" customWidth="1"/>
    <col min="518" max="518" width="21" style="2" customWidth="1"/>
    <col min="519" max="519" width="11.5" style="2"/>
    <col min="520" max="520" width="14" style="2" customWidth="1"/>
    <col min="521" max="772" width="11.5" style="2"/>
    <col min="773" max="773" width="35" style="2" customWidth="1"/>
    <col min="774" max="774" width="21" style="2" customWidth="1"/>
    <col min="775" max="775" width="11.5" style="2"/>
    <col min="776" max="776" width="14" style="2" customWidth="1"/>
    <col min="777" max="1028" width="11.5" style="2"/>
    <col min="1029" max="1029" width="35" style="2" customWidth="1"/>
    <col min="1030" max="1030" width="21" style="2" customWidth="1"/>
    <col min="1031" max="1031" width="11.5" style="2"/>
    <col min="1032" max="1032" width="14" style="2" customWidth="1"/>
    <col min="1033" max="1284" width="11.5" style="2"/>
    <col min="1285" max="1285" width="35" style="2" customWidth="1"/>
    <col min="1286" max="1286" width="21" style="2" customWidth="1"/>
    <col min="1287" max="1287" width="11.5" style="2"/>
    <col min="1288" max="1288" width="14" style="2" customWidth="1"/>
    <col min="1289" max="1540" width="11.5" style="2"/>
    <col min="1541" max="1541" width="35" style="2" customWidth="1"/>
    <col min="1542" max="1542" width="21" style="2" customWidth="1"/>
    <col min="1543" max="1543" width="11.5" style="2"/>
    <col min="1544" max="1544" width="14" style="2" customWidth="1"/>
    <col min="1545" max="1796" width="11.5" style="2"/>
    <col min="1797" max="1797" width="35" style="2" customWidth="1"/>
    <col min="1798" max="1798" width="21" style="2" customWidth="1"/>
    <col min="1799" max="1799" width="11.5" style="2"/>
    <col min="1800" max="1800" width="14" style="2" customWidth="1"/>
    <col min="1801" max="2052" width="11.5" style="2"/>
    <col min="2053" max="2053" width="35" style="2" customWidth="1"/>
    <col min="2054" max="2054" width="21" style="2" customWidth="1"/>
    <col min="2055" max="2055" width="11.5" style="2"/>
    <col min="2056" max="2056" width="14" style="2" customWidth="1"/>
    <col min="2057" max="2308" width="11.5" style="2"/>
    <col min="2309" max="2309" width="35" style="2" customWidth="1"/>
    <col min="2310" max="2310" width="21" style="2" customWidth="1"/>
    <col min="2311" max="2311" width="11.5" style="2"/>
    <col min="2312" max="2312" width="14" style="2" customWidth="1"/>
    <col min="2313" max="2564" width="11.5" style="2"/>
    <col min="2565" max="2565" width="35" style="2" customWidth="1"/>
    <col min="2566" max="2566" width="21" style="2" customWidth="1"/>
    <col min="2567" max="2567" width="11.5" style="2"/>
    <col min="2568" max="2568" width="14" style="2" customWidth="1"/>
    <col min="2569" max="2820" width="11.5" style="2"/>
    <col min="2821" max="2821" width="35" style="2" customWidth="1"/>
    <col min="2822" max="2822" width="21" style="2" customWidth="1"/>
    <col min="2823" max="2823" width="11.5" style="2"/>
    <col min="2824" max="2824" width="14" style="2" customWidth="1"/>
    <col min="2825" max="3076" width="11.5" style="2"/>
    <col min="3077" max="3077" width="35" style="2" customWidth="1"/>
    <col min="3078" max="3078" width="21" style="2" customWidth="1"/>
    <col min="3079" max="3079" width="11.5" style="2"/>
    <col min="3080" max="3080" width="14" style="2" customWidth="1"/>
    <col min="3081" max="3332" width="11.5" style="2"/>
    <col min="3333" max="3333" width="35" style="2" customWidth="1"/>
    <col min="3334" max="3334" width="21" style="2" customWidth="1"/>
    <col min="3335" max="3335" width="11.5" style="2"/>
    <col min="3336" max="3336" width="14" style="2" customWidth="1"/>
    <col min="3337" max="3588" width="11.5" style="2"/>
    <col min="3589" max="3589" width="35" style="2" customWidth="1"/>
    <col min="3590" max="3590" width="21" style="2" customWidth="1"/>
    <col min="3591" max="3591" width="11.5" style="2"/>
    <col min="3592" max="3592" width="14" style="2" customWidth="1"/>
    <col min="3593" max="3844" width="11.5" style="2"/>
    <col min="3845" max="3845" width="35" style="2" customWidth="1"/>
    <col min="3846" max="3846" width="21" style="2" customWidth="1"/>
    <col min="3847" max="3847" width="11.5" style="2"/>
    <col min="3848" max="3848" width="14" style="2" customWidth="1"/>
    <col min="3849" max="4100" width="11.5" style="2"/>
    <col min="4101" max="4101" width="35" style="2" customWidth="1"/>
    <col min="4102" max="4102" width="21" style="2" customWidth="1"/>
    <col min="4103" max="4103" width="11.5" style="2"/>
    <col min="4104" max="4104" width="14" style="2" customWidth="1"/>
    <col min="4105" max="4356" width="11.5" style="2"/>
    <col min="4357" max="4357" width="35" style="2" customWidth="1"/>
    <col min="4358" max="4358" width="21" style="2" customWidth="1"/>
    <col min="4359" max="4359" width="11.5" style="2"/>
    <col min="4360" max="4360" width="14" style="2" customWidth="1"/>
    <col min="4361" max="4612" width="11.5" style="2"/>
    <col min="4613" max="4613" width="35" style="2" customWidth="1"/>
    <col min="4614" max="4614" width="21" style="2" customWidth="1"/>
    <col min="4615" max="4615" width="11.5" style="2"/>
    <col min="4616" max="4616" width="14" style="2" customWidth="1"/>
    <col min="4617" max="4868" width="11.5" style="2"/>
    <col min="4869" max="4869" width="35" style="2" customWidth="1"/>
    <col min="4870" max="4870" width="21" style="2" customWidth="1"/>
    <col min="4871" max="4871" width="11.5" style="2"/>
    <col min="4872" max="4872" width="14" style="2" customWidth="1"/>
    <col min="4873" max="5124" width="11.5" style="2"/>
    <col min="5125" max="5125" width="35" style="2" customWidth="1"/>
    <col min="5126" max="5126" width="21" style="2" customWidth="1"/>
    <col min="5127" max="5127" width="11.5" style="2"/>
    <col min="5128" max="5128" width="14" style="2" customWidth="1"/>
    <col min="5129" max="5380" width="11.5" style="2"/>
    <col min="5381" max="5381" width="35" style="2" customWidth="1"/>
    <col min="5382" max="5382" width="21" style="2" customWidth="1"/>
    <col min="5383" max="5383" width="11.5" style="2"/>
    <col min="5384" max="5384" width="14" style="2" customWidth="1"/>
    <col min="5385" max="5636" width="11.5" style="2"/>
    <col min="5637" max="5637" width="35" style="2" customWidth="1"/>
    <col min="5638" max="5638" width="21" style="2" customWidth="1"/>
    <col min="5639" max="5639" width="11.5" style="2"/>
    <col min="5640" max="5640" width="14" style="2" customWidth="1"/>
    <col min="5641" max="5892" width="11.5" style="2"/>
    <col min="5893" max="5893" width="35" style="2" customWidth="1"/>
    <col min="5894" max="5894" width="21" style="2" customWidth="1"/>
    <col min="5895" max="5895" width="11.5" style="2"/>
    <col min="5896" max="5896" width="14" style="2" customWidth="1"/>
    <col min="5897" max="6148" width="11.5" style="2"/>
    <col min="6149" max="6149" width="35" style="2" customWidth="1"/>
    <col min="6150" max="6150" width="21" style="2" customWidth="1"/>
    <col min="6151" max="6151" width="11.5" style="2"/>
    <col min="6152" max="6152" width="14" style="2" customWidth="1"/>
    <col min="6153" max="6404" width="11.5" style="2"/>
    <col min="6405" max="6405" width="35" style="2" customWidth="1"/>
    <col min="6406" max="6406" width="21" style="2" customWidth="1"/>
    <col min="6407" max="6407" width="11.5" style="2"/>
    <col min="6408" max="6408" width="14" style="2" customWidth="1"/>
    <col min="6409" max="6660" width="11.5" style="2"/>
    <col min="6661" max="6661" width="35" style="2" customWidth="1"/>
    <col min="6662" max="6662" width="21" style="2" customWidth="1"/>
    <col min="6663" max="6663" width="11.5" style="2"/>
    <col min="6664" max="6664" width="14" style="2" customWidth="1"/>
    <col min="6665" max="6916" width="11.5" style="2"/>
    <col min="6917" max="6917" width="35" style="2" customWidth="1"/>
    <col min="6918" max="6918" width="21" style="2" customWidth="1"/>
    <col min="6919" max="6919" width="11.5" style="2"/>
    <col min="6920" max="6920" width="14" style="2" customWidth="1"/>
    <col min="6921" max="7172" width="11.5" style="2"/>
    <col min="7173" max="7173" width="35" style="2" customWidth="1"/>
    <col min="7174" max="7174" width="21" style="2" customWidth="1"/>
    <col min="7175" max="7175" width="11.5" style="2"/>
    <col min="7176" max="7176" width="14" style="2" customWidth="1"/>
    <col min="7177" max="7428" width="11.5" style="2"/>
    <col min="7429" max="7429" width="35" style="2" customWidth="1"/>
    <col min="7430" max="7430" width="21" style="2" customWidth="1"/>
    <col min="7431" max="7431" width="11.5" style="2"/>
    <col min="7432" max="7432" width="14" style="2" customWidth="1"/>
    <col min="7433" max="7684" width="11.5" style="2"/>
    <col min="7685" max="7685" width="35" style="2" customWidth="1"/>
    <col min="7686" max="7686" width="21" style="2" customWidth="1"/>
    <col min="7687" max="7687" width="11.5" style="2"/>
    <col min="7688" max="7688" width="14" style="2" customWidth="1"/>
    <col min="7689" max="7940" width="11.5" style="2"/>
    <col min="7941" max="7941" width="35" style="2" customWidth="1"/>
    <col min="7942" max="7942" width="21" style="2" customWidth="1"/>
    <col min="7943" max="7943" width="11.5" style="2"/>
    <col min="7944" max="7944" width="14" style="2" customWidth="1"/>
    <col min="7945" max="8196" width="11.5" style="2"/>
    <col min="8197" max="8197" width="35" style="2" customWidth="1"/>
    <col min="8198" max="8198" width="21" style="2" customWidth="1"/>
    <col min="8199" max="8199" width="11.5" style="2"/>
    <col min="8200" max="8200" width="14" style="2" customWidth="1"/>
    <col min="8201" max="8452" width="11.5" style="2"/>
    <col min="8453" max="8453" width="35" style="2" customWidth="1"/>
    <col min="8454" max="8454" width="21" style="2" customWidth="1"/>
    <col min="8455" max="8455" width="11.5" style="2"/>
    <col min="8456" max="8456" width="14" style="2" customWidth="1"/>
    <col min="8457" max="8708" width="11.5" style="2"/>
    <col min="8709" max="8709" width="35" style="2" customWidth="1"/>
    <col min="8710" max="8710" width="21" style="2" customWidth="1"/>
    <col min="8711" max="8711" width="11.5" style="2"/>
    <col min="8712" max="8712" width="14" style="2" customWidth="1"/>
    <col min="8713" max="8964" width="11.5" style="2"/>
    <col min="8965" max="8965" width="35" style="2" customWidth="1"/>
    <col min="8966" max="8966" width="21" style="2" customWidth="1"/>
    <col min="8967" max="8967" width="11.5" style="2"/>
    <col min="8968" max="8968" width="14" style="2" customWidth="1"/>
    <col min="8969" max="9220" width="11.5" style="2"/>
    <col min="9221" max="9221" width="35" style="2" customWidth="1"/>
    <col min="9222" max="9222" width="21" style="2" customWidth="1"/>
    <col min="9223" max="9223" width="11.5" style="2"/>
    <col min="9224" max="9224" width="14" style="2" customWidth="1"/>
    <col min="9225" max="9476" width="11.5" style="2"/>
    <col min="9477" max="9477" width="35" style="2" customWidth="1"/>
    <col min="9478" max="9478" width="21" style="2" customWidth="1"/>
    <col min="9479" max="9479" width="11.5" style="2"/>
    <col min="9480" max="9480" width="14" style="2" customWidth="1"/>
    <col min="9481" max="9732" width="11.5" style="2"/>
    <col min="9733" max="9733" width="35" style="2" customWidth="1"/>
    <col min="9734" max="9734" width="21" style="2" customWidth="1"/>
    <col min="9735" max="9735" width="11.5" style="2"/>
    <col min="9736" max="9736" width="14" style="2" customWidth="1"/>
    <col min="9737" max="9988" width="11.5" style="2"/>
    <col min="9989" max="9989" width="35" style="2" customWidth="1"/>
    <col min="9990" max="9990" width="21" style="2" customWidth="1"/>
    <col min="9991" max="9991" width="11.5" style="2"/>
    <col min="9992" max="9992" width="14" style="2" customWidth="1"/>
    <col min="9993" max="10244" width="11.5" style="2"/>
    <col min="10245" max="10245" width="35" style="2" customWidth="1"/>
    <col min="10246" max="10246" width="21" style="2" customWidth="1"/>
    <col min="10247" max="10247" width="11.5" style="2"/>
    <col min="10248" max="10248" width="14" style="2" customWidth="1"/>
    <col min="10249" max="10500" width="11.5" style="2"/>
    <col min="10501" max="10501" width="35" style="2" customWidth="1"/>
    <col min="10502" max="10502" width="21" style="2" customWidth="1"/>
    <col min="10503" max="10503" width="11.5" style="2"/>
    <col min="10504" max="10504" width="14" style="2" customWidth="1"/>
    <col min="10505" max="10756" width="11.5" style="2"/>
    <col min="10757" max="10757" width="35" style="2" customWidth="1"/>
    <col min="10758" max="10758" width="21" style="2" customWidth="1"/>
    <col min="10759" max="10759" width="11.5" style="2"/>
    <col min="10760" max="10760" width="14" style="2" customWidth="1"/>
    <col min="10761" max="11012" width="11.5" style="2"/>
    <col min="11013" max="11013" width="35" style="2" customWidth="1"/>
    <col min="11014" max="11014" width="21" style="2" customWidth="1"/>
    <col min="11015" max="11015" width="11.5" style="2"/>
    <col min="11016" max="11016" width="14" style="2" customWidth="1"/>
    <col min="11017" max="11268" width="11.5" style="2"/>
    <col min="11269" max="11269" width="35" style="2" customWidth="1"/>
    <col min="11270" max="11270" width="21" style="2" customWidth="1"/>
    <col min="11271" max="11271" width="11.5" style="2"/>
    <col min="11272" max="11272" width="14" style="2" customWidth="1"/>
    <col min="11273" max="11524" width="11.5" style="2"/>
    <col min="11525" max="11525" width="35" style="2" customWidth="1"/>
    <col min="11526" max="11526" width="21" style="2" customWidth="1"/>
    <col min="11527" max="11527" width="11.5" style="2"/>
    <col min="11528" max="11528" width="14" style="2" customWidth="1"/>
    <col min="11529" max="11780" width="11.5" style="2"/>
    <col min="11781" max="11781" width="35" style="2" customWidth="1"/>
    <col min="11782" max="11782" width="21" style="2" customWidth="1"/>
    <col min="11783" max="11783" width="11.5" style="2"/>
    <col min="11784" max="11784" width="14" style="2" customWidth="1"/>
    <col min="11785" max="12036" width="11.5" style="2"/>
    <col min="12037" max="12037" width="35" style="2" customWidth="1"/>
    <col min="12038" max="12038" width="21" style="2" customWidth="1"/>
    <col min="12039" max="12039" width="11.5" style="2"/>
    <col min="12040" max="12040" width="14" style="2" customWidth="1"/>
    <col min="12041" max="12292" width="11.5" style="2"/>
    <col min="12293" max="12293" width="35" style="2" customWidth="1"/>
    <col min="12294" max="12294" width="21" style="2" customWidth="1"/>
    <col min="12295" max="12295" width="11.5" style="2"/>
    <col min="12296" max="12296" width="14" style="2" customWidth="1"/>
    <col min="12297" max="12548" width="11.5" style="2"/>
    <col min="12549" max="12549" width="35" style="2" customWidth="1"/>
    <col min="12550" max="12550" width="21" style="2" customWidth="1"/>
    <col min="12551" max="12551" width="11.5" style="2"/>
    <col min="12552" max="12552" width="14" style="2" customWidth="1"/>
    <col min="12553" max="12804" width="11.5" style="2"/>
    <col min="12805" max="12805" width="35" style="2" customWidth="1"/>
    <col min="12806" max="12806" width="21" style="2" customWidth="1"/>
    <col min="12807" max="12807" width="11.5" style="2"/>
    <col min="12808" max="12808" width="14" style="2" customWidth="1"/>
    <col min="12809" max="13060" width="11.5" style="2"/>
    <col min="13061" max="13061" width="35" style="2" customWidth="1"/>
    <col min="13062" max="13062" width="21" style="2" customWidth="1"/>
    <col min="13063" max="13063" width="11.5" style="2"/>
    <col min="13064" max="13064" width="14" style="2" customWidth="1"/>
    <col min="13065" max="13316" width="11.5" style="2"/>
    <col min="13317" max="13317" width="35" style="2" customWidth="1"/>
    <col min="13318" max="13318" width="21" style="2" customWidth="1"/>
    <col min="13319" max="13319" width="11.5" style="2"/>
    <col min="13320" max="13320" width="14" style="2" customWidth="1"/>
    <col min="13321" max="13572" width="11.5" style="2"/>
    <col min="13573" max="13573" width="35" style="2" customWidth="1"/>
    <col min="13574" max="13574" width="21" style="2" customWidth="1"/>
    <col min="13575" max="13575" width="11.5" style="2"/>
    <col min="13576" max="13576" width="14" style="2" customWidth="1"/>
    <col min="13577" max="13828" width="11.5" style="2"/>
    <col min="13829" max="13829" width="35" style="2" customWidth="1"/>
    <col min="13830" max="13830" width="21" style="2" customWidth="1"/>
    <col min="13831" max="13831" width="11.5" style="2"/>
    <col min="13832" max="13832" width="14" style="2" customWidth="1"/>
    <col min="13833" max="14084" width="11.5" style="2"/>
    <col min="14085" max="14085" width="35" style="2" customWidth="1"/>
    <col min="14086" max="14086" width="21" style="2" customWidth="1"/>
    <col min="14087" max="14087" width="11.5" style="2"/>
    <col min="14088" max="14088" width="14" style="2" customWidth="1"/>
    <col min="14089" max="14340" width="11.5" style="2"/>
    <col min="14341" max="14341" width="35" style="2" customWidth="1"/>
    <col min="14342" max="14342" width="21" style="2" customWidth="1"/>
    <col min="14343" max="14343" width="11.5" style="2"/>
    <col min="14344" max="14344" width="14" style="2" customWidth="1"/>
    <col min="14345" max="14596" width="11.5" style="2"/>
    <col min="14597" max="14597" width="35" style="2" customWidth="1"/>
    <col min="14598" max="14598" width="21" style="2" customWidth="1"/>
    <col min="14599" max="14599" width="11.5" style="2"/>
    <col min="14600" max="14600" width="14" style="2" customWidth="1"/>
    <col min="14601" max="14852" width="11.5" style="2"/>
    <col min="14853" max="14853" width="35" style="2" customWidth="1"/>
    <col min="14854" max="14854" width="21" style="2" customWidth="1"/>
    <col min="14855" max="14855" width="11.5" style="2"/>
    <col min="14856" max="14856" width="14" style="2" customWidth="1"/>
    <col min="14857" max="15108" width="11.5" style="2"/>
    <col min="15109" max="15109" width="35" style="2" customWidth="1"/>
    <col min="15110" max="15110" width="21" style="2" customWidth="1"/>
    <col min="15111" max="15111" width="11.5" style="2"/>
    <col min="15112" max="15112" width="14" style="2" customWidth="1"/>
    <col min="15113" max="15364" width="11.5" style="2"/>
    <col min="15365" max="15365" width="35" style="2" customWidth="1"/>
    <col min="15366" max="15366" width="21" style="2" customWidth="1"/>
    <col min="15367" max="15367" width="11.5" style="2"/>
    <col min="15368" max="15368" width="14" style="2" customWidth="1"/>
    <col min="15369" max="15620" width="11.5" style="2"/>
    <col min="15621" max="15621" width="35" style="2" customWidth="1"/>
    <col min="15622" max="15622" width="21" style="2" customWidth="1"/>
    <col min="15623" max="15623" width="11.5" style="2"/>
    <col min="15624" max="15624" width="14" style="2" customWidth="1"/>
    <col min="15625" max="15876" width="11.5" style="2"/>
    <col min="15877" max="15877" width="35" style="2" customWidth="1"/>
    <col min="15878" max="15878" width="21" style="2" customWidth="1"/>
    <col min="15879" max="15879" width="11.5" style="2"/>
    <col min="15880" max="15880" width="14" style="2" customWidth="1"/>
    <col min="15881" max="16132" width="11.5" style="2"/>
    <col min="16133" max="16133" width="35" style="2" customWidth="1"/>
    <col min="16134" max="16134" width="21" style="2" customWidth="1"/>
    <col min="16135" max="16135" width="11.5" style="2"/>
    <col min="16136" max="16136" width="14" style="2" customWidth="1"/>
    <col min="16137" max="16384" width="11.5" style="2"/>
  </cols>
  <sheetData>
    <row r="1" spans="1:8" ht="15" x14ac:dyDescent="0.2">
      <c r="A1" s="39" t="s">
        <v>0</v>
      </c>
      <c r="B1" s="39"/>
      <c r="C1" s="39"/>
      <c r="D1" s="39"/>
      <c r="E1" s="39"/>
      <c r="F1" s="39"/>
      <c r="G1" s="1"/>
    </row>
    <row r="2" spans="1:8" ht="15" x14ac:dyDescent="0.2">
      <c r="A2" s="39" t="s">
        <v>1</v>
      </c>
      <c r="B2" s="39"/>
      <c r="C2" s="39"/>
      <c r="D2" s="39"/>
      <c r="E2" s="39"/>
      <c r="F2" s="39"/>
      <c r="G2" s="1"/>
    </row>
    <row r="3" spans="1:8" ht="15" x14ac:dyDescent="0.2">
      <c r="A3" s="1"/>
      <c r="B3" s="1"/>
      <c r="C3" s="1"/>
      <c r="D3" s="1"/>
      <c r="E3" s="1"/>
      <c r="F3" s="1"/>
      <c r="G3" s="1"/>
    </row>
    <row r="4" spans="1:8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15" x14ac:dyDescent="0.2">
      <c r="A5" s="1"/>
      <c r="B5" s="1"/>
      <c r="C5" s="3"/>
      <c r="D5" s="4"/>
      <c r="E5" s="5"/>
      <c r="F5" s="3"/>
      <c r="G5" s="3"/>
    </row>
    <row r="6" spans="1:8" ht="15" x14ac:dyDescent="0.2">
      <c r="A6" s="6">
        <v>1148</v>
      </c>
      <c r="B6" s="7">
        <v>44573</v>
      </c>
      <c r="C6" s="3">
        <v>32</v>
      </c>
      <c r="D6" s="4">
        <v>2080</v>
      </c>
      <c r="E6" s="5" t="s">
        <v>10</v>
      </c>
      <c r="F6" s="3" t="s">
        <v>11</v>
      </c>
      <c r="G6" s="3">
        <v>6500</v>
      </c>
      <c r="H6" s="8">
        <f>G6/D6</f>
        <v>3.125</v>
      </c>
    </row>
    <row r="7" spans="1:8" ht="15" x14ac:dyDescent="0.2">
      <c r="A7" s="6">
        <v>1149</v>
      </c>
      <c r="B7" s="7">
        <v>44573</v>
      </c>
      <c r="C7" s="3">
        <v>300</v>
      </c>
      <c r="D7" s="4">
        <v>17958</v>
      </c>
      <c r="E7" s="5" t="s">
        <v>12</v>
      </c>
      <c r="F7" s="3" t="s">
        <v>13</v>
      </c>
      <c r="G7" s="3">
        <v>110000</v>
      </c>
      <c r="H7" s="8">
        <f>G7/D7</f>
        <v>6.1254037197906221</v>
      </c>
    </row>
    <row r="8" spans="1:8" ht="15" x14ac:dyDescent="0.2">
      <c r="A8" s="6">
        <v>1150</v>
      </c>
      <c r="B8" s="9">
        <v>44573</v>
      </c>
      <c r="C8" s="3">
        <v>201</v>
      </c>
      <c r="D8" s="10">
        <v>12020</v>
      </c>
      <c r="E8" s="5" t="s">
        <v>14</v>
      </c>
      <c r="F8" s="3" t="s">
        <v>15</v>
      </c>
      <c r="G8" s="3">
        <v>34500</v>
      </c>
      <c r="H8" s="8">
        <f>G8/D8</f>
        <v>2.8702163061564061</v>
      </c>
    </row>
    <row r="9" spans="1:8" ht="15" x14ac:dyDescent="0.2">
      <c r="A9" s="11">
        <v>1151</v>
      </c>
      <c r="B9" s="7">
        <v>44573</v>
      </c>
      <c r="C9" s="3">
        <v>300</v>
      </c>
      <c r="D9" s="4">
        <v>17906</v>
      </c>
      <c r="E9" s="5" t="s">
        <v>12</v>
      </c>
      <c r="F9" s="3" t="s">
        <v>68</v>
      </c>
      <c r="G9" s="3">
        <v>60000</v>
      </c>
      <c r="H9" s="8">
        <f>G9/D9</f>
        <v>3.3508321233106222</v>
      </c>
    </row>
    <row r="10" spans="1:8" ht="15" x14ac:dyDescent="0.2">
      <c r="A10" s="6">
        <v>1152</v>
      </c>
      <c r="B10" s="7">
        <v>44573</v>
      </c>
      <c r="C10" s="3">
        <v>195</v>
      </c>
      <c r="D10" s="4">
        <v>12585</v>
      </c>
      <c r="E10" s="5" t="s">
        <v>10</v>
      </c>
      <c r="F10" s="3" t="s">
        <v>17</v>
      </c>
      <c r="G10" s="3">
        <v>22100</v>
      </c>
      <c r="H10" s="8">
        <f>G10/D10</f>
        <v>1.7560588001589192</v>
      </c>
    </row>
    <row r="11" spans="1:8" ht="15" x14ac:dyDescent="0.2">
      <c r="A11" s="6">
        <v>1153</v>
      </c>
      <c r="B11" s="7">
        <v>44604</v>
      </c>
      <c r="C11" s="3"/>
      <c r="D11" s="4">
        <v>4923</v>
      </c>
      <c r="E11" s="5"/>
      <c r="F11" s="3"/>
      <c r="G11" s="3" t="s">
        <v>18</v>
      </c>
      <c r="H11" s="12"/>
    </row>
    <row r="12" spans="1:8" ht="15" x14ac:dyDescent="0.2">
      <c r="A12" s="6">
        <v>1154</v>
      </c>
      <c r="B12" s="7">
        <v>44604</v>
      </c>
      <c r="C12" s="3">
        <v>155</v>
      </c>
      <c r="D12" s="10">
        <v>10043</v>
      </c>
      <c r="E12" s="5" t="s">
        <v>14</v>
      </c>
      <c r="F12" s="3" t="s">
        <v>71</v>
      </c>
      <c r="G12" s="3">
        <v>28500</v>
      </c>
      <c r="H12" s="8">
        <f t="shared" ref="H12:H23" si="0">G12/D12</f>
        <v>2.8377974708752367</v>
      </c>
    </row>
    <row r="13" spans="1:8" ht="15" x14ac:dyDescent="0.2">
      <c r="A13" s="11">
        <v>1155</v>
      </c>
      <c r="B13" s="7">
        <v>44604</v>
      </c>
      <c r="C13" s="3">
        <v>195</v>
      </c>
      <c r="D13" s="4">
        <v>11654</v>
      </c>
      <c r="E13" s="5" t="s">
        <v>10</v>
      </c>
      <c r="F13" s="3" t="s">
        <v>16</v>
      </c>
      <c r="G13" s="3">
        <v>38500</v>
      </c>
      <c r="H13" s="8">
        <f t="shared" si="0"/>
        <v>3.3035867513300152</v>
      </c>
    </row>
    <row r="14" spans="1:8" ht="15" x14ac:dyDescent="0.2">
      <c r="A14" s="6">
        <v>1156</v>
      </c>
      <c r="B14" s="7">
        <v>44632</v>
      </c>
      <c r="C14" s="3">
        <v>201</v>
      </c>
      <c r="D14" s="4">
        <v>12930</v>
      </c>
      <c r="E14" s="5" t="s">
        <v>10</v>
      </c>
      <c r="F14" s="3" t="s">
        <v>66</v>
      </c>
      <c r="G14" s="3">
        <v>22500</v>
      </c>
      <c r="H14" s="8">
        <f t="shared" si="0"/>
        <v>1.740139211136891</v>
      </c>
    </row>
    <row r="15" spans="1:8" ht="15" x14ac:dyDescent="0.2">
      <c r="A15" s="6">
        <v>1157</v>
      </c>
      <c r="B15" s="7">
        <v>44632</v>
      </c>
      <c r="C15" s="3">
        <v>154</v>
      </c>
      <c r="D15" s="4">
        <v>10010</v>
      </c>
      <c r="E15" s="5" t="s">
        <v>14</v>
      </c>
      <c r="F15" s="3" t="s">
        <v>60</v>
      </c>
      <c r="G15" s="3">
        <v>28500</v>
      </c>
      <c r="H15" s="8">
        <f t="shared" si="0"/>
        <v>2.8471528471528473</v>
      </c>
    </row>
    <row r="16" spans="1:8" ht="15" x14ac:dyDescent="0.2">
      <c r="A16" s="6">
        <v>1158</v>
      </c>
      <c r="B16" s="7">
        <v>44663</v>
      </c>
      <c r="C16" s="3">
        <v>209</v>
      </c>
      <c r="D16" s="4">
        <v>13038</v>
      </c>
      <c r="E16" s="5" t="s">
        <v>10</v>
      </c>
      <c r="F16" s="3" t="s">
        <v>17</v>
      </c>
      <c r="G16" s="3">
        <v>22500</v>
      </c>
      <c r="H16" s="8">
        <f t="shared" si="0"/>
        <v>1.7257248044178555</v>
      </c>
    </row>
    <row r="17" spans="1:8" ht="15" x14ac:dyDescent="0.2">
      <c r="A17" s="6">
        <v>1159</v>
      </c>
      <c r="B17" s="7">
        <v>44663</v>
      </c>
      <c r="C17" s="3">
        <v>120</v>
      </c>
      <c r="D17" s="4">
        <v>7192</v>
      </c>
      <c r="E17" s="5" t="s">
        <v>10</v>
      </c>
      <c r="F17" s="3" t="s">
        <v>57</v>
      </c>
      <c r="G17" s="3">
        <v>21500</v>
      </c>
      <c r="H17" s="8">
        <f t="shared" si="0"/>
        <v>2.9894327030033372</v>
      </c>
    </row>
    <row r="18" spans="1:8" ht="15" x14ac:dyDescent="0.2">
      <c r="A18" s="6">
        <v>1160</v>
      </c>
      <c r="B18" s="7">
        <v>44693</v>
      </c>
      <c r="C18" s="3">
        <v>200</v>
      </c>
      <c r="D18" s="4">
        <v>12000</v>
      </c>
      <c r="E18" s="5" t="s">
        <v>10</v>
      </c>
      <c r="F18" s="3" t="s">
        <v>63</v>
      </c>
      <c r="G18" s="3">
        <v>35500</v>
      </c>
      <c r="H18" s="8">
        <f t="shared" si="0"/>
        <v>2.9583333333333335</v>
      </c>
    </row>
    <row r="19" spans="1:8" ht="15" x14ac:dyDescent="0.2">
      <c r="A19" s="6">
        <v>1161</v>
      </c>
      <c r="B19" s="7">
        <v>44693</v>
      </c>
      <c r="C19" s="3">
        <v>183</v>
      </c>
      <c r="D19" s="4">
        <v>10980</v>
      </c>
      <c r="E19" s="5" t="s">
        <v>14</v>
      </c>
      <c r="F19" s="3" t="s">
        <v>72</v>
      </c>
      <c r="G19" s="3">
        <v>35100</v>
      </c>
      <c r="H19" s="8">
        <f t="shared" si="0"/>
        <v>3.1967213114754101</v>
      </c>
    </row>
    <row r="20" spans="1:8" ht="15" x14ac:dyDescent="0.2">
      <c r="A20" s="6">
        <v>1162</v>
      </c>
      <c r="B20" s="7">
        <v>44693</v>
      </c>
      <c r="C20" s="3">
        <v>166</v>
      </c>
      <c r="D20" s="4">
        <v>10756.5</v>
      </c>
      <c r="E20" s="5" t="s">
        <v>14</v>
      </c>
      <c r="F20" s="3" t="s">
        <v>17</v>
      </c>
      <c r="G20" s="3">
        <v>18300</v>
      </c>
      <c r="H20" s="8">
        <f t="shared" si="0"/>
        <v>1.7012968902524055</v>
      </c>
    </row>
    <row r="21" spans="1:8" ht="15" x14ac:dyDescent="0.2">
      <c r="A21" s="6">
        <v>1163</v>
      </c>
      <c r="B21" s="7">
        <v>44693</v>
      </c>
      <c r="C21" s="3">
        <v>297</v>
      </c>
      <c r="D21" s="4">
        <v>18066.53</v>
      </c>
      <c r="E21" s="5" t="s">
        <v>12</v>
      </c>
      <c r="F21" s="3" t="s">
        <v>19</v>
      </c>
      <c r="G21" s="3">
        <v>60000</v>
      </c>
      <c r="H21" s="8">
        <f t="shared" si="0"/>
        <v>3.3210583327290855</v>
      </c>
    </row>
    <row r="22" spans="1:8" ht="15" x14ac:dyDescent="0.2">
      <c r="A22" s="6">
        <v>1164</v>
      </c>
      <c r="B22" s="7">
        <v>44693</v>
      </c>
      <c r="C22" s="3">
        <v>225</v>
      </c>
      <c r="D22" s="4">
        <v>13625</v>
      </c>
      <c r="E22" s="5" t="s">
        <v>14</v>
      </c>
      <c r="F22" s="3" t="s">
        <v>13</v>
      </c>
      <c r="G22" s="3">
        <v>38500</v>
      </c>
      <c r="H22" s="8">
        <f t="shared" si="0"/>
        <v>2.8256880733944953</v>
      </c>
    </row>
    <row r="23" spans="1:8" ht="15" x14ac:dyDescent="0.2">
      <c r="A23" s="6">
        <v>1165</v>
      </c>
      <c r="B23" s="9">
        <v>44693</v>
      </c>
      <c r="C23" s="3">
        <v>168</v>
      </c>
      <c r="D23" s="10">
        <v>10051.5</v>
      </c>
      <c r="E23" s="5" t="s">
        <v>14</v>
      </c>
      <c r="F23" s="3" t="s">
        <v>70</v>
      </c>
      <c r="G23" s="3">
        <v>28500</v>
      </c>
      <c r="H23" s="8">
        <f t="shared" si="0"/>
        <v>2.835397701835547</v>
      </c>
    </row>
    <row r="24" spans="1:8" ht="15" x14ac:dyDescent="0.2">
      <c r="A24" s="11">
        <v>1166</v>
      </c>
      <c r="B24" s="7">
        <v>44724</v>
      </c>
      <c r="C24" s="3">
        <v>473</v>
      </c>
      <c r="D24" s="4">
        <v>23487.5</v>
      </c>
      <c r="E24" s="5" t="s">
        <v>20</v>
      </c>
      <c r="F24" s="3" t="s">
        <v>21</v>
      </c>
      <c r="G24" s="3" t="s">
        <v>22</v>
      </c>
      <c r="H24" s="12"/>
    </row>
    <row r="25" spans="1:8" ht="15" x14ac:dyDescent="0.2">
      <c r="A25" s="6">
        <v>1167</v>
      </c>
      <c r="B25" s="7">
        <v>44724</v>
      </c>
      <c r="C25" s="3">
        <v>168</v>
      </c>
      <c r="D25" s="4">
        <v>10080</v>
      </c>
      <c r="E25" s="5" t="s">
        <v>14</v>
      </c>
      <c r="F25" s="3" t="s">
        <v>72</v>
      </c>
      <c r="G25" s="3">
        <v>28500</v>
      </c>
      <c r="H25" s="8">
        <f t="shared" ref="H25:H40" si="1">G25/D25</f>
        <v>2.8273809523809526</v>
      </c>
    </row>
    <row r="26" spans="1:8" ht="15" x14ac:dyDescent="0.2">
      <c r="A26" s="6">
        <v>1168</v>
      </c>
      <c r="B26" s="7">
        <v>44724</v>
      </c>
      <c r="C26" s="3">
        <v>173</v>
      </c>
      <c r="D26" s="4">
        <v>11019</v>
      </c>
      <c r="E26" s="5" t="s">
        <v>14</v>
      </c>
      <c r="F26" s="3" t="s">
        <v>17</v>
      </c>
      <c r="G26" s="3">
        <v>18100</v>
      </c>
      <c r="H26" s="8">
        <f t="shared" si="1"/>
        <v>1.6426172973954078</v>
      </c>
    </row>
    <row r="27" spans="1:8" ht="15" x14ac:dyDescent="0.2">
      <c r="A27" s="6">
        <v>1169</v>
      </c>
      <c r="B27" s="7">
        <v>44724</v>
      </c>
      <c r="C27" s="3">
        <v>300</v>
      </c>
      <c r="D27" s="10">
        <v>18000</v>
      </c>
      <c r="E27" s="5" t="s">
        <v>10</v>
      </c>
      <c r="F27" s="3" t="s">
        <v>69</v>
      </c>
      <c r="G27" s="3">
        <v>114500</v>
      </c>
      <c r="H27" s="8">
        <f t="shared" si="1"/>
        <v>6.3611111111111107</v>
      </c>
    </row>
    <row r="28" spans="1:8" ht="15" x14ac:dyDescent="0.2">
      <c r="A28" s="11">
        <v>1170</v>
      </c>
      <c r="B28" s="7">
        <v>44754</v>
      </c>
      <c r="C28" s="3">
        <v>154</v>
      </c>
      <c r="D28" s="4">
        <v>10010</v>
      </c>
      <c r="E28" s="5" t="s">
        <v>10</v>
      </c>
      <c r="F28" s="3" t="s">
        <v>45</v>
      </c>
      <c r="G28" s="3">
        <v>29500</v>
      </c>
      <c r="H28" s="8">
        <f t="shared" si="1"/>
        <v>2.947052947052947</v>
      </c>
    </row>
    <row r="29" spans="1:8" ht="15" x14ac:dyDescent="0.2">
      <c r="A29" s="6">
        <v>1171</v>
      </c>
      <c r="B29" s="7">
        <v>44754</v>
      </c>
      <c r="C29" s="3">
        <v>167</v>
      </c>
      <c r="D29" s="4">
        <v>10018</v>
      </c>
      <c r="E29" s="5" t="s">
        <v>14</v>
      </c>
      <c r="F29" s="3" t="s">
        <v>58</v>
      </c>
      <c r="G29" s="3">
        <v>28500</v>
      </c>
      <c r="H29" s="8">
        <f t="shared" si="1"/>
        <v>2.8448792174086646</v>
      </c>
    </row>
    <row r="30" spans="1:8" ht="15" x14ac:dyDescent="0.2">
      <c r="A30" s="6">
        <v>1172</v>
      </c>
      <c r="B30" s="7">
        <v>44754</v>
      </c>
      <c r="C30" s="3">
        <v>174</v>
      </c>
      <c r="D30" s="4">
        <v>10982</v>
      </c>
      <c r="E30" s="5" t="s">
        <v>14</v>
      </c>
      <c r="F30" s="3" t="s">
        <v>65</v>
      </c>
      <c r="G30" s="3">
        <v>18100</v>
      </c>
      <c r="H30" s="8">
        <f t="shared" si="1"/>
        <v>1.6481515206701876</v>
      </c>
    </row>
    <row r="31" spans="1:8" ht="15" x14ac:dyDescent="0.2">
      <c r="A31" s="6">
        <v>1173</v>
      </c>
      <c r="B31" s="7">
        <v>44754</v>
      </c>
      <c r="C31" s="3">
        <v>109</v>
      </c>
      <c r="D31" s="4">
        <v>6540</v>
      </c>
      <c r="E31" s="5" t="s">
        <v>10</v>
      </c>
      <c r="F31" s="3" t="s">
        <v>70</v>
      </c>
      <c r="G31" s="3">
        <v>18500</v>
      </c>
      <c r="H31" s="8">
        <f t="shared" si="1"/>
        <v>2.8287461773700304</v>
      </c>
    </row>
    <row r="32" spans="1:8" ht="15" x14ac:dyDescent="0.2">
      <c r="A32" s="6">
        <v>1174</v>
      </c>
      <c r="B32" s="7">
        <v>44754</v>
      </c>
      <c r="C32" s="3">
        <v>304</v>
      </c>
      <c r="D32" s="4">
        <v>18240</v>
      </c>
      <c r="E32" s="5" t="s">
        <v>12</v>
      </c>
      <c r="F32" s="3" t="s">
        <v>68</v>
      </c>
      <c r="G32" s="3">
        <v>58000</v>
      </c>
      <c r="H32" s="8">
        <f t="shared" si="1"/>
        <v>3.1798245614035086</v>
      </c>
    </row>
    <row r="33" spans="1:8" ht="15" x14ac:dyDescent="0.2">
      <c r="A33" s="6">
        <v>1175</v>
      </c>
      <c r="B33" s="7">
        <v>44785</v>
      </c>
      <c r="C33" s="3">
        <v>223</v>
      </c>
      <c r="D33" s="4">
        <v>13380</v>
      </c>
      <c r="E33" s="5" t="s">
        <v>14</v>
      </c>
      <c r="F33" s="3" t="s">
        <v>29</v>
      </c>
      <c r="G33" s="3">
        <v>40500</v>
      </c>
      <c r="H33" s="8">
        <f t="shared" si="1"/>
        <v>3.0269058295964126</v>
      </c>
    </row>
    <row r="34" spans="1:8" ht="15" x14ac:dyDescent="0.2">
      <c r="A34" s="6">
        <v>1176</v>
      </c>
      <c r="B34" s="7">
        <v>44785</v>
      </c>
      <c r="C34" s="3">
        <v>117</v>
      </c>
      <c r="D34" s="4">
        <v>7020</v>
      </c>
      <c r="E34" s="5" t="s">
        <v>10</v>
      </c>
      <c r="F34" s="3" t="s">
        <v>64</v>
      </c>
      <c r="G34" s="3">
        <v>20500</v>
      </c>
      <c r="H34" s="8">
        <f t="shared" si="1"/>
        <v>2.9202279202279202</v>
      </c>
    </row>
    <row r="35" spans="1:8" ht="15" x14ac:dyDescent="0.2">
      <c r="A35" s="6">
        <v>1177</v>
      </c>
      <c r="B35" s="7">
        <v>44785</v>
      </c>
      <c r="C35" s="3">
        <v>94</v>
      </c>
      <c r="D35" s="4">
        <v>6057</v>
      </c>
      <c r="E35" s="5" t="s">
        <v>10</v>
      </c>
      <c r="F35" s="3" t="s">
        <v>24</v>
      </c>
      <c r="G35" s="3">
        <v>8500</v>
      </c>
      <c r="H35" s="8">
        <f t="shared" si="1"/>
        <v>1.4033349843156677</v>
      </c>
    </row>
    <row r="36" spans="1:8" ht="15" x14ac:dyDescent="0.2">
      <c r="A36" s="6">
        <v>1178</v>
      </c>
      <c r="B36" s="7">
        <v>44816</v>
      </c>
      <c r="C36" s="3">
        <v>208</v>
      </c>
      <c r="D36" s="4">
        <v>13214.2</v>
      </c>
      <c r="E36" s="5" t="s">
        <v>10</v>
      </c>
      <c r="F36" s="3" t="s">
        <v>17</v>
      </c>
      <c r="G36" s="3">
        <v>22500</v>
      </c>
      <c r="H36" s="8">
        <f t="shared" si="1"/>
        <v>1.702713747332415</v>
      </c>
    </row>
    <row r="37" spans="1:8" ht="15" x14ac:dyDescent="0.2">
      <c r="A37" s="6">
        <v>1179</v>
      </c>
      <c r="B37" s="7">
        <v>44816</v>
      </c>
      <c r="C37" s="3">
        <v>300</v>
      </c>
      <c r="D37" s="4">
        <v>17973.3</v>
      </c>
      <c r="E37" s="5" t="s">
        <v>12</v>
      </c>
      <c r="F37" s="3" t="s">
        <v>69</v>
      </c>
      <c r="G37" s="3">
        <v>110000</v>
      </c>
      <c r="H37" s="8">
        <f t="shared" si="1"/>
        <v>6.1201893920426409</v>
      </c>
    </row>
    <row r="38" spans="1:8" ht="15" x14ac:dyDescent="0.2">
      <c r="A38" s="6">
        <v>1180</v>
      </c>
      <c r="B38" s="9">
        <v>44816</v>
      </c>
      <c r="C38" s="3">
        <v>196</v>
      </c>
      <c r="D38" s="10">
        <v>11691.5</v>
      </c>
      <c r="E38" s="5" t="s">
        <v>10</v>
      </c>
      <c r="F38" s="3" t="s">
        <v>25</v>
      </c>
      <c r="G38" s="3">
        <v>42500</v>
      </c>
      <c r="H38" s="8">
        <f t="shared" si="1"/>
        <v>3.635119531283411</v>
      </c>
    </row>
    <row r="39" spans="1:8" ht="15" x14ac:dyDescent="0.2">
      <c r="A39" s="11">
        <v>1181</v>
      </c>
      <c r="B39" s="7">
        <v>44846</v>
      </c>
      <c r="C39" s="3">
        <v>165</v>
      </c>
      <c r="D39" s="4">
        <v>10714</v>
      </c>
      <c r="E39" s="5" t="s">
        <v>14</v>
      </c>
      <c r="F39" s="3" t="s">
        <v>66</v>
      </c>
      <c r="G39" s="3">
        <v>19700</v>
      </c>
      <c r="H39" s="8">
        <f t="shared" si="1"/>
        <v>1.8387156990853089</v>
      </c>
    </row>
    <row r="40" spans="1:8" ht="15" x14ac:dyDescent="0.2">
      <c r="A40" s="6">
        <v>1182</v>
      </c>
      <c r="B40" s="7">
        <v>44846</v>
      </c>
      <c r="C40" s="3">
        <v>8</v>
      </c>
      <c r="D40" s="4">
        <v>395.5</v>
      </c>
      <c r="E40" s="5" t="s">
        <v>26</v>
      </c>
      <c r="F40" s="3" t="s">
        <v>27</v>
      </c>
      <c r="G40" s="3">
        <v>7935</v>
      </c>
      <c r="H40" s="8">
        <f t="shared" si="1"/>
        <v>20.063211125158027</v>
      </c>
    </row>
    <row r="41" spans="1:8" ht="15" x14ac:dyDescent="0.2">
      <c r="A41" s="6">
        <v>1183</v>
      </c>
      <c r="B41" s="7">
        <v>44846</v>
      </c>
      <c r="C41" s="3"/>
      <c r="D41" s="4">
        <v>7111</v>
      </c>
      <c r="E41" s="5"/>
      <c r="F41" s="3"/>
      <c r="G41" s="3" t="s">
        <v>18</v>
      </c>
      <c r="H41" s="12"/>
    </row>
    <row r="42" spans="1:8" ht="15" x14ac:dyDescent="0.2">
      <c r="A42" s="6">
        <v>1184</v>
      </c>
      <c r="B42" s="7">
        <v>44846</v>
      </c>
      <c r="C42" s="3"/>
      <c r="D42" s="10">
        <v>8460</v>
      </c>
      <c r="E42" s="5"/>
      <c r="F42" s="3"/>
      <c r="G42" s="3" t="s">
        <v>18</v>
      </c>
      <c r="H42" s="12"/>
    </row>
    <row r="43" spans="1:8" ht="15" x14ac:dyDescent="0.2">
      <c r="A43" s="11">
        <v>1185</v>
      </c>
      <c r="B43" s="7">
        <v>44846</v>
      </c>
      <c r="C43" s="3">
        <v>185</v>
      </c>
      <c r="D43" s="4">
        <v>12025</v>
      </c>
      <c r="E43" s="5" t="s">
        <v>10</v>
      </c>
      <c r="F43" s="3" t="s">
        <v>62</v>
      </c>
      <c r="G43" s="3">
        <v>75500</v>
      </c>
      <c r="H43" s="8">
        <f>G43/D43</f>
        <v>6.2785862785862783</v>
      </c>
    </row>
    <row r="44" spans="1:8" ht="15" x14ac:dyDescent="0.2">
      <c r="A44" s="6">
        <v>1186</v>
      </c>
      <c r="B44" s="7">
        <v>44846</v>
      </c>
      <c r="C44" s="3">
        <v>303</v>
      </c>
      <c r="D44" s="4">
        <v>18120.5</v>
      </c>
      <c r="E44" s="5" t="s">
        <v>12</v>
      </c>
      <c r="F44" s="3" t="s">
        <v>16</v>
      </c>
      <c r="G44" s="3">
        <v>54000</v>
      </c>
      <c r="H44" s="8">
        <f>G44/D44</f>
        <v>2.980050219364808</v>
      </c>
    </row>
    <row r="45" spans="1:8" ht="15" x14ac:dyDescent="0.2">
      <c r="A45" s="6">
        <v>1187</v>
      </c>
      <c r="B45" s="7">
        <v>44877</v>
      </c>
      <c r="C45" s="3">
        <v>192</v>
      </c>
      <c r="D45" s="4">
        <v>12015</v>
      </c>
      <c r="E45" s="5" t="s">
        <v>14</v>
      </c>
      <c r="F45" s="3" t="s">
        <v>29</v>
      </c>
      <c r="G45" s="3">
        <v>62500</v>
      </c>
      <c r="H45" s="8">
        <f>G45/D45</f>
        <v>5.2018310445276734</v>
      </c>
    </row>
    <row r="46" spans="1:8" ht="15" x14ac:dyDescent="0.2">
      <c r="A46" s="6">
        <v>1188</v>
      </c>
      <c r="B46" s="7">
        <v>44877</v>
      </c>
      <c r="C46" s="3">
        <v>168</v>
      </c>
      <c r="D46" s="4">
        <v>10049.5</v>
      </c>
      <c r="E46" s="5" t="s">
        <v>14</v>
      </c>
      <c r="F46" s="3" t="s">
        <v>71</v>
      </c>
      <c r="G46" s="3">
        <v>31100</v>
      </c>
      <c r="H46" s="8">
        <f>G46/D46</f>
        <v>3.0946813274292255</v>
      </c>
    </row>
    <row r="47" spans="1:8" ht="15" x14ac:dyDescent="0.2">
      <c r="A47" s="6">
        <v>1189</v>
      </c>
      <c r="B47" s="7">
        <v>44907</v>
      </c>
      <c r="C47" s="3">
        <v>164</v>
      </c>
      <c r="D47" s="4">
        <v>10663.5</v>
      </c>
      <c r="E47" s="5" t="s">
        <v>10</v>
      </c>
      <c r="F47" s="3" t="s">
        <v>30</v>
      </c>
      <c r="G47" s="3" t="s">
        <v>31</v>
      </c>
      <c r="H47" s="12"/>
    </row>
    <row r="48" spans="1:8" ht="15" x14ac:dyDescent="0.2">
      <c r="A48" s="6">
        <v>1190</v>
      </c>
      <c r="B48" s="7">
        <v>44907</v>
      </c>
      <c r="C48" s="3">
        <v>151</v>
      </c>
      <c r="D48" s="4">
        <v>9566</v>
      </c>
      <c r="E48" s="5" t="s">
        <v>14</v>
      </c>
      <c r="F48" s="3" t="s">
        <v>17</v>
      </c>
      <c r="G48" s="3">
        <v>15800</v>
      </c>
      <c r="H48" s="8">
        <f t="shared" ref="H48:H54" si="2">G48/D48</f>
        <v>1.6516830441145725</v>
      </c>
    </row>
    <row r="49" spans="1:8" ht="15" x14ac:dyDescent="0.2">
      <c r="A49" s="6">
        <v>1191</v>
      </c>
      <c r="B49" s="7">
        <v>44907</v>
      </c>
      <c r="C49" s="3">
        <v>183</v>
      </c>
      <c r="D49" s="4">
        <v>10906.5</v>
      </c>
      <c r="E49" s="5" t="s">
        <v>14</v>
      </c>
      <c r="F49" s="3" t="s">
        <v>16</v>
      </c>
      <c r="G49" s="3">
        <v>33500</v>
      </c>
      <c r="H49" s="8">
        <f t="shared" si="2"/>
        <v>3.071562829505341</v>
      </c>
    </row>
    <row r="50" spans="1:8" ht="15" x14ac:dyDescent="0.2">
      <c r="A50" s="6">
        <v>1192</v>
      </c>
      <c r="B50" s="7">
        <v>44907</v>
      </c>
      <c r="C50" s="3">
        <v>149</v>
      </c>
      <c r="D50" s="4">
        <v>8938</v>
      </c>
      <c r="E50" s="5" t="s">
        <v>14</v>
      </c>
      <c r="F50" s="3" t="s">
        <v>59</v>
      </c>
      <c r="G50" s="3">
        <v>27500</v>
      </c>
      <c r="H50" s="8">
        <f t="shared" si="2"/>
        <v>3.0767509509957485</v>
      </c>
    </row>
    <row r="51" spans="1:8" ht="15" x14ac:dyDescent="0.2">
      <c r="A51" s="6">
        <v>1193</v>
      </c>
      <c r="B51" s="7" t="s">
        <v>32</v>
      </c>
      <c r="C51" s="3">
        <v>302</v>
      </c>
      <c r="D51" s="4">
        <v>18041.5</v>
      </c>
      <c r="E51" s="5" t="s">
        <v>12</v>
      </c>
      <c r="F51" s="3" t="s">
        <v>69</v>
      </c>
      <c r="G51" s="3">
        <v>110000</v>
      </c>
      <c r="H51" s="8">
        <f t="shared" si="2"/>
        <v>6.0970540143557912</v>
      </c>
    </row>
    <row r="52" spans="1:8" ht="15" x14ac:dyDescent="0.2">
      <c r="A52" s="6">
        <v>1194</v>
      </c>
      <c r="B52" s="7" t="s">
        <v>32</v>
      </c>
      <c r="C52" s="3">
        <v>185</v>
      </c>
      <c r="D52" s="4">
        <v>11080.1</v>
      </c>
      <c r="E52" s="5" t="s">
        <v>10</v>
      </c>
      <c r="F52" s="3" t="s">
        <v>15</v>
      </c>
      <c r="G52" s="3">
        <v>31500</v>
      </c>
      <c r="H52" s="8">
        <f t="shared" si="2"/>
        <v>2.8429346305538759</v>
      </c>
    </row>
    <row r="53" spans="1:8" ht="15" x14ac:dyDescent="0.2">
      <c r="A53" s="6">
        <v>1195</v>
      </c>
      <c r="B53" s="9" t="s">
        <v>32</v>
      </c>
      <c r="C53" s="3">
        <v>304</v>
      </c>
      <c r="D53" s="10">
        <v>18245</v>
      </c>
      <c r="E53" s="5" t="s">
        <v>12</v>
      </c>
      <c r="F53" s="3" t="s">
        <v>67</v>
      </c>
      <c r="G53" s="3">
        <v>54000</v>
      </c>
      <c r="H53" s="8">
        <f t="shared" si="2"/>
        <v>2.9597149904083309</v>
      </c>
    </row>
    <row r="54" spans="1:8" ht="15" x14ac:dyDescent="0.2">
      <c r="A54" s="11">
        <v>1196</v>
      </c>
      <c r="B54" s="7" t="s">
        <v>32</v>
      </c>
      <c r="C54" s="3">
        <v>200</v>
      </c>
      <c r="D54" s="4">
        <v>12945.5</v>
      </c>
      <c r="E54" s="5" t="s">
        <v>10</v>
      </c>
      <c r="F54" s="3" t="s">
        <v>17</v>
      </c>
      <c r="G54" s="3">
        <v>22500</v>
      </c>
      <c r="H54" s="8">
        <f t="shared" si="2"/>
        <v>1.7380556950291608</v>
      </c>
    </row>
    <row r="55" spans="1:8" ht="15" x14ac:dyDescent="0.2">
      <c r="A55" s="6">
        <v>1197</v>
      </c>
      <c r="B55" s="7" t="s">
        <v>33</v>
      </c>
      <c r="C55" s="3"/>
      <c r="D55" s="4">
        <v>8006</v>
      </c>
      <c r="E55" s="5"/>
      <c r="F55" s="3"/>
      <c r="G55" s="3" t="s">
        <v>18</v>
      </c>
      <c r="H55" s="12"/>
    </row>
    <row r="56" spans="1:8" ht="15" x14ac:dyDescent="0.2">
      <c r="A56" s="6">
        <v>1198</v>
      </c>
      <c r="B56" s="7" t="s">
        <v>33</v>
      </c>
      <c r="C56" s="3">
        <v>293</v>
      </c>
      <c r="D56" s="4">
        <v>18135.599999999999</v>
      </c>
      <c r="E56" s="5" t="s">
        <v>12</v>
      </c>
      <c r="F56" s="3" t="s">
        <v>19</v>
      </c>
      <c r="G56" s="3">
        <v>54000</v>
      </c>
      <c r="H56" s="8">
        <f t="shared" ref="H56:H66" si="3">G56/D56</f>
        <v>2.9775689803480452</v>
      </c>
    </row>
    <row r="57" spans="1:8" ht="15" x14ac:dyDescent="0.2">
      <c r="A57" s="6">
        <v>1199</v>
      </c>
      <c r="B57" s="7" t="s">
        <v>33</v>
      </c>
      <c r="C57" s="3">
        <v>142</v>
      </c>
      <c r="D57" s="10">
        <v>9191</v>
      </c>
      <c r="E57" s="5" t="s">
        <v>14</v>
      </c>
      <c r="F57" s="3" t="s">
        <v>34</v>
      </c>
      <c r="G57" s="3">
        <v>21500</v>
      </c>
      <c r="H57" s="8">
        <f t="shared" si="3"/>
        <v>2.3392449135023394</v>
      </c>
    </row>
    <row r="58" spans="1:8" ht="15" x14ac:dyDescent="0.2">
      <c r="A58" s="11">
        <v>1200</v>
      </c>
      <c r="B58" s="7" t="s">
        <v>33</v>
      </c>
      <c r="C58" s="3">
        <v>281</v>
      </c>
      <c r="D58" s="4">
        <v>16866</v>
      </c>
      <c r="E58" s="5" t="s">
        <v>10</v>
      </c>
      <c r="F58" s="3" t="s">
        <v>16</v>
      </c>
      <c r="G58" s="3">
        <v>51500</v>
      </c>
      <c r="H58" s="8">
        <f t="shared" si="3"/>
        <v>3.0534803747183683</v>
      </c>
    </row>
    <row r="59" spans="1:8" ht="15" x14ac:dyDescent="0.2">
      <c r="A59" s="6">
        <v>1201</v>
      </c>
      <c r="B59" s="7" t="s">
        <v>35</v>
      </c>
      <c r="C59" s="3">
        <v>185</v>
      </c>
      <c r="D59" s="4">
        <v>11099</v>
      </c>
      <c r="E59" s="5" t="s">
        <v>14</v>
      </c>
      <c r="F59" s="3" t="s">
        <v>29</v>
      </c>
      <c r="G59" s="3">
        <v>32500</v>
      </c>
      <c r="H59" s="8">
        <f t="shared" si="3"/>
        <v>2.9281917289845931</v>
      </c>
    </row>
    <row r="60" spans="1:8" ht="15" x14ac:dyDescent="0.2">
      <c r="A60" s="6">
        <v>1202</v>
      </c>
      <c r="B60" s="7" t="s">
        <v>35</v>
      </c>
      <c r="C60" s="3">
        <v>100</v>
      </c>
      <c r="D60" s="4">
        <v>6000</v>
      </c>
      <c r="E60" s="5" t="s">
        <v>10</v>
      </c>
      <c r="F60" s="3" t="s">
        <v>61</v>
      </c>
      <c r="G60" s="3">
        <v>17500</v>
      </c>
      <c r="H60" s="8">
        <f t="shared" si="3"/>
        <v>2.9166666666666665</v>
      </c>
    </row>
    <row r="61" spans="1:8" ht="15" x14ac:dyDescent="0.2">
      <c r="A61" s="6">
        <v>1203</v>
      </c>
      <c r="B61" s="7" t="s">
        <v>35</v>
      </c>
      <c r="C61" s="3">
        <v>208</v>
      </c>
      <c r="D61" s="4">
        <v>13160</v>
      </c>
      <c r="E61" s="5" t="s">
        <v>14</v>
      </c>
      <c r="F61" s="3" t="s">
        <v>17</v>
      </c>
      <c r="G61" s="3">
        <v>21600</v>
      </c>
      <c r="H61" s="8">
        <f t="shared" si="3"/>
        <v>1.641337386018237</v>
      </c>
    </row>
    <row r="62" spans="1:8" ht="15" x14ac:dyDescent="0.2">
      <c r="A62" s="6">
        <v>1204</v>
      </c>
      <c r="B62" s="7" t="s">
        <v>35</v>
      </c>
      <c r="C62" s="3">
        <v>170</v>
      </c>
      <c r="D62" s="4">
        <v>11050</v>
      </c>
      <c r="E62" s="5" t="s">
        <v>10</v>
      </c>
      <c r="F62" s="3" t="s">
        <v>36</v>
      </c>
      <c r="G62" s="3">
        <v>28500</v>
      </c>
      <c r="H62" s="8">
        <f t="shared" si="3"/>
        <v>2.5791855203619911</v>
      </c>
    </row>
    <row r="63" spans="1:8" ht="15" x14ac:dyDescent="0.2">
      <c r="A63" s="6">
        <v>1205</v>
      </c>
      <c r="B63" s="7" t="s">
        <v>35</v>
      </c>
      <c r="C63" s="3">
        <v>183</v>
      </c>
      <c r="D63" s="4">
        <v>10976</v>
      </c>
      <c r="E63" s="5" t="s">
        <v>14</v>
      </c>
      <c r="F63" s="3" t="s">
        <v>16</v>
      </c>
      <c r="G63" s="3">
        <v>32500</v>
      </c>
      <c r="H63" s="8">
        <f t="shared" si="3"/>
        <v>2.9610058309037899</v>
      </c>
    </row>
    <row r="64" spans="1:8" ht="15" x14ac:dyDescent="0.2">
      <c r="A64" s="6">
        <v>1206</v>
      </c>
      <c r="B64" s="7" t="s">
        <v>37</v>
      </c>
      <c r="C64" s="3">
        <v>198</v>
      </c>
      <c r="D64" s="4">
        <v>12008</v>
      </c>
      <c r="E64" s="5" t="s">
        <v>10</v>
      </c>
      <c r="F64" s="3" t="s">
        <v>59</v>
      </c>
      <c r="G64" s="3">
        <v>34500</v>
      </c>
      <c r="H64" s="8">
        <f t="shared" si="3"/>
        <v>2.8730846102598266</v>
      </c>
    </row>
    <row r="65" spans="1:8" ht="15" x14ac:dyDescent="0.2">
      <c r="A65" s="6">
        <v>1207</v>
      </c>
      <c r="B65" s="7" t="s">
        <v>37</v>
      </c>
      <c r="C65" s="3">
        <v>95</v>
      </c>
      <c r="D65" s="4">
        <v>6000</v>
      </c>
      <c r="E65" s="5" t="s">
        <v>10</v>
      </c>
      <c r="F65" s="3" t="s">
        <v>62</v>
      </c>
      <c r="G65" s="3">
        <v>17500</v>
      </c>
      <c r="H65" s="8">
        <f t="shared" si="3"/>
        <v>2.9166666666666665</v>
      </c>
    </row>
    <row r="66" spans="1:8" ht="15" x14ac:dyDescent="0.2">
      <c r="A66" s="6">
        <v>1208</v>
      </c>
      <c r="B66" s="7" t="s">
        <v>37</v>
      </c>
      <c r="C66" s="3">
        <v>204</v>
      </c>
      <c r="D66" s="4">
        <v>13100</v>
      </c>
      <c r="E66" s="5" t="s">
        <v>10</v>
      </c>
      <c r="F66" s="3" t="s">
        <v>17</v>
      </c>
      <c r="G66" s="3">
        <v>22500</v>
      </c>
      <c r="H66" s="8">
        <f t="shared" si="3"/>
        <v>1.717557251908397</v>
      </c>
    </row>
    <row r="67" spans="1:8" ht="15" x14ac:dyDescent="0.2">
      <c r="A67" s="6">
        <v>1209</v>
      </c>
      <c r="B67" s="7" t="s">
        <v>37</v>
      </c>
      <c r="C67" s="3"/>
      <c r="D67" s="4">
        <v>7159</v>
      </c>
      <c r="E67" s="5"/>
      <c r="F67" s="3"/>
      <c r="G67" s="3" t="s">
        <v>18</v>
      </c>
      <c r="H67" s="12"/>
    </row>
    <row r="68" spans="1:8" ht="15" x14ac:dyDescent="0.2">
      <c r="A68" s="6">
        <v>1210</v>
      </c>
      <c r="B68" s="9" t="s">
        <v>37</v>
      </c>
      <c r="C68" s="3">
        <v>135</v>
      </c>
      <c r="D68" s="10">
        <v>8225</v>
      </c>
      <c r="E68" s="5" t="s">
        <v>10</v>
      </c>
      <c r="F68" s="3" t="s">
        <v>24</v>
      </c>
      <c r="G68" s="3">
        <v>10500</v>
      </c>
      <c r="H68" s="8">
        <f t="shared" ref="H68:H92" si="4">G68/D68</f>
        <v>1.2765957446808511</v>
      </c>
    </row>
    <row r="69" spans="1:8" ht="15" x14ac:dyDescent="0.2">
      <c r="A69" s="11">
        <v>1211</v>
      </c>
      <c r="B69" s="7" t="s">
        <v>37</v>
      </c>
      <c r="C69" s="3">
        <v>261</v>
      </c>
      <c r="D69" s="4">
        <v>16800</v>
      </c>
      <c r="E69" s="5" t="s">
        <v>10</v>
      </c>
      <c r="F69" s="3" t="s">
        <v>38</v>
      </c>
      <c r="G69" s="3">
        <v>36500</v>
      </c>
      <c r="H69" s="8">
        <f t="shared" si="4"/>
        <v>2.1726190476190474</v>
      </c>
    </row>
    <row r="70" spans="1:8" ht="15" x14ac:dyDescent="0.2">
      <c r="A70" s="6">
        <v>1212</v>
      </c>
      <c r="B70" s="7" t="s">
        <v>37</v>
      </c>
      <c r="C70" s="3">
        <v>304</v>
      </c>
      <c r="D70" s="4">
        <v>18067.8</v>
      </c>
      <c r="E70" s="5" t="s">
        <v>12</v>
      </c>
      <c r="F70" s="3" t="s">
        <v>16</v>
      </c>
      <c r="G70" s="3">
        <v>54000</v>
      </c>
      <c r="H70" s="8">
        <f t="shared" si="4"/>
        <v>2.9887424036130574</v>
      </c>
    </row>
    <row r="71" spans="1:8" ht="15" x14ac:dyDescent="0.2">
      <c r="A71" s="6">
        <v>1213</v>
      </c>
      <c r="B71" s="7" t="s">
        <v>39</v>
      </c>
      <c r="C71" s="3">
        <v>226</v>
      </c>
      <c r="D71" s="4">
        <v>14690</v>
      </c>
      <c r="E71" s="5" t="s">
        <v>14</v>
      </c>
      <c r="F71" s="3" t="s">
        <v>28</v>
      </c>
      <c r="G71" s="3">
        <v>90500</v>
      </c>
      <c r="H71" s="8">
        <f t="shared" si="4"/>
        <v>6.1606535057862493</v>
      </c>
    </row>
    <row r="72" spans="1:8" ht="15" x14ac:dyDescent="0.2">
      <c r="A72" s="6">
        <v>1214</v>
      </c>
      <c r="B72" s="7" t="s">
        <v>39</v>
      </c>
      <c r="C72" s="3">
        <v>81</v>
      </c>
      <c r="D72" s="10">
        <v>4935</v>
      </c>
      <c r="E72" s="5" t="s">
        <v>14</v>
      </c>
      <c r="F72" s="3" t="s">
        <v>71</v>
      </c>
      <c r="G72" s="3">
        <v>14500</v>
      </c>
      <c r="H72" s="8">
        <f t="shared" si="4"/>
        <v>2.9381965552178317</v>
      </c>
    </row>
    <row r="73" spans="1:8" ht="15" x14ac:dyDescent="0.2">
      <c r="A73" s="11">
        <v>1215</v>
      </c>
      <c r="B73" s="7" t="s">
        <v>39</v>
      </c>
      <c r="C73" s="3">
        <v>200</v>
      </c>
      <c r="D73" s="4">
        <v>12000</v>
      </c>
      <c r="E73" s="5" t="s">
        <v>10</v>
      </c>
      <c r="F73" s="3" t="s">
        <v>69</v>
      </c>
      <c r="G73" s="3">
        <v>75500</v>
      </c>
      <c r="H73" s="8">
        <f t="shared" si="4"/>
        <v>6.291666666666667</v>
      </c>
    </row>
    <row r="74" spans="1:8" ht="15" x14ac:dyDescent="0.2">
      <c r="A74" s="6">
        <v>1216</v>
      </c>
      <c r="B74" s="7" t="s">
        <v>39</v>
      </c>
      <c r="C74" s="3">
        <v>280</v>
      </c>
      <c r="D74" s="4">
        <v>16784</v>
      </c>
      <c r="E74" s="5" t="s">
        <v>14</v>
      </c>
      <c r="F74" s="3" t="s">
        <v>71</v>
      </c>
      <c r="G74" s="3">
        <v>50500</v>
      </c>
      <c r="H74" s="8">
        <f t="shared" si="4"/>
        <v>3.0088179218303144</v>
      </c>
    </row>
    <row r="75" spans="1:8" ht="15" x14ac:dyDescent="0.2">
      <c r="A75" s="6">
        <v>1217</v>
      </c>
      <c r="B75" s="7" t="s">
        <v>39</v>
      </c>
      <c r="C75" s="3">
        <v>195</v>
      </c>
      <c r="D75" s="4">
        <v>11934.5</v>
      </c>
      <c r="E75" s="5" t="s">
        <v>14</v>
      </c>
      <c r="F75" s="3" t="s">
        <v>40</v>
      </c>
      <c r="G75" s="3">
        <v>38500</v>
      </c>
      <c r="H75" s="8">
        <f t="shared" si="4"/>
        <v>3.2259415978884745</v>
      </c>
    </row>
    <row r="76" spans="1:8" ht="15" x14ac:dyDescent="0.2">
      <c r="A76" s="6">
        <v>1218</v>
      </c>
      <c r="B76" s="7" t="s">
        <v>41</v>
      </c>
      <c r="C76" s="3">
        <v>167</v>
      </c>
      <c r="D76" s="4">
        <v>10020</v>
      </c>
      <c r="E76" s="5" t="s">
        <v>14</v>
      </c>
      <c r="F76" s="3" t="s">
        <v>58</v>
      </c>
      <c r="G76" s="3">
        <v>27500</v>
      </c>
      <c r="H76" s="8">
        <f t="shared" si="4"/>
        <v>2.7445109780439121</v>
      </c>
    </row>
    <row r="77" spans="1:8" ht="15" x14ac:dyDescent="0.2">
      <c r="A77" s="6">
        <v>1219</v>
      </c>
      <c r="B77" s="7" t="s">
        <v>41</v>
      </c>
      <c r="C77" s="3">
        <v>176</v>
      </c>
      <c r="D77" s="4">
        <v>10560</v>
      </c>
      <c r="E77" s="5" t="s">
        <v>14</v>
      </c>
      <c r="F77" s="3" t="s">
        <v>67</v>
      </c>
      <c r="G77" s="3">
        <v>30500</v>
      </c>
      <c r="H77" s="8">
        <f t="shared" si="4"/>
        <v>2.8882575757575757</v>
      </c>
    </row>
    <row r="78" spans="1:8" ht="15" x14ac:dyDescent="0.2">
      <c r="A78" s="6">
        <v>1220</v>
      </c>
      <c r="B78" s="7" t="s">
        <v>41</v>
      </c>
      <c r="C78" s="3">
        <v>165</v>
      </c>
      <c r="D78" s="4">
        <v>10670</v>
      </c>
      <c r="E78" s="5" t="s">
        <v>14</v>
      </c>
      <c r="F78" s="3" t="s">
        <v>65</v>
      </c>
      <c r="G78" s="3">
        <v>17500</v>
      </c>
      <c r="H78" s="8">
        <f t="shared" si="4"/>
        <v>1.6401124648547329</v>
      </c>
    </row>
    <row r="79" spans="1:8" ht="15" x14ac:dyDescent="0.2">
      <c r="A79" s="6">
        <v>1221</v>
      </c>
      <c r="B79" s="7" t="s">
        <v>41</v>
      </c>
      <c r="C79" s="3">
        <v>65</v>
      </c>
      <c r="D79" s="4">
        <v>3900</v>
      </c>
      <c r="E79" s="5" t="s">
        <v>10</v>
      </c>
      <c r="F79" s="3" t="s">
        <v>61</v>
      </c>
      <c r="G79" s="3">
        <v>11500</v>
      </c>
      <c r="H79" s="8">
        <f t="shared" si="4"/>
        <v>2.9487179487179489</v>
      </c>
    </row>
    <row r="80" spans="1:8" ht="15" x14ac:dyDescent="0.2">
      <c r="A80" s="6">
        <v>1222</v>
      </c>
      <c r="B80" s="7" t="s">
        <v>41</v>
      </c>
      <c r="C80" s="3">
        <v>232</v>
      </c>
      <c r="D80" s="4">
        <v>13920</v>
      </c>
      <c r="E80" s="5" t="s">
        <v>14</v>
      </c>
      <c r="F80" s="3" t="s">
        <v>13</v>
      </c>
      <c r="G80" s="3">
        <v>38500</v>
      </c>
      <c r="H80" s="8">
        <f t="shared" si="4"/>
        <v>2.7658045977011496</v>
      </c>
    </row>
    <row r="81" spans="1:8" ht="15" x14ac:dyDescent="0.2">
      <c r="A81" s="6">
        <v>1223</v>
      </c>
      <c r="B81" s="7" t="s">
        <v>42</v>
      </c>
      <c r="C81" s="3">
        <v>173</v>
      </c>
      <c r="D81" s="4">
        <v>11070.5</v>
      </c>
      <c r="E81" s="5" t="s">
        <v>14</v>
      </c>
      <c r="F81" s="3" t="s">
        <v>40</v>
      </c>
      <c r="G81" s="3">
        <v>18200</v>
      </c>
      <c r="H81" s="8">
        <f t="shared" si="4"/>
        <v>1.6440088523553589</v>
      </c>
    </row>
    <row r="82" spans="1:8" ht="15" x14ac:dyDescent="0.2">
      <c r="A82" s="6">
        <v>1224</v>
      </c>
      <c r="B82" s="7" t="s">
        <v>42</v>
      </c>
      <c r="C82" s="3">
        <v>210</v>
      </c>
      <c r="D82" s="4">
        <v>13290</v>
      </c>
      <c r="E82" s="5" t="s">
        <v>14</v>
      </c>
      <c r="F82" s="3" t="s">
        <v>27</v>
      </c>
      <c r="G82" s="3">
        <v>37700</v>
      </c>
      <c r="H82" s="8">
        <f t="shared" si="4"/>
        <v>2.836719337848006</v>
      </c>
    </row>
    <row r="83" spans="1:8" ht="15" x14ac:dyDescent="0.2">
      <c r="A83" s="6">
        <v>1225</v>
      </c>
      <c r="B83" s="9" t="s">
        <v>42</v>
      </c>
      <c r="C83" s="3">
        <v>183</v>
      </c>
      <c r="D83" s="10">
        <v>11895</v>
      </c>
      <c r="E83" s="5" t="s">
        <v>14</v>
      </c>
      <c r="F83" s="3" t="s">
        <v>64</v>
      </c>
      <c r="G83" s="3">
        <v>34100</v>
      </c>
      <c r="H83" s="8">
        <f t="shared" si="4"/>
        <v>2.8667507356031945</v>
      </c>
    </row>
    <row r="84" spans="1:8" ht="15" x14ac:dyDescent="0.2">
      <c r="A84" s="11">
        <v>1226</v>
      </c>
      <c r="B84" s="7" t="s">
        <v>42</v>
      </c>
      <c r="C84" s="3">
        <v>183</v>
      </c>
      <c r="D84" s="4">
        <v>10978</v>
      </c>
      <c r="E84" s="5" t="s">
        <v>14</v>
      </c>
      <c r="F84" s="3" t="s">
        <v>68</v>
      </c>
      <c r="G84" s="3">
        <v>31300</v>
      </c>
      <c r="H84" s="8">
        <f t="shared" si="4"/>
        <v>2.8511568591728911</v>
      </c>
    </row>
    <row r="85" spans="1:8" ht="15" x14ac:dyDescent="0.2">
      <c r="A85" s="6">
        <v>1227</v>
      </c>
      <c r="B85" s="7" t="s">
        <v>42</v>
      </c>
      <c r="C85" s="3">
        <v>200</v>
      </c>
      <c r="D85" s="4">
        <v>12000</v>
      </c>
      <c r="E85" s="5" t="s">
        <v>10</v>
      </c>
      <c r="F85" s="3" t="s">
        <v>15</v>
      </c>
      <c r="G85" s="3">
        <v>34100</v>
      </c>
      <c r="H85" s="8">
        <f t="shared" si="4"/>
        <v>2.8416666666666668</v>
      </c>
    </row>
    <row r="86" spans="1:8" ht="15" x14ac:dyDescent="0.2">
      <c r="A86" s="6">
        <v>1228</v>
      </c>
      <c r="B86" s="7" t="s">
        <v>43</v>
      </c>
      <c r="C86" s="3">
        <v>180</v>
      </c>
      <c r="D86" s="4">
        <v>11706</v>
      </c>
      <c r="E86" s="5" t="s">
        <v>10</v>
      </c>
      <c r="F86" s="3" t="s">
        <v>45</v>
      </c>
      <c r="G86" s="3">
        <v>34000</v>
      </c>
      <c r="H86" s="8">
        <f t="shared" si="4"/>
        <v>2.9044934221766616</v>
      </c>
    </row>
    <row r="87" spans="1:8" ht="15" x14ac:dyDescent="0.2">
      <c r="A87" s="6">
        <v>1229</v>
      </c>
      <c r="B87" s="7" t="s">
        <v>43</v>
      </c>
      <c r="C87" s="3">
        <v>300</v>
      </c>
      <c r="D87" s="10">
        <v>17931.400000000001</v>
      </c>
      <c r="E87" s="5" t="s">
        <v>14</v>
      </c>
      <c r="F87" s="3" t="s">
        <v>28</v>
      </c>
      <c r="G87" s="3">
        <v>115500</v>
      </c>
      <c r="H87" s="8">
        <f t="shared" si="4"/>
        <v>6.4412148521587822</v>
      </c>
    </row>
    <row r="88" spans="1:8" ht="15" x14ac:dyDescent="0.2">
      <c r="A88" s="11">
        <v>1230</v>
      </c>
      <c r="B88" s="7" t="s">
        <v>43</v>
      </c>
      <c r="C88" s="3">
        <v>170</v>
      </c>
      <c r="D88" s="4">
        <v>11015</v>
      </c>
      <c r="E88" s="5" t="s">
        <v>14</v>
      </c>
      <c r="F88" s="3" t="s">
        <v>66</v>
      </c>
      <c r="G88" s="3">
        <v>18100</v>
      </c>
      <c r="H88" s="8">
        <f t="shared" si="4"/>
        <v>1.6432137993645028</v>
      </c>
    </row>
    <row r="89" spans="1:8" ht="15" x14ac:dyDescent="0.2">
      <c r="A89" s="6">
        <v>1231</v>
      </c>
      <c r="B89" s="7" t="s">
        <v>43</v>
      </c>
      <c r="C89" s="3">
        <v>184</v>
      </c>
      <c r="D89" s="4">
        <v>11885</v>
      </c>
      <c r="E89" s="5" t="s">
        <v>10</v>
      </c>
      <c r="F89" s="3" t="s">
        <v>58</v>
      </c>
      <c r="G89" s="3">
        <v>34000</v>
      </c>
      <c r="H89" s="8">
        <f t="shared" si="4"/>
        <v>2.860748843079512</v>
      </c>
    </row>
    <row r="90" spans="1:8" ht="15" x14ac:dyDescent="0.2">
      <c r="A90" s="6">
        <v>1232</v>
      </c>
      <c r="B90" s="7" t="s">
        <v>44</v>
      </c>
      <c r="C90" s="3">
        <v>305</v>
      </c>
      <c r="D90" s="4">
        <v>18300</v>
      </c>
      <c r="E90" s="5" t="s">
        <v>12</v>
      </c>
      <c r="F90" s="3" t="s">
        <v>73</v>
      </c>
      <c r="G90" s="3">
        <v>50000</v>
      </c>
      <c r="H90" s="8">
        <f t="shared" si="4"/>
        <v>2.7322404371584699</v>
      </c>
    </row>
    <row r="91" spans="1:8" ht="15" x14ac:dyDescent="0.2">
      <c r="A91" s="6">
        <v>1233</v>
      </c>
      <c r="B91" s="7" t="s">
        <v>44</v>
      </c>
      <c r="C91" s="3">
        <v>285</v>
      </c>
      <c r="D91" s="4">
        <v>17100</v>
      </c>
      <c r="E91" s="5" t="s">
        <v>14</v>
      </c>
      <c r="F91" s="3" t="s">
        <v>16</v>
      </c>
      <c r="G91" s="3">
        <v>48500</v>
      </c>
      <c r="H91" s="8">
        <f t="shared" si="4"/>
        <v>2.8362573099415203</v>
      </c>
    </row>
    <row r="92" spans="1:8" ht="15" x14ac:dyDescent="0.2">
      <c r="A92" s="6">
        <v>1234</v>
      </c>
      <c r="B92" s="7" t="s">
        <v>44</v>
      </c>
      <c r="C92" s="3">
        <v>195</v>
      </c>
      <c r="D92" s="4">
        <v>9709.2999999999993</v>
      </c>
      <c r="E92" s="5" t="s">
        <v>14</v>
      </c>
      <c r="F92" s="3" t="s">
        <v>45</v>
      </c>
      <c r="G92" s="3">
        <v>39000</v>
      </c>
      <c r="H92" s="8">
        <f t="shared" si="4"/>
        <v>4.0167674291658519</v>
      </c>
    </row>
    <row r="93" spans="1:8" ht="15" x14ac:dyDescent="0.2">
      <c r="A93" s="6">
        <v>1235</v>
      </c>
      <c r="B93" s="7" t="s">
        <v>44</v>
      </c>
      <c r="C93" s="3"/>
      <c r="D93" s="4">
        <v>8784</v>
      </c>
      <c r="E93" s="5"/>
      <c r="F93" s="3"/>
      <c r="G93" s="3" t="s">
        <v>18</v>
      </c>
      <c r="H93" s="12"/>
    </row>
    <row r="94" spans="1:8" ht="15" x14ac:dyDescent="0.2">
      <c r="A94" s="6">
        <v>1236</v>
      </c>
      <c r="B94" s="7" t="s">
        <v>44</v>
      </c>
      <c r="C94" s="3">
        <v>198</v>
      </c>
      <c r="D94" s="4">
        <v>12859.7</v>
      </c>
      <c r="E94" s="5" t="s">
        <v>10</v>
      </c>
      <c r="F94" s="3" t="s">
        <v>17</v>
      </c>
      <c r="G94" s="3">
        <v>21700</v>
      </c>
      <c r="H94" s="8">
        <f>G94/D94</f>
        <v>1.6874421642806596</v>
      </c>
    </row>
    <row r="95" spans="1:8" ht="15" x14ac:dyDescent="0.2">
      <c r="A95" s="6">
        <v>1237</v>
      </c>
      <c r="B95" s="7" t="s">
        <v>44</v>
      </c>
      <c r="C95" s="3">
        <v>153</v>
      </c>
      <c r="D95" s="4">
        <v>9945</v>
      </c>
      <c r="E95" s="5" t="s">
        <v>10</v>
      </c>
      <c r="F95" s="3" t="s">
        <v>63</v>
      </c>
      <c r="G95" s="3">
        <v>28500</v>
      </c>
      <c r="H95" s="8">
        <f>G95/D95</f>
        <v>2.8657616892911011</v>
      </c>
    </row>
    <row r="96" spans="1:8" ht="15" x14ac:dyDescent="0.2">
      <c r="A96" s="6">
        <v>1238</v>
      </c>
      <c r="B96" s="7" t="s">
        <v>46</v>
      </c>
      <c r="C96" s="3">
        <v>154</v>
      </c>
      <c r="D96" s="4">
        <v>10010</v>
      </c>
      <c r="E96" s="5" t="s">
        <v>10</v>
      </c>
      <c r="F96" s="3" t="s">
        <v>36</v>
      </c>
      <c r="G96" s="3">
        <v>25500</v>
      </c>
      <c r="H96" s="8">
        <f>G96/D96</f>
        <v>2.5474525474525476</v>
      </c>
    </row>
    <row r="97" spans="1:8" ht="15" x14ac:dyDescent="0.2">
      <c r="A97" s="6">
        <v>1239</v>
      </c>
      <c r="B97" s="7" t="s">
        <v>46</v>
      </c>
      <c r="C97" s="3">
        <v>200</v>
      </c>
      <c r="D97" s="4">
        <v>11967</v>
      </c>
      <c r="E97" s="5" t="s">
        <v>10</v>
      </c>
      <c r="F97" s="3" t="s">
        <v>29</v>
      </c>
      <c r="G97" s="3">
        <v>34500</v>
      </c>
      <c r="H97" s="8">
        <f>G97/D97</f>
        <v>2.8829280521433942</v>
      </c>
    </row>
    <row r="98" spans="1:8" ht="15" x14ac:dyDescent="0.2">
      <c r="A98" s="6">
        <v>1240</v>
      </c>
      <c r="B98" s="9" t="s">
        <v>46</v>
      </c>
      <c r="C98" s="3"/>
      <c r="D98" s="10">
        <v>9469</v>
      </c>
      <c r="E98" s="5"/>
      <c r="F98" s="3"/>
      <c r="G98" s="3" t="s">
        <v>18</v>
      </c>
      <c r="H98" s="12"/>
    </row>
    <row r="99" spans="1:8" ht="15" x14ac:dyDescent="0.2">
      <c r="A99" s="11">
        <v>1241</v>
      </c>
      <c r="B99" s="7" t="s">
        <v>46</v>
      </c>
      <c r="C99" s="3">
        <v>200</v>
      </c>
      <c r="D99" s="4">
        <v>12000</v>
      </c>
      <c r="E99" s="5" t="s">
        <v>10</v>
      </c>
      <c r="F99" s="3" t="s">
        <v>71</v>
      </c>
      <c r="G99" s="3">
        <v>34500</v>
      </c>
      <c r="H99" s="8">
        <f t="shared" ref="H99:H112" si="5">G99/D99</f>
        <v>2.875</v>
      </c>
    </row>
    <row r="100" spans="1:8" ht="15" x14ac:dyDescent="0.2">
      <c r="A100" s="6">
        <v>1242</v>
      </c>
      <c r="B100" s="7" t="s">
        <v>46</v>
      </c>
      <c r="C100" s="3">
        <v>197</v>
      </c>
      <c r="D100" s="4">
        <v>11656.4</v>
      </c>
      <c r="E100" s="5" t="s">
        <v>10</v>
      </c>
      <c r="F100" s="3" t="s">
        <v>25</v>
      </c>
      <c r="G100" s="3">
        <v>41500</v>
      </c>
      <c r="H100" s="8">
        <f t="shared" si="5"/>
        <v>3.5602758999347999</v>
      </c>
    </row>
    <row r="101" spans="1:8" ht="15" x14ac:dyDescent="0.2">
      <c r="A101" s="6">
        <v>1243</v>
      </c>
      <c r="B101" s="7" t="s">
        <v>46</v>
      </c>
      <c r="C101" s="3">
        <v>219</v>
      </c>
      <c r="D101" s="4">
        <v>13892.5</v>
      </c>
      <c r="E101" s="5" t="s">
        <v>14</v>
      </c>
      <c r="F101" s="3" t="s">
        <v>65</v>
      </c>
      <c r="G101" s="3">
        <v>21500</v>
      </c>
      <c r="H101" s="8">
        <f t="shared" si="5"/>
        <v>1.5475976246175995</v>
      </c>
    </row>
    <row r="102" spans="1:8" ht="15" x14ac:dyDescent="0.2">
      <c r="A102" s="6">
        <v>1244</v>
      </c>
      <c r="B102" s="7" t="s">
        <v>46</v>
      </c>
      <c r="C102" s="3">
        <v>162</v>
      </c>
      <c r="D102" s="10">
        <v>10030</v>
      </c>
      <c r="E102" s="5" t="s">
        <v>14</v>
      </c>
      <c r="F102" s="3" t="s">
        <v>70</v>
      </c>
      <c r="G102" s="3">
        <v>27500</v>
      </c>
      <c r="H102" s="8">
        <f t="shared" si="5"/>
        <v>2.7417746759720836</v>
      </c>
    </row>
    <row r="103" spans="1:8" ht="15" x14ac:dyDescent="0.2">
      <c r="A103" s="11">
        <v>1245</v>
      </c>
      <c r="B103" s="7" t="s">
        <v>47</v>
      </c>
      <c r="C103" s="3">
        <v>305</v>
      </c>
      <c r="D103" s="4">
        <v>18207.5</v>
      </c>
      <c r="E103" s="5" t="s">
        <v>12</v>
      </c>
      <c r="F103" s="3" t="s">
        <v>16</v>
      </c>
      <c r="G103" s="3">
        <v>50000</v>
      </c>
      <c r="H103" s="8">
        <f t="shared" si="5"/>
        <v>2.7461211039406836</v>
      </c>
    </row>
    <row r="104" spans="1:8" ht="15" x14ac:dyDescent="0.2">
      <c r="A104" s="6">
        <v>1246</v>
      </c>
      <c r="B104" s="7" t="s">
        <v>47</v>
      </c>
      <c r="C104" s="3">
        <v>299</v>
      </c>
      <c r="D104" s="4">
        <v>17939</v>
      </c>
      <c r="E104" s="5" t="s">
        <v>14</v>
      </c>
      <c r="F104" s="3" t="s">
        <v>28</v>
      </c>
      <c r="G104" s="3">
        <v>115500</v>
      </c>
      <c r="H104" s="8">
        <f t="shared" si="5"/>
        <v>6.4384859802664582</v>
      </c>
    </row>
    <row r="105" spans="1:8" ht="15" x14ac:dyDescent="0.2">
      <c r="A105" s="6">
        <v>1247</v>
      </c>
      <c r="B105" s="7" t="s">
        <v>47</v>
      </c>
      <c r="C105" s="3">
        <v>154</v>
      </c>
      <c r="D105" s="4">
        <v>10010</v>
      </c>
      <c r="E105" s="5" t="s">
        <v>14</v>
      </c>
      <c r="F105" s="3" t="s">
        <v>27</v>
      </c>
      <c r="G105" s="3">
        <v>27500</v>
      </c>
      <c r="H105" s="8">
        <f t="shared" si="5"/>
        <v>2.7472527472527473</v>
      </c>
    </row>
    <row r="106" spans="1:8" ht="15" x14ac:dyDescent="0.2">
      <c r="A106" s="6">
        <v>1248</v>
      </c>
      <c r="B106" s="7" t="s">
        <v>47</v>
      </c>
      <c r="C106" s="3">
        <v>202</v>
      </c>
      <c r="D106" s="4">
        <v>12034.5</v>
      </c>
      <c r="E106" s="5" t="s">
        <v>10</v>
      </c>
      <c r="F106" s="3" t="s">
        <v>15</v>
      </c>
      <c r="G106" s="3">
        <v>34200</v>
      </c>
      <c r="H106" s="8">
        <f t="shared" si="5"/>
        <v>2.8418297394989405</v>
      </c>
    </row>
    <row r="107" spans="1:8" ht="15" x14ac:dyDescent="0.2">
      <c r="A107" s="6">
        <v>1249</v>
      </c>
      <c r="B107" s="7" t="s">
        <v>48</v>
      </c>
      <c r="C107" s="3">
        <v>154</v>
      </c>
      <c r="D107" s="4">
        <v>10010</v>
      </c>
      <c r="E107" s="5" t="s">
        <v>14</v>
      </c>
      <c r="F107" s="3" t="s">
        <v>49</v>
      </c>
      <c r="G107" s="3">
        <v>20500</v>
      </c>
      <c r="H107" s="8">
        <f t="shared" si="5"/>
        <v>2.0479520479520481</v>
      </c>
    </row>
    <row r="108" spans="1:8" ht="15" x14ac:dyDescent="0.2">
      <c r="A108" s="6">
        <v>1250</v>
      </c>
      <c r="B108" s="7" t="s">
        <v>48</v>
      </c>
      <c r="C108" s="3">
        <v>280</v>
      </c>
      <c r="D108" s="4">
        <v>18012</v>
      </c>
      <c r="E108" s="5" t="s">
        <v>10</v>
      </c>
      <c r="F108" s="3" t="s">
        <v>38</v>
      </c>
      <c r="G108" s="3">
        <v>37500</v>
      </c>
      <c r="H108" s="8">
        <f t="shared" si="5"/>
        <v>2.0819453697534978</v>
      </c>
    </row>
    <row r="109" spans="1:8" ht="15" x14ac:dyDescent="0.2">
      <c r="A109" s="6">
        <v>1251</v>
      </c>
      <c r="B109" s="7" t="s">
        <v>48</v>
      </c>
      <c r="C109" s="3">
        <v>154</v>
      </c>
      <c r="D109" s="4">
        <v>9910</v>
      </c>
      <c r="E109" s="5" t="s">
        <v>10</v>
      </c>
      <c r="F109" s="3" t="s">
        <v>64</v>
      </c>
      <c r="G109" s="3">
        <v>28500</v>
      </c>
      <c r="H109" s="8">
        <f t="shared" si="5"/>
        <v>2.8758829465186682</v>
      </c>
    </row>
    <row r="110" spans="1:8" ht="15" x14ac:dyDescent="0.2">
      <c r="A110" s="6">
        <v>1252</v>
      </c>
      <c r="B110" s="7" t="s">
        <v>48</v>
      </c>
      <c r="C110" s="3">
        <v>220</v>
      </c>
      <c r="D110" s="4">
        <v>13191.5</v>
      </c>
      <c r="E110" s="5" t="s">
        <v>14</v>
      </c>
      <c r="F110" s="3" t="s">
        <v>29</v>
      </c>
      <c r="G110" s="3">
        <v>37500</v>
      </c>
      <c r="H110" s="8">
        <f t="shared" si="5"/>
        <v>2.842739642951901</v>
      </c>
    </row>
    <row r="111" spans="1:8" ht="15" x14ac:dyDescent="0.2">
      <c r="A111" s="6">
        <v>1253</v>
      </c>
      <c r="B111" s="7" t="s">
        <v>50</v>
      </c>
      <c r="C111" s="3">
        <v>155</v>
      </c>
      <c r="D111" s="4">
        <v>9953.7999999999993</v>
      </c>
      <c r="E111" s="5" t="s">
        <v>14</v>
      </c>
      <c r="F111" s="3" t="s">
        <v>17</v>
      </c>
      <c r="G111" s="3">
        <v>16400</v>
      </c>
      <c r="H111" s="8">
        <f t="shared" si="5"/>
        <v>1.6476119672888747</v>
      </c>
    </row>
    <row r="112" spans="1:8" ht="15" x14ac:dyDescent="0.2">
      <c r="A112" s="6">
        <v>1254</v>
      </c>
      <c r="B112" s="7" t="s">
        <v>50</v>
      </c>
      <c r="C112" s="3">
        <v>170</v>
      </c>
      <c r="D112" s="4">
        <v>10401.5</v>
      </c>
      <c r="E112" s="5" t="s">
        <v>10</v>
      </c>
      <c r="F112" s="3" t="s">
        <v>17</v>
      </c>
      <c r="G112" s="3">
        <v>17500</v>
      </c>
      <c r="H112" s="8">
        <f t="shared" si="5"/>
        <v>1.6824496466855743</v>
      </c>
    </row>
    <row r="113" spans="1:8" ht="15" x14ac:dyDescent="0.2">
      <c r="A113" s="6">
        <v>1255</v>
      </c>
      <c r="B113" s="9" t="s">
        <v>51</v>
      </c>
      <c r="C113" s="3"/>
      <c r="D113" s="10">
        <v>7147</v>
      </c>
      <c r="E113" s="5"/>
      <c r="F113" s="3"/>
      <c r="G113" s="3" t="s">
        <v>18</v>
      </c>
      <c r="H113" s="12"/>
    </row>
    <row r="114" spans="1:8" ht="15" x14ac:dyDescent="0.2">
      <c r="A114" s="11">
        <v>1256</v>
      </c>
      <c r="B114" s="7" t="s">
        <v>51</v>
      </c>
      <c r="C114" s="3">
        <v>203</v>
      </c>
      <c r="D114" s="4">
        <v>12065.7</v>
      </c>
      <c r="E114" s="5" t="s">
        <v>14</v>
      </c>
      <c r="F114" s="3" t="s">
        <v>45</v>
      </c>
      <c r="G114" s="3">
        <v>33000</v>
      </c>
      <c r="H114" s="8">
        <f>G114/D114</f>
        <v>2.7350257341057707</v>
      </c>
    </row>
    <row r="115" spans="1:8" ht="15" x14ac:dyDescent="0.2">
      <c r="A115" s="6">
        <v>1257</v>
      </c>
      <c r="B115" s="7" t="s">
        <v>51</v>
      </c>
      <c r="C115" s="3">
        <v>155</v>
      </c>
      <c r="D115" s="4">
        <v>9947</v>
      </c>
      <c r="E115" s="5" t="s">
        <v>14</v>
      </c>
      <c r="F115" s="3" t="s">
        <v>13</v>
      </c>
      <c r="G115" s="3">
        <v>27500</v>
      </c>
      <c r="H115" s="8">
        <f>G115/D115</f>
        <v>2.7646526590931941</v>
      </c>
    </row>
    <row r="116" spans="1:8" ht="15" x14ac:dyDescent="0.2">
      <c r="A116" s="6">
        <v>1258</v>
      </c>
      <c r="B116" s="7" t="s">
        <v>51</v>
      </c>
      <c r="C116" s="3">
        <v>273</v>
      </c>
      <c r="D116" s="4">
        <v>16380</v>
      </c>
      <c r="E116" s="5" t="s">
        <v>10</v>
      </c>
      <c r="F116" s="3" t="s">
        <v>67</v>
      </c>
      <c r="G116" s="3">
        <v>47500</v>
      </c>
      <c r="H116" s="8">
        <f>G116/D116</f>
        <v>2.8998778998778998</v>
      </c>
    </row>
    <row r="117" spans="1:8" ht="15" x14ac:dyDescent="0.2">
      <c r="A117" s="6">
        <v>1259</v>
      </c>
      <c r="B117" s="7" t="s">
        <v>52</v>
      </c>
      <c r="C117" s="3">
        <v>184</v>
      </c>
      <c r="D117" s="10">
        <v>11962</v>
      </c>
      <c r="E117" s="5" t="s">
        <v>10</v>
      </c>
      <c r="F117" s="3" t="s">
        <v>30</v>
      </c>
      <c r="G117" s="3" t="s">
        <v>31</v>
      </c>
      <c r="H117" s="12"/>
    </row>
    <row r="118" spans="1:8" ht="15" x14ac:dyDescent="0.2">
      <c r="A118" s="11">
        <v>1260</v>
      </c>
      <c r="B118" s="7" t="s">
        <v>52</v>
      </c>
      <c r="C118" s="3">
        <v>206</v>
      </c>
      <c r="D118" s="4">
        <v>13040</v>
      </c>
      <c r="E118" s="5" t="s">
        <v>10</v>
      </c>
      <c r="F118" s="3" t="s">
        <v>17</v>
      </c>
      <c r="G118" s="3">
        <v>21500</v>
      </c>
      <c r="H118" s="8">
        <f>G118/D118</f>
        <v>1.6487730061349692</v>
      </c>
    </row>
    <row r="119" spans="1:8" ht="15" x14ac:dyDescent="0.2">
      <c r="A119" s="6">
        <v>1261</v>
      </c>
      <c r="B119" s="7" t="s">
        <v>52</v>
      </c>
      <c r="C119" s="3">
        <v>185</v>
      </c>
      <c r="D119" s="4">
        <v>12021</v>
      </c>
      <c r="E119" s="5" t="s">
        <v>14</v>
      </c>
      <c r="F119" s="3" t="s">
        <v>63</v>
      </c>
      <c r="G119" s="3">
        <v>33000</v>
      </c>
      <c r="H119" s="8">
        <f>G119/D119</f>
        <v>2.7451959071624659</v>
      </c>
    </row>
    <row r="120" spans="1:8" ht="15" x14ac:dyDescent="0.2">
      <c r="A120" s="6">
        <v>1262</v>
      </c>
      <c r="B120" s="7" t="s">
        <v>52</v>
      </c>
      <c r="C120" s="3">
        <v>185</v>
      </c>
      <c r="D120" s="4">
        <v>11100</v>
      </c>
      <c r="E120" s="5" t="s">
        <v>14</v>
      </c>
      <c r="F120" s="3" t="s">
        <v>68</v>
      </c>
      <c r="G120" s="3">
        <v>31500</v>
      </c>
      <c r="H120" s="8">
        <f>G120/D120</f>
        <v>2.8378378378378377</v>
      </c>
    </row>
    <row r="121" spans="1:8" ht="15" x14ac:dyDescent="0.2">
      <c r="A121" s="6">
        <v>1263</v>
      </c>
      <c r="B121" s="7" t="s">
        <v>52</v>
      </c>
      <c r="C121" s="3">
        <v>219</v>
      </c>
      <c r="D121" s="4">
        <v>14203.5</v>
      </c>
      <c r="E121" s="5" t="s">
        <v>10</v>
      </c>
      <c r="F121" s="3" t="s">
        <v>60</v>
      </c>
      <c r="G121" s="3">
        <v>23200</v>
      </c>
      <c r="H121" s="8">
        <f>G121/D121</f>
        <v>1.6334002182560636</v>
      </c>
    </row>
    <row r="122" spans="1:8" ht="15" x14ac:dyDescent="0.2">
      <c r="A122" s="6">
        <v>1264</v>
      </c>
      <c r="B122" s="7" t="s">
        <v>52</v>
      </c>
      <c r="C122" s="3">
        <v>300</v>
      </c>
      <c r="D122" s="4">
        <v>18002</v>
      </c>
      <c r="E122" s="5" t="s">
        <v>12</v>
      </c>
      <c r="F122" s="3" t="s">
        <v>28</v>
      </c>
      <c r="G122" s="3">
        <v>110000</v>
      </c>
      <c r="H122" s="8">
        <f>G122/D122</f>
        <v>6.1104321742028667</v>
      </c>
    </row>
    <row r="123" spans="1:8" ht="15" x14ac:dyDescent="0.2">
      <c r="A123" s="6">
        <v>1265</v>
      </c>
      <c r="B123" s="7" t="s">
        <v>53</v>
      </c>
      <c r="C123" s="3">
        <v>46</v>
      </c>
      <c r="D123" s="4">
        <v>22876.799999999999</v>
      </c>
      <c r="E123" s="5" t="s">
        <v>20</v>
      </c>
      <c r="F123" s="3" t="s">
        <v>21</v>
      </c>
      <c r="G123" s="3" t="s">
        <v>22</v>
      </c>
      <c r="H123" s="12"/>
    </row>
    <row r="124" spans="1:8" ht="15" x14ac:dyDescent="0.2">
      <c r="A124" s="6">
        <v>1266</v>
      </c>
      <c r="B124" s="7" t="s">
        <v>53</v>
      </c>
      <c r="C124" s="3">
        <v>200</v>
      </c>
      <c r="D124" s="4">
        <v>13000</v>
      </c>
      <c r="E124" s="5" t="s">
        <v>10</v>
      </c>
      <c r="F124" s="3" t="s">
        <v>40</v>
      </c>
      <c r="G124" s="3">
        <v>21500</v>
      </c>
      <c r="H124" s="8">
        <f t="shared" ref="H124:H133" si="6">G124/D124</f>
        <v>1.6538461538461537</v>
      </c>
    </row>
    <row r="125" spans="1:8" ht="15" x14ac:dyDescent="0.2">
      <c r="A125" s="6">
        <v>1267</v>
      </c>
      <c r="B125" s="7" t="s">
        <v>54</v>
      </c>
      <c r="C125" s="3">
        <v>168</v>
      </c>
      <c r="D125" s="4">
        <v>10080</v>
      </c>
      <c r="E125" s="5" t="s">
        <v>14</v>
      </c>
      <c r="F125" s="3" t="s">
        <v>62</v>
      </c>
      <c r="G125" s="3">
        <v>27500</v>
      </c>
      <c r="H125" s="8">
        <f t="shared" si="6"/>
        <v>2.7281746031746033</v>
      </c>
    </row>
    <row r="126" spans="1:8" ht="15" x14ac:dyDescent="0.2">
      <c r="A126" s="6">
        <v>1268</v>
      </c>
      <c r="B126" s="7" t="s">
        <v>54</v>
      </c>
      <c r="C126" s="3">
        <v>304</v>
      </c>
      <c r="D126" s="4">
        <v>18202.5</v>
      </c>
      <c r="E126" s="5" t="s">
        <v>12</v>
      </c>
      <c r="F126" s="3" t="s">
        <v>16</v>
      </c>
      <c r="G126" s="3">
        <v>50000</v>
      </c>
      <c r="H126" s="8">
        <f t="shared" si="6"/>
        <v>2.7468754291992856</v>
      </c>
    </row>
    <row r="127" spans="1:8" ht="15" x14ac:dyDescent="0.2">
      <c r="A127" s="6">
        <v>1269</v>
      </c>
      <c r="B127" s="7" t="s">
        <v>54</v>
      </c>
      <c r="C127" s="3">
        <v>201</v>
      </c>
      <c r="D127" s="4">
        <v>12027.3</v>
      </c>
      <c r="E127" s="5" t="s">
        <v>10</v>
      </c>
      <c r="F127" s="3" t="s">
        <v>57</v>
      </c>
      <c r="G127" s="3">
        <v>34200</v>
      </c>
      <c r="H127" s="8">
        <f t="shared" si="6"/>
        <v>2.8435309670499613</v>
      </c>
    </row>
    <row r="128" spans="1:8" ht="15" x14ac:dyDescent="0.2">
      <c r="A128" s="6">
        <v>1270</v>
      </c>
      <c r="B128" s="9" t="s">
        <v>54</v>
      </c>
      <c r="C128" s="3">
        <v>210</v>
      </c>
      <c r="D128" s="10">
        <v>12581.5</v>
      </c>
      <c r="E128" s="5" t="s">
        <v>14</v>
      </c>
      <c r="F128" s="3" t="s">
        <v>15</v>
      </c>
      <c r="G128" s="3">
        <v>34500</v>
      </c>
      <c r="H128" s="8">
        <f t="shared" si="6"/>
        <v>2.7421213686762309</v>
      </c>
    </row>
    <row r="129" spans="1:8" ht="15" x14ac:dyDescent="0.2">
      <c r="A129" s="11">
        <v>1271</v>
      </c>
      <c r="B129" s="7" t="s">
        <v>54</v>
      </c>
      <c r="C129" s="3">
        <v>160</v>
      </c>
      <c r="D129" s="4">
        <v>10400</v>
      </c>
      <c r="E129" s="5" t="s">
        <v>14</v>
      </c>
      <c r="F129" s="3" t="s">
        <v>34</v>
      </c>
      <c r="G129" s="3">
        <v>23500</v>
      </c>
      <c r="H129" s="8">
        <f t="shared" si="6"/>
        <v>2.2596153846153846</v>
      </c>
    </row>
    <row r="130" spans="1:8" ht="15" x14ac:dyDescent="0.2">
      <c r="A130" s="6">
        <v>1272</v>
      </c>
      <c r="B130" s="7" t="s">
        <v>55</v>
      </c>
      <c r="C130" s="3">
        <v>161</v>
      </c>
      <c r="D130" s="4">
        <v>10060</v>
      </c>
      <c r="E130" s="5" t="s">
        <v>14</v>
      </c>
      <c r="F130" s="3"/>
      <c r="G130" s="3">
        <v>27500</v>
      </c>
      <c r="H130" s="8">
        <f t="shared" si="6"/>
        <v>2.7335984095427435</v>
      </c>
    </row>
    <row r="131" spans="1:8" ht="15" x14ac:dyDescent="0.2">
      <c r="A131" s="6">
        <v>1273</v>
      </c>
      <c r="B131" s="7" t="s">
        <v>55</v>
      </c>
      <c r="C131" s="3">
        <v>183</v>
      </c>
      <c r="D131" s="4">
        <v>11900</v>
      </c>
      <c r="E131" s="5" t="s">
        <v>10</v>
      </c>
      <c r="F131" s="3" t="s">
        <v>34</v>
      </c>
      <c r="G131" s="3">
        <v>28500</v>
      </c>
      <c r="H131" s="8">
        <f t="shared" si="6"/>
        <v>2.3949579831932772</v>
      </c>
    </row>
    <row r="132" spans="1:8" ht="15" x14ac:dyDescent="0.2">
      <c r="A132" s="6">
        <v>1274</v>
      </c>
      <c r="B132" s="7" t="s">
        <v>55</v>
      </c>
      <c r="C132" s="3">
        <v>204</v>
      </c>
      <c r="D132" s="10">
        <v>12869</v>
      </c>
      <c r="E132" s="5" t="s">
        <v>14</v>
      </c>
      <c r="F132" s="3" t="s">
        <v>17</v>
      </c>
      <c r="G132" s="3">
        <v>20500</v>
      </c>
      <c r="H132" s="8">
        <f t="shared" si="6"/>
        <v>1.5929753671613955</v>
      </c>
    </row>
    <row r="133" spans="1:8" ht="15" x14ac:dyDescent="0.2">
      <c r="A133" s="11">
        <v>1275</v>
      </c>
      <c r="B133" s="7" t="s">
        <v>56</v>
      </c>
      <c r="C133" s="3">
        <v>300</v>
      </c>
      <c r="D133" s="4">
        <v>17992</v>
      </c>
      <c r="E133" s="5" t="s">
        <v>12</v>
      </c>
      <c r="F133" s="3" t="s">
        <v>28</v>
      </c>
      <c r="G133" s="3">
        <v>110000</v>
      </c>
      <c r="H133" s="8">
        <f t="shared" si="6"/>
        <v>6.1138283681636283</v>
      </c>
    </row>
    <row r="134" spans="1:8" ht="15" x14ac:dyDescent="0.2">
      <c r="A134" s="6">
        <v>1276</v>
      </c>
      <c r="B134" s="7" t="s">
        <v>56</v>
      </c>
      <c r="C134" s="3"/>
      <c r="D134" s="4">
        <v>9938</v>
      </c>
      <c r="E134" s="5"/>
      <c r="F134" s="3"/>
      <c r="G134" s="3" t="s">
        <v>18</v>
      </c>
      <c r="H134" s="12"/>
    </row>
    <row r="135" spans="1:8" ht="15" x14ac:dyDescent="0.2">
      <c r="A135" s="6">
        <v>1277</v>
      </c>
      <c r="B135" s="7" t="s">
        <v>56</v>
      </c>
      <c r="C135" s="3"/>
      <c r="D135" s="4">
        <v>6241</v>
      </c>
      <c r="E135" s="5"/>
      <c r="F135" s="3"/>
      <c r="G135" s="3" t="s">
        <v>18</v>
      </c>
      <c r="H135" s="12"/>
    </row>
  </sheetData>
  <sheetProtection selectLockedCells="1" selectUnlockedCells="1"/>
  <autoFilter ref="F1:F135" xr:uid="{802EBB96-C41A-6442-979F-C8D1DD34A3C6}"/>
  <mergeCells count="2">
    <mergeCell ref="A1:F1"/>
    <mergeCell ref="A2:F2"/>
  </mergeCells>
  <dataValidations count="1">
    <dataValidation allowBlank="1" showErrorMessage="1" sqref="WVM983045:WVN983175 JA5:JB135 SW5:SX135 ACS5:ACT135 AMO5:AMP135 AWK5:AWL135 BGG5:BGH135 BQC5:BQD135 BZY5:BZZ135 CJU5:CJV135 CTQ5:CTR135 DDM5:DDN135 DNI5:DNJ135 DXE5:DXF135 EHA5:EHB135 EQW5:EQX135 FAS5:FAT135 FKO5:FKP135 FUK5:FUL135 GEG5:GEH135 GOC5:GOD135 GXY5:GXZ135 HHU5:HHV135 HRQ5:HRR135 IBM5:IBN135 ILI5:ILJ135 IVE5:IVF135 JFA5:JFB135 JOW5:JOX135 JYS5:JYT135 KIO5:KIP135 KSK5:KSL135 LCG5:LCH135 LMC5:LMD135 LVY5:LVZ135 MFU5:MFV135 MPQ5:MPR135 MZM5:MZN135 NJI5:NJJ135 NTE5:NTF135 ODA5:ODB135 OMW5:OMX135 OWS5:OWT135 PGO5:PGP135 PQK5:PQL135 QAG5:QAH135 QKC5:QKD135 QTY5:QTZ135 RDU5:RDV135 RNQ5:RNR135 RXM5:RXN135 SHI5:SHJ135 SRE5:SRF135 TBA5:TBB135 TKW5:TKX135 TUS5:TUT135 UEO5:UEP135 UOK5:UOL135 UYG5:UYH135 VIC5:VID135 VRY5:VRZ135 WBU5:WBV135 WLQ5:WLR135 WVM5:WVN135 E65541:F65671 JA65541:JB65671 SW65541:SX65671 ACS65541:ACT65671 AMO65541:AMP65671 AWK65541:AWL65671 BGG65541:BGH65671 BQC65541:BQD65671 BZY65541:BZZ65671 CJU65541:CJV65671 CTQ65541:CTR65671 DDM65541:DDN65671 DNI65541:DNJ65671 DXE65541:DXF65671 EHA65541:EHB65671 EQW65541:EQX65671 FAS65541:FAT65671 FKO65541:FKP65671 FUK65541:FUL65671 GEG65541:GEH65671 GOC65541:GOD65671 GXY65541:GXZ65671 HHU65541:HHV65671 HRQ65541:HRR65671 IBM65541:IBN65671 ILI65541:ILJ65671 IVE65541:IVF65671 JFA65541:JFB65671 JOW65541:JOX65671 JYS65541:JYT65671 KIO65541:KIP65671 KSK65541:KSL65671 LCG65541:LCH65671 LMC65541:LMD65671 LVY65541:LVZ65671 MFU65541:MFV65671 MPQ65541:MPR65671 MZM65541:MZN65671 NJI65541:NJJ65671 NTE65541:NTF65671 ODA65541:ODB65671 OMW65541:OMX65671 OWS65541:OWT65671 PGO65541:PGP65671 PQK65541:PQL65671 QAG65541:QAH65671 QKC65541:QKD65671 QTY65541:QTZ65671 RDU65541:RDV65671 RNQ65541:RNR65671 RXM65541:RXN65671 SHI65541:SHJ65671 SRE65541:SRF65671 TBA65541:TBB65671 TKW65541:TKX65671 TUS65541:TUT65671 UEO65541:UEP65671 UOK65541:UOL65671 UYG65541:UYH65671 VIC65541:VID65671 VRY65541:VRZ65671 WBU65541:WBV65671 WLQ65541:WLR65671 WVM65541:WVN65671 E131077:F131207 JA131077:JB131207 SW131077:SX131207 ACS131077:ACT131207 AMO131077:AMP131207 AWK131077:AWL131207 BGG131077:BGH131207 BQC131077:BQD131207 BZY131077:BZZ131207 CJU131077:CJV131207 CTQ131077:CTR131207 DDM131077:DDN131207 DNI131077:DNJ131207 DXE131077:DXF131207 EHA131077:EHB131207 EQW131077:EQX131207 FAS131077:FAT131207 FKO131077:FKP131207 FUK131077:FUL131207 GEG131077:GEH131207 GOC131077:GOD131207 GXY131077:GXZ131207 HHU131077:HHV131207 HRQ131077:HRR131207 IBM131077:IBN131207 ILI131077:ILJ131207 IVE131077:IVF131207 JFA131077:JFB131207 JOW131077:JOX131207 JYS131077:JYT131207 KIO131077:KIP131207 KSK131077:KSL131207 LCG131077:LCH131207 LMC131077:LMD131207 LVY131077:LVZ131207 MFU131077:MFV131207 MPQ131077:MPR131207 MZM131077:MZN131207 NJI131077:NJJ131207 NTE131077:NTF131207 ODA131077:ODB131207 OMW131077:OMX131207 OWS131077:OWT131207 PGO131077:PGP131207 PQK131077:PQL131207 QAG131077:QAH131207 QKC131077:QKD131207 QTY131077:QTZ131207 RDU131077:RDV131207 RNQ131077:RNR131207 RXM131077:RXN131207 SHI131077:SHJ131207 SRE131077:SRF131207 TBA131077:TBB131207 TKW131077:TKX131207 TUS131077:TUT131207 UEO131077:UEP131207 UOK131077:UOL131207 UYG131077:UYH131207 VIC131077:VID131207 VRY131077:VRZ131207 WBU131077:WBV131207 WLQ131077:WLR131207 WVM131077:WVN131207 E196613:F196743 JA196613:JB196743 SW196613:SX196743 ACS196613:ACT196743 AMO196613:AMP196743 AWK196613:AWL196743 BGG196613:BGH196743 BQC196613:BQD196743 BZY196613:BZZ196743 CJU196613:CJV196743 CTQ196613:CTR196743 DDM196613:DDN196743 DNI196613:DNJ196743 DXE196613:DXF196743 EHA196613:EHB196743 EQW196613:EQX196743 FAS196613:FAT196743 FKO196613:FKP196743 FUK196613:FUL196743 GEG196613:GEH196743 GOC196613:GOD196743 GXY196613:GXZ196743 HHU196613:HHV196743 HRQ196613:HRR196743 IBM196613:IBN196743 ILI196613:ILJ196743 IVE196613:IVF196743 JFA196613:JFB196743 JOW196613:JOX196743 JYS196613:JYT196743 KIO196613:KIP196743 KSK196613:KSL196743 LCG196613:LCH196743 LMC196613:LMD196743 LVY196613:LVZ196743 MFU196613:MFV196743 MPQ196613:MPR196743 MZM196613:MZN196743 NJI196613:NJJ196743 NTE196613:NTF196743 ODA196613:ODB196743 OMW196613:OMX196743 OWS196613:OWT196743 PGO196613:PGP196743 PQK196613:PQL196743 QAG196613:QAH196743 QKC196613:QKD196743 QTY196613:QTZ196743 RDU196613:RDV196743 RNQ196613:RNR196743 RXM196613:RXN196743 SHI196613:SHJ196743 SRE196613:SRF196743 TBA196613:TBB196743 TKW196613:TKX196743 TUS196613:TUT196743 UEO196613:UEP196743 UOK196613:UOL196743 UYG196613:UYH196743 VIC196613:VID196743 VRY196613:VRZ196743 WBU196613:WBV196743 WLQ196613:WLR196743 WVM196613:WVN196743 E262149:F262279 JA262149:JB262279 SW262149:SX262279 ACS262149:ACT262279 AMO262149:AMP262279 AWK262149:AWL262279 BGG262149:BGH262279 BQC262149:BQD262279 BZY262149:BZZ262279 CJU262149:CJV262279 CTQ262149:CTR262279 DDM262149:DDN262279 DNI262149:DNJ262279 DXE262149:DXF262279 EHA262149:EHB262279 EQW262149:EQX262279 FAS262149:FAT262279 FKO262149:FKP262279 FUK262149:FUL262279 GEG262149:GEH262279 GOC262149:GOD262279 GXY262149:GXZ262279 HHU262149:HHV262279 HRQ262149:HRR262279 IBM262149:IBN262279 ILI262149:ILJ262279 IVE262149:IVF262279 JFA262149:JFB262279 JOW262149:JOX262279 JYS262149:JYT262279 KIO262149:KIP262279 KSK262149:KSL262279 LCG262149:LCH262279 LMC262149:LMD262279 LVY262149:LVZ262279 MFU262149:MFV262279 MPQ262149:MPR262279 MZM262149:MZN262279 NJI262149:NJJ262279 NTE262149:NTF262279 ODA262149:ODB262279 OMW262149:OMX262279 OWS262149:OWT262279 PGO262149:PGP262279 PQK262149:PQL262279 QAG262149:QAH262279 QKC262149:QKD262279 QTY262149:QTZ262279 RDU262149:RDV262279 RNQ262149:RNR262279 RXM262149:RXN262279 SHI262149:SHJ262279 SRE262149:SRF262279 TBA262149:TBB262279 TKW262149:TKX262279 TUS262149:TUT262279 UEO262149:UEP262279 UOK262149:UOL262279 UYG262149:UYH262279 VIC262149:VID262279 VRY262149:VRZ262279 WBU262149:WBV262279 WLQ262149:WLR262279 WVM262149:WVN262279 E327685:F327815 JA327685:JB327815 SW327685:SX327815 ACS327685:ACT327815 AMO327685:AMP327815 AWK327685:AWL327815 BGG327685:BGH327815 BQC327685:BQD327815 BZY327685:BZZ327815 CJU327685:CJV327815 CTQ327685:CTR327815 DDM327685:DDN327815 DNI327685:DNJ327815 DXE327685:DXF327815 EHA327685:EHB327815 EQW327685:EQX327815 FAS327685:FAT327815 FKO327685:FKP327815 FUK327685:FUL327815 GEG327685:GEH327815 GOC327685:GOD327815 GXY327685:GXZ327815 HHU327685:HHV327815 HRQ327685:HRR327815 IBM327685:IBN327815 ILI327685:ILJ327815 IVE327685:IVF327815 JFA327685:JFB327815 JOW327685:JOX327815 JYS327685:JYT327815 KIO327685:KIP327815 KSK327685:KSL327815 LCG327685:LCH327815 LMC327685:LMD327815 LVY327685:LVZ327815 MFU327685:MFV327815 MPQ327685:MPR327815 MZM327685:MZN327815 NJI327685:NJJ327815 NTE327685:NTF327815 ODA327685:ODB327815 OMW327685:OMX327815 OWS327685:OWT327815 PGO327685:PGP327815 PQK327685:PQL327815 QAG327685:QAH327815 QKC327685:QKD327815 QTY327685:QTZ327815 RDU327685:RDV327815 RNQ327685:RNR327815 RXM327685:RXN327815 SHI327685:SHJ327815 SRE327685:SRF327815 TBA327685:TBB327815 TKW327685:TKX327815 TUS327685:TUT327815 UEO327685:UEP327815 UOK327685:UOL327815 UYG327685:UYH327815 VIC327685:VID327815 VRY327685:VRZ327815 WBU327685:WBV327815 WLQ327685:WLR327815 WVM327685:WVN327815 E393221:F393351 JA393221:JB393351 SW393221:SX393351 ACS393221:ACT393351 AMO393221:AMP393351 AWK393221:AWL393351 BGG393221:BGH393351 BQC393221:BQD393351 BZY393221:BZZ393351 CJU393221:CJV393351 CTQ393221:CTR393351 DDM393221:DDN393351 DNI393221:DNJ393351 DXE393221:DXF393351 EHA393221:EHB393351 EQW393221:EQX393351 FAS393221:FAT393351 FKO393221:FKP393351 FUK393221:FUL393351 GEG393221:GEH393351 GOC393221:GOD393351 GXY393221:GXZ393351 HHU393221:HHV393351 HRQ393221:HRR393351 IBM393221:IBN393351 ILI393221:ILJ393351 IVE393221:IVF393351 JFA393221:JFB393351 JOW393221:JOX393351 JYS393221:JYT393351 KIO393221:KIP393351 KSK393221:KSL393351 LCG393221:LCH393351 LMC393221:LMD393351 LVY393221:LVZ393351 MFU393221:MFV393351 MPQ393221:MPR393351 MZM393221:MZN393351 NJI393221:NJJ393351 NTE393221:NTF393351 ODA393221:ODB393351 OMW393221:OMX393351 OWS393221:OWT393351 PGO393221:PGP393351 PQK393221:PQL393351 QAG393221:QAH393351 QKC393221:QKD393351 QTY393221:QTZ393351 RDU393221:RDV393351 RNQ393221:RNR393351 RXM393221:RXN393351 SHI393221:SHJ393351 SRE393221:SRF393351 TBA393221:TBB393351 TKW393221:TKX393351 TUS393221:TUT393351 UEO393221:UEP393351 UOK393221:UOL393351 UYG393221:UYH393351 VIC393221:VID393351 VRY393221:VRZ393351 WBU393221:WBV393351 WLQ393221:WLR393351 WVM393221:WVN393351 E458757:F458887 JA458757:JB458887 SW458757:SX458887 ACS458757:ACT458887 AMO458757:AMP458887 AWK458757:AWL458887 BGG458757:BGH458887 BQC458757:BQD458887 BZY458757:BZZ458887 CJU458757:CJV458887 CTQ458757:CTR458887 DDM458757:DDN458887 DNI458757:DNJ458887 DXE458757:DXF458887 EHA458757:EHB458887 EQW458757:EQX458887 FAS458757:FAT458887 FKO458757:FKP458887 FUK458757:FUL458887 GEG458757:GEH458887 GOC458757:GOD458887 GXY458757:GXZ458887 HHU458757:HHV458887 HRQ458757:HRR458887 IBM458757:IBN458887 ILI458757:ILJ458887 IVE458757:IVF458887 JFA458757:JFB458887 JOW458757:JOX458887 JYS458757:JYT458887 KIO458757:KIP458887 KSK458757:KSL458887 LCG458757:LCH458887 LMC458757:LMD458887 LVY458757:LVZ458887 MFU458757:MFV458887 MPQ458757:MPR458887 MZM458757:MZN458887 NJI458757:NJJ458887 NTE458757:NTF458887 ODA458757:ODB458887 OMW458757:OMX458887 OWS458757:OWT458887 PGO458757:PGP458887 PQK458757:PQL458887 QAG458757:QAH458887 QKC458757:QKD458887 QTY458757:QTZ458887 RDU458757:RDV458887 RNQ458757:RNR458887 RXM458757:RXN458887 SHI458757:SHJ458887 SRE458757:SRF458887 TBA458757:TBB458887 TKW458757:TKX458887 TUS458757:TUT458887 UEO458757:UEP458887 UOK458757:UOL458887 UYG458757:UYH458887 VIC458757:VID458887 VRY458757:VRZ458887 WBU458757:WBV458887 WLQ458757:WLR458887 WVM458757:WVN458887 E524293:F524423 JA524293:JB524423 SW524293:SX524423 ACS524293:ACT524423 AMO524293:AMP524423 AWK524293:AWL524423 BGG524293:BGH524423 BQC524293:BQD524423 BZY524293:BZZ524423 CJU524293:CJV524423 CTQ524293:CTR524423 DDM524293:DDN524423 DNI524293:DNJ524423 DXE524293:DXF524423 EHA524293:EHB524423 EQW524293:EQX524423 FAS524293:FAT524423 FKO524293:FKP524423 FUK524293:FUL524423 GEG524293:GEH524423 GOC524293:GOD524423 GXY524293:GXZ524423 HHU524293:HHV524423 HRQ524293:HRR524423 IBM524293:IBN524423 ILI524293:ILJ524423 IVE524293:IVF524423 JFA524293:JFB524423 JOW524293:JOX524423 JYS524293:JYT524423 KIO524293:KIP524423 KSK524293:KSL524423 LCG524293:LCH524423 LMC524293:LMD524423 LVY524293:LVZ524423 MFU524293:MFV524423 MPQ524293:MPR524423 MZM524293:MZN524423 NJI524293:NJJ524423 NTE524293:NTF524423 ODA524293:ODB524423 OMW524293:OMX524423 OWS524293:OWT524423 PGO524293:PGP524423 PQK524293:PQL524423 QAG524293:QAH524423 QKC524293:QKD524423 QTY524293:QTZ524423 RDU524293:RDV524423 RNQ524293:RNR524423 RXM524293:RXN524423 SHI524293:SHJ524423 SRE524293:SRF524423 TBA524293:TBB524423 TKW524293:TKX524423 TUS524293:TUT524423 UEO524293:UEP524423 UOK524293:UOL524423 UYG524293:UYH524423 VIC524293:VID524423 VRY524293:VRZ524423 WBU524293:WBV524423 WLQ524293:WLR524423 WVM524293:WVN524423 E589829:F589959 JA589829:JB589959 SW589829:SX589959 ACS589829:ACT589959 AMO589829:AMP589959 AWK589829:AWL589959 BGG589829:BGH589959 BQC589829:BQD589959 BZY589829:BZZ589959 CJU589829:CJV589959 CTQ589829:CTR589959 DDM589829:DDN589959 DNI589829:DNJ589959 DXE589829:DXF589959 EHA589829:EHB589959 EQW589829:EQX589959 FAS589829:FAT589959 FKO589829:FKP589959 FUK589829:FUL589959 GEG589829:GEH589959 GOC589829:GOD589959 GXY589829:GXZ589959 HHU589829:HHV589959 HRQ589829:HRR589959 IBM589829:IBN589959 ILI589829:ILJ589959 IVE589829:IVF589959 JFA589829:JFB589959 JOW589829:JOX589959 JYS589829:JYT589959 KIO589829:KIP589959 KSK589829:KSL589959 LCG589829:LCH589959 LMC589829:LMD589959 LVY589829:LVZ589959 MFU589829:MFV589959 MPQ589829:MPR589959 MZM589829:MZN589959 NJI589829:NJJ589959 NTE589829:NTF589959 ODA589829:ODB589959 OMW589829:OMX589959 OWS589829:OWT589959 PGO589829:PGP589959 PQK589829:PQL589959 QAG589829:QAH589959 QKC589829:QKD589959 QTY589829:QTZ589959 RDU589829:RDV589959 RNQ589829:RNR589959 RXM589829:RXN589959 SHI589829:SHJ589959 SRE589829:SRF589959 TBA589829:TBB589959 TKW589829:TKX589959 TUS589829:TUT589959 UEO589829:UEP589959 UOK589829:UOL589959 UYG589829:UYH589959 VIC589829:VID589959 VRY589829:VRZ589959 WBU589829:WBV589959 WLQ589829:WLR589959 WVM589829:WVN589959 E655365:F655495 JA655365:JB655495 SW655365:SX655495 ACS655365:ACT655495 AMO655365:AMP655495 AWK655365:AWL655495 BGG655365:BGH655495 BQC655365:BQD655495 BZY655365:BZZ655495 CJU655365:CJV655495 CTQ655365:CTR655495 DDM655365:DDN655495 DNI655365:DNJ655495 DXE655365:DXF655495 EHA655365:EHB655495 EQW655365:EQX655495 FAS655365:FAT655495 FKO655365:FKP655495 FUK655365:FUL655495 GEG655365:GEH655495 GOC655365:GOD655495 GXY655365:GXZ655495 HHU655365:HHV655495 HRQ655365:HRR655495 IBM655365:IBN655495 ILI655365:ILJ655495 IVE655365:IVF655495 JFA655365:JFB655495 JOW655365:JOX655495 JYS655365:JYT655495 KIO655365:KIP655495 KSK655365:KSL655495 LCG655365:LCH655495 LMC655365:LMD655495 LVY655365:LVZ655495 MFU655365:MFV655495 MPQ655365:MPR655495 MZM655365:MZN655495 NJI655365:NJJ655495 NTE655365:NTF655495 ODA655365:ODB655495 OMW655365:OMX655495 OWS655365:OWT655495 PGO655365:PGP655495 PQK655365:PQL655495 QAG655365:QAH655495 QKC655365:QKD655495 QTY655365:QTZ655495 RDU655365:RDV655495 RNQ655365:RNR655495 RXM655365:RXN655495 SHI655365:SHJ655495 SRE655365:SRF655495 TBA655365:TBB655495 TKW655365:TKX655495 TUS655365:TUT655495 UEO655365:UEP655495 UOK655365:UOL655495 UYG655365:UYH655495 VIC655365:VID655495 VRY655365:VRZ655495 WBU655365:WBV655495 WLQ655365:WLR655495 WVM655365:WVN655495 E720901:F721031 JA720901:JB721031 SW720901:SX721031 ACS720901:ACT721031 AMO720901:AMP721031 AWK720901:AWL721031 BGG720901:BGH721031 BQC720901:BQD721031 BZY720901:BZZ721031 CJU720901:CJV721031 CTQ720901:CTR721031 DDM720901:DDN721031 DNI720901:DNJ721031 DXE720901:DXF721031 EHA720901:EHB721031 EQW720901:EQX721031 FAS720901:FAT721031 FKO720901:FKP721031 FUK720901:FUL721031 GEG720901:GEH721031 GOC720901:GOD721031 GXY720901:GXZ721031 HHU720901:HHV721031 HRQ720901:HRR721031 IBM720901:IBN721031 ILI720901:ILJ721031 IVE720901:IVF721031 JFA720901:JFB721031 JOW720901:JOX721031 JYS720901:JYT721031 KIO720901:KIP721031 KSK720901:KSL721031 LCG720901:LCH721031 LMC720901:LMD721031 LVY720901:LVZ721031 MFU720901:MFV721031 MPQ720901:MPR721031 MZM720901:MZN721031 NJI720901:NJJ721031 NTE720901:NTF721031 ODA720901:ODB721031 OMW720901:OMX721031 OWS720901:OWT721031 PGO720901:PGP721031 PQK720901:PQL721031 QAG720901:QAH721031 QKC720901:QKD721031 QTY720901:QTZ721031 RDU720901:RDV721031 RNQ720901:RNR721031 RXM720901:RXN721031 SHI720901:SHJ721031 SRE720901:SRF721031 TBA720901:TBB721031 TKW720901:TKX721031 TUS720901:TUT721031 UEO720901:UEP721031 UOK720901:UOL721031 UYG720901:UYH721031 VIC720901:VID721031 VRY720901:VRZ721031 WBU720901:WBV721031 WLQ720901:WLR721031 WVM720901:WVN721031 E786437:F786567 JA786437:JB786567 SW786437:SX786567 ACS786437:ACT786567 AMO786437:AMP786567 AWK786437:AWL786567 BGG786437:BGH786567 BQC786437:BQD786567 BZY786437:BZZ786567 CJU786437:CJV786567 CTQ786437:CTR786567 DDM786437:DDN786567 DNI786437:DNJ786567 DXE786437:DXF786567 EHA786437:EHB786567 EQW786437:EQX786567 FAS786437:FAT786567 FKO786437:FKP786567 FUK786437:FUL786567 GEG786437:GEH786567 GOC786437:GOD786567 GXY786437:GXZ786567 HHU786437:HHV786567 HRQ786437:HRR786567 IBM786437:IBN786567 ILI786437:ILJ786567 IVE786437:IVF786567 JFA786437:JFB786567 JOW786437:JOX786567 JYS786437:JYT786567 KIO786437:KIP786567 KSK786437:KSL786567 LCG786437:LCH786567 LMC786437:LMD786567 LVY786437:LVZ786567 MFU786437:MFV786567 MPQ786437:MPR786567 MZM786437:MZN786567 NJI786437:NJJ786567 NTE786437:NTF786567 ODA786437:ODB786567 OMW786437:OMX786567 OWS786437:OWT786567 PGO786437:PGP786567 PQK786437:PQL786567 QAG786437:QAH786567 QKC786437:QKD786567 QTY786437:QTZ786567 RDU786437:RDV786567 RNQ786437:RNR786567 RXM786437:RXN786567 SHI786437:SHJ786567 SRE786437:SRF786567 TBA786437:TBB786567 TKW786437:TKX786567 TUS786437:TUT786567 UEO786437:UEP786567 UOK786437:UOL786567 UYG786437:UYH786567 VIC786437:VID786567 VRY786437:VRZ786567 WBU786437:WBV786567 WLQ786437:WLR786567 WVM786437:WVN786567 E851973:F852103 JA851973:JB852103 SW851973:SX852103 ACS851973:ACT852103 AMO851973:AMP852103 AWK851973:AWL852103 BGG851973:BGH852103 BQC851973:BQD852103 BZY851973:BZZ852103 CJU851973:CJV852103 CTQ851973:CTR852103 DDM851973:DDN852103 DNI851973:DNJ852103 DXE851973:DXF852103 EHA851973:EHB852103 EQW851973:EQX852103 FAS851973:FAT852103 FKO851973:FKP852103 FUK851973:FUL852103 GEG851973:GEH852103 GOC851973:GOD852103 GXY851973:GXZ852103 HHU851973:HHV852103 HRQ851973:HRR852103 IBM851973:IBN852103 ILI851973:ILJ852103 IVE851973:IVF852103 JFA851973:JFB852103 JOW851973:JOX852103 JYS851973:JYT852103 KIO851973:KIP852103 KSK851973:KSL852103 LCG851973:LCH852103 LMC851973:LMD852103 LVY851973:LVZ852103 MFU851973:MFV852103 MPQ851973:MPR852103 MZM851973:MZN852103 NJI851973:NJJ852103 NTE851973:NTF852103 ODA851973:ODB852103 OMW851973:OMX852103 OWS851973:OWT852103 PGO851973:PGP852103 PQK851973:PQL852103 QAG851973:QAH852103 QKC851973:QKD852103 QTY851973:QTZ852103 RDU851973:RDV852103 RNQ851973:RNR852103 RXM851973:RXN852103 SHI851973:SHJ852103 SRE851973:SRF852103 TBA851973:TBB852103 TKW851973:TKX852103 TUS851973:TUT852103 UEO851973:UEP852103 UOK851973:UOL852103 UYG851973:UYH852103 VIC851973:VID852103 VRY851973:VRZ852103 WBU851973:WBV852103 WLQ851973:WLR852103 WVM851973:WVN852103 E917509:F917639 JA917509:JB917639 SW917509:SX917639 ACS917509:ACT917639 AMO917509:AMP917639 AWK917509:AWL917639 BGG917509:BGH917639 BQC917509:BQD917639 BZY917509:BZZ917639 CJU917509:CJV917639 CTQ917509:CTR917639 DDM917509:DDN917639 DNI917509:DNJ917639 DXE917509:DXF917639 EHA917509:EHB917639 EQW917509:EQX917639 FAS917509:FAT917639 FKO917509:FKP917639 FUK917509:FUL917639 GEG917509:GEH917639 GOC917509:GOD917639 GXY917509:GXZ917639 HHU917509:HHV917639 HRQ917509:HRR917639 IBM917509:IBN917639 ILI917509:ILJ917639 IVE917509:IVF917639 JFA917509:JFB917639 JOW917509:JOX917639 JYS917509:JYT917639 KIO917509:KIP917639 KSK917509:KSL917639 LCG917509:LCH917639 LMC917509:LMD917639 LVY917509:LVZ917639 MFU917509:MFV917639 MPQ917509:MPR917639 MZM917509:MZN917639 NJI917509:NJJ917639 NTE917509:NTF917639 ODA917509:ODB917639 OMW917509:OMX917639 OWS917509:OWT917639 PGO917509:PGP917639 PQK917509:PQL917639 QAG917509:QAH917639 QKC917509:QKD917639 QTY917509:QTZ917639 RDU917509:RDV917639 RNQ917509:RNR917639 RXM917509:RXN917639 SHI917509:SHJ917639 SRE917509:SRF917639 TBA917509:TBB917639 TKW917509:TKX917639 TUS917509:TUT917639 UEO917509:UEP917639 UOK917509:UOL917639 UYG917509:UYH917639 VIC917509:VID917639 VRY917509:VRZ917639 WBU917509:WBV917639 WLQ917509:WLR917639 WVM917509:WVN917639 E983045:F983175 JA983045:JB983175 SW983045:SX983175 ACS983045:ACT983175 AMO983045:AMP983175 AWK983045:AWL983175 BGG983045:BGH983175 BQC983045:BQD983175 BZY983045:BZZ983175 CJU983045:CJV983175 CTQ983045:CTR983175 DDM983045:DDN983175 DNI983045:DNJ983175 DXE983045:DXF983175 EHA983045:EHB983175 EQW983045:EQX983175 FAS983045:FAT983175 FKO983045:FKP983175 FUK983045:FUL983175 GEG983045:GEH983175 GOC983045:GOD983175 GXY983045:GXZ983175 HHU983045:HHV983175 HRQ983045:HRR983175 IBM983045:IBN983175 ILI983045:ILJ983175 IVE983045:IVF983175 JFA983045:JFB983175 JOW983045:JOX983175 JYS983045:JYT983175 KIO983045:KIP983175 KSK983045:KSL983175 LCG983045:LCH983175 LMC983045:LMD983175 LVY983045:LVZ983175 MFU983045:MFV983175 MPQ983045:MPR983175 MZM983045:MZN983175 NJI983045:NJJ983175 NTE983045:NTF983175 ODA983045:ODB983175 OMW983045:OMX983175 OWS983045:OWT983175 PGO983045:PGP983175 PQK983045:PQL983175 QAG983045:QAH983175 QKC983045:QKD983175 QTY983045:QTZ983175 RDU983045:RDV983175 RNQ983045:RNR983175 RXM983045:RXN983175 SHI983045:SHJ983175 SRE983045:SRF983175 TBA983045:TBB983175 TKW983045:TKX983175 TUS983045:TUT983175 UEO983045:UEP983175 UOK983045:UOL983175 UYG983045:UYH983175 VIC983045:VID983175 VRY983045:VRZ983175 WBU983045:WBV983175 WLQ983045:WLR983175 E5:F135" xr:uid="{FB703DB9-E0BF-F443-AA8A-DA233379C13D}"/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rowBreaks count="1" manualBreakCount="1"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1BCD-59B5-5944-9CEE-B2BF215142E9}">
  <sheetPr codeName="Sheet3"/>
  <dimension ref="A1:O47"/>
  <sheetViews>
    <sheetView tabSelected="1" view="pageBreakPreview" topLeftCell="A7" workbookViewId="0">
      <selection activeCell="I18" sqref="I18"/>
    </sheetView>
  </sheetViews>
  <sheetFormatPr baseColWidth="10" defaultColWidth="11.5" defaultRowHeight="13" x14ac:dyDescent="0.15"/>
  <cols>
    <col min="1" max="4" width="11.5" style="2"/>
    <col min="5" max="5" width="35" style="2" customWidth="1"/>
    <col min="6" max="6" width="21" style="2" customWidth="1"/>
    <col min="7" max="7" width="11.5" style="2"/>
    <col min="8" max="9" width="14" style="2" customWidth="1"/>
    <col min="10" max="11" width="11.5" style="2"/>
    <col min="12" max="12" width="11.5" style="42"/>
    <col min="13" max="261" width="11.5" style="2"/>
    <col min="262" max="262" width="35" style="2" customWidth="1"/>
    <col min="263" max="263" width="21" style="2" customWidth="1"/>
    <col min="264" max="264" width="11.5" style="2"/>
    <col min="265" max="265" width="14" style="2" customWidth="1"/>
    <col min="266" max="517" width="11.5" style="2"/>
    <col min="518" max="518" width="35" style="2" customWidth="1"/>
    <col min="519" max="519" width="21" style="2" customWidth="1"/>
    <col min="520" max="520" width="11.5" style="2"/>
    <col min="521" max="521" width="14" style="2" customWidth="1"/>
    <col min="522" max="773" width="11.5" style="2"/>
    <col min="774" max="774" width="35" style="2" customWidth="1"/>
    <col min="775" max="775" width="21" style="2" customWidth="1"/>
    <col min="776" max="776" width="11.5" style="2"/>
    <col min="777" max="777" width="14" style="2" customWidth="1"/>
    <col min="778" max="1029" width="11.5" style="2"/>
    <col min="1030" max="1030" width="35" style="2" customWidth="1"/>
    <col min="1031" max="1031" width="21" style="2" customWidth="1"/>
    <col min="1032" max="1032" width="11.5" style="2"/>
    <col min="1033" max="1033" width="14" style="2" customWidth="1"/>
    <col min="1034" max="1285" width="11.5" style="2"/>
    <col min="1286" max="1286" width="35" style="2" customWidth="1"/>
    <col min="1287" max="1287" width="21" style="2" customWidth="1"/>
    <col min="1288" max="1288" width="11.5" style="2"/>
    <col min="1289" max="1289" width="14" style="2" customWidth="1"/>
    <col min="1290" max="1541" width="11.5" style="2"/>
    <col min="1542" max="1542" width="35" style="2" customWidth="1"/>
    <col min="1543" max="1543" width="21" style="2" customWidth="1"/>
    <col min="1544" max="1544" width="11.5" style="2"/>
    <col min="1545" max="1545" width="14" style="2" customWidth="1"/>
    <col min="1546" max="1797" width="11.5" style="2"/>
    <col min="1798" max="1798" width="35" style="2" customWidth="1"/>
    <col min="1799" max="1799" width="21" style="2" customWidth="1"/>
    <col min="1800" max="1800" width="11.5" style="2"/>
    <col min="1801" max="1801" width="14" style="2" customWidth="1"/>
    <col min="1802" max="2053" width="11.5" style="2"/>
    <col min="2054" max="2054" width="35" style="2" customWidth="1"/>
    <col min="2055" max="2055" width="21" style="2" customWidth="1"/>
    <col min="2056" max="2056" width="11.5" style="2"/>
    <col min="2057" max="2057" width="14" style="2" customWidth="1"/>
    <col min="2058" max="2309" width="11.5" style="2"/>
    <col min="2310" max="2310" width="35" style="2" customWidth="1"/>
    <col min="2311" max="2311" width="21" style="2" customWidth="1"/>
    <col min="2312" max="2312" width="11.5" style="2"/>
    <col min="2313" max="2313" width="14" style="2" customWidth="1"/>
    <col min="2314" max="2565" width="11.5" style="2"/>
    <col min="2566" max="2566" width="35" style="2" customWidth="1"/>
    <col min="2567" max="2567" width="21" style="2" customWidth="1"/>
    <col min="2568" max="2568" width="11.5" style="2"/>
    <col min="2569" max="2569" width="14" style="2" customWidth="1"/>
    <col min="2570" max="2821" width="11.5" style="2"/>
    <col min="2822" max="2822" width="35" style="2" customWidth="1"/>
    <col min="2823" max="2823" width="21" style="2" customWidth="1"/>
    <col min="2824" max="2824" width="11.5" style="2"/>
    <col min="2825" max="2825" width="14" style="2" customWidth="1"/>
    <col min="2826" max="3077" width="11.5" style="2"/>
    <col min="3078" max="3078" width="35" style="2" customWidth="1"/>
    <col min="3079" max="3079" width="21" style="2" customWidth="1"/>
    <col min="3080" max="3080" width="11.5" style="2"/>
    <col min="3081" max="3081" width="14" style="2" customWidth="1"/>
    <col min="3082" max="3333" width="11.5" style="2"/>
    <col min="3334" max="3334" width="35" style="2" customWidth="1"/>
    <col min="3335" max="3335" width="21" style="2" customWidth="1"/>
    <col min="3336" max="3336" width="11.5" style="2"/>
    <col min="3337" max="3337" width="14" style="2" customWidth="1"/>
    <col min="3338" max="3589" width="11.5" style="2"/>
    <col min="3590" max="3590" width="35" style="2" customWidth="1"/>
    <col min="3591" max="3591" width="21" style="2" customWidth="1"/>
    <col min="3592" max="3592" width="11.5" style="2"/>
    <col min="3593" max="3593" width="14" style="2" customWidth="1"/>
    <col min="3594" max="3845" width="11.5" style="2"/>
    <col min="3846" max="3846" width="35" style="2" customWidth="1"/>
    <col min="3847" max="3847" width="21" style="2" customWidth="1"/>
    <col min="3848" max="3848" width="11.5" style="2"/>
    <col min="3849" max="3849" width="14" style="2" customWidth="1"/>
    <col min="3850" max="4101" width="11.5" style="2"/>
    <col min="4102" max="4102" width="35" style="2" customWidth="1"/>
    <col min="4103" max="4103" width="21" style="2" customWidth="1"/>
    <col min="4104" max="4104" width="11.5" style="2"/>
    <col min="4105" max="4105" width="14" style="2" customWidth="1"/>
    <col min="4106" max="4357" width="11.5" style="2"/>
    <col min="4358" max="4358" width="35" style="2" customWidth="1"/>
    <col min="4359" max="4359" width="21" style="2" customWidth="1"/>
    <col min="4360" max="4360" width="11.5" style="2"/>
    <col min="4361" max="4361" width="14" style="2" customWidth="1"/>
    <col min="4362" max="4613" width="11.5" style="2"/>
    <col min="4614" max="4614" width="35" style="2" customWidth="1"/>
    <col min="4615" max="4615" width="21" style="2" customWidth="1"/>
    <col min="4616" max="4616" width="11.5" style="2"/>
    <col min="4617" max="4617" width="14" style="2" customWidth="1"/>
    <col min="4618" max="4869" width="11.5" style="2"/>
    <col min="4870" max="4870" width="35" style="2" customWidth="1"/>
    <col min="4871" max="4871" width="21" style="2" customWidth="1"/>
    <col min="4872" max="4872" width="11.5" style="2"/>
    <col min="4873" max="4873" width="14" style="2" customWidth="1"/>
    <col min="4874" max="5125" width="11.5" style="2"/>
    <col min="5126" max="5126" width="35" style="2" customWidth="1"/>
    <col min="5127" max="5127" width="21" style="2" customWidth="1"/>
    <col min="5128" max="5128" width="11.5" style="2"/>
    <col min="5129" max="5129" width="14" style="2" customWidth="1"/>
    <col min="5130" max="5381" width="11.5" style="2"/>
    <col min="5382" max="5382" width="35" style="2" customWidth="1"/>
    <col min="5383" max="5383" width="21" style="2" customWidth="1"/>
    <col min="5384" max="5384" width="11.5" style="2"/>
    <col min="5385" max="5385" width="14" style="2" customWidth="1"/>
    <col min="5386" max="5637" width="11.5" style="2"/>
    <col min="5638" max="5638" width="35" style="2" customWidth="1"/>
    <col min="5639" max="5639" width="21" style="2" customWidth="1"/>
    <col min="5640" max="5640" width="11.5" style="2"/>
    <col min="5641" max="5641" width="14" style="2" customWidth="1"/>
    <col min="5642" max="5893" width="11.5" style="2"/>
    <col min="5894" max="5894" width="35" style="2" customWidth="1"/>
    <col min="5895" max="5895" width="21" style="2" customWidth="1"/>
    <col min="5896" max="5896" width="11.5" style="2"/>
    <col min="5897" max="5897" width="14" style="2" customWidth="1"/>
    <col min="5898" max="6149" width="11.5" style="2"/>
    <col min="6150" max="6150" width="35" style="2" customWidth="1"/>
    <col min="6151" max="6151" width="21" style="2" customWidth="1"/>
    <col min="6152" max="6152" width="11.5" style="2"/>
    <col min="6153" max="6153" width="14" style="2" customWidth="1"/>
    <col min="6154" max="6405" width="11.5" style="2"/>
    <col min="6406" max="6406" width="35" style="2" customWidth="1"/>
    <col min="6407" max="6407" width="21" style="2" customWidth="1"/>
    <col min="6408" max="6408" width="11.5" style="2"/>
    <col min="6409" max="6409" width="14" style="2" customWidth="1"/>
    <col min="6410" max="6661" width="11.5" style="2"/>
    <col min="6662" max="6662" width="35" style="2" customWidth="1"/>
    <col min="6663" max="6663" width="21" style="2" customWidth="1"/>
    <col min="6664" max="6664" width="11.5" style="2"/>
    <col min="6665" max="6665" width="14" style="2" customWidth="1"/>
    <col min="6666" max="6917" width="11.5" style="2"/>
    <col min="6918" max="6918" width="35" style="2" customWidth="1"/>
    <col min="6919" max="6919" width="21" style="2" customWidth="1"/>
    <col min="6920" max="6920" width="11.5" style="2"/>
    <col min="6921" max="6921" width="14" style="2" customWidth="1"/>
    <col min="6922" max="7173" width="11.5" style="2"/>
    <col min="7174" max="7174" width="35" style="2" customWidth="1"/>
    <col min="7175" max="7175" width="21" style="2" customWidth="1"/>
    <col min="7176" max="7176" width="11.5" style="2"/>
    <col min="7177" max="7177" width="14" style="2" customWidth="1"/>
    <col min="7178" max="7429" width="11.5" style="2"/>
    <col min="7430" max="7430" width="35" style="2" customWidth="1"/>
    <col min="7431" max="7431" width="21" style="2" customWidth="1"/>
    <col min="7432" max="7432" width="11.5" style="2"/>
    <col min="7433" max="7433" width="14" style="2" customWidth="1"/>
    <col min="7434" max="7685" width="11.5" style="2"/>
    <col min="7686" max="7686" width="35" style="2" customWidth="1"/>
    <col min="7687" max="7687" width="21" style="2" customWidth="1"/>
    <col min="7688" max="7688" width="11.5" style="2"/>
    <col min="7689" max="7689" width="14" style="2" customWidth="1"/>
    <col min="7690" max="7941" width="11.5" style="2"/>
    <col min="7942" max="7942" width="35" style="2" customWidth="1"/>
    <col min="7943" max="7943" width="21" style="2" customWidth="1"/>
    <col min="7944" max="7944" width="11.5" style="2"/>
    <col min="7945" max="7945" width="14" style="2" customWidth="1"/>
    <col min="7946" max="8197" width="11.5" style="2"/>
    <col min="8198" max="8198" width="35" style="2" customWidth="1"/>
    <col min="8199" max="8199" width="21" style="2" customWidth="1"/>
    <col min="8200" max="8200" width="11.5" style="2"/>
    <col min="8201" max="8201" width="14" style="2" customWidth="1"/>
    <col min="8202" max="8453" width="11.5" style="2"/>
    <col min="8454" max="8454" width="35" style="2" customWidth="1"/>
    <col min="8455" max="8455" width="21" style="2" customWidth="1"/>
    <col min="8456" max="8456" width="11.5" style="2"/>
    <col min="8457" max="8457" width="14" style="2" customWidth="1"/>
    <col min="8458" max="8709" width="11.5" style="2"/>
    <col min="8710" max="8710" width="35" style="2" customWidth="1"/>
    <col min="8711" max="8711" width="21" style="2" customWidth="1"/>
    <col min="8712" max="8712" width="11.5" style="2"/>
    <col min="8713" max="8713" width="14" style="2" customWidth="1"/>
    <col min="8714" max="8965" width="11.5" style="2"/>
    <col min="8966" max="8966" width="35" style="2" customWidth="1"/>
    <col min="8967" max="8967" width="21" style="2" customWidth="1"/>
    <col min="8968" max="8968" width="11.5" style="2"/>
    <col min="8969" max="8969" width="14" style="2" customWidth="1"/>
    <col min="8970" max="9221" width="11.5" style="2"/>
    <col min="9222" max="9222" width="35" style="2" customWidth="1"/>
    <col min="9223" max="9223" width="21" style="2" customWidth="1"/>
    <col min="9224" max="9224" width="11.5" style="2"/>
    <col min="9225" max="9225" width="14" style="2" customWidth="1"/>
    <col min="9226" max="9477" width="11.5" style="2"/>
    <col min="9478" max="9478" width="35" style="2" customWidth="1"/>
    <col min="9479" max="9479" width="21" style="2" customWidth="1"/>
    <col min="9480" max="9480" width="11.5" style="2"/>
    <col min="9481" max="9481" width="14" style="2" customWidth="1"/>
    <col min="9482" max="9733" width="11.5" style="2"/>
    <col min="9734" max="9734" width="35" style="2" customWidth="1"/>
    <col min="9735" max="9735" width="21" style="2" customWidth="1"/>
    <col min="9736" max="9736" width="11.5" style="2"/>
    <col min="9737" max="9737" width="14" style="2" customWidth="1"/>
    <col min="9738" max="9989" width="11.5" style="2"/>
    <col min="9990" max="9990" width="35" style="2" customWidth="1"/>
    <col min="9991" max="9991" width="21" style="2" customWidth="1"/>
    <col min="9992" max="9992" width="11.5" style="2"/>
    <col min="9993" max="9993" width="14" style="2" customWidth="1"/>
    <col min="9994" max="10245" width="11.5" style="2"/>
    <col min="10246" max="10246" width="35" style="2" customWidth="1"/>
    <col min="10247" max="10247" width="21" style="2" customWidth="1"/>
    <col min="10248" max="10248" width="11.5" style="2"/>
    <col min="10249" max="10249" width="14" style="2" customWidth="1"/>
    <col min="10250" max="10501" width="11.5" style="2"/>
    <col min="10502" max="10502" width="35" style="2" customWidth="1"/>
    <col min="10503" max="10503" width="21" style="2" customWidth="1"/>
    <col min="10504" max="10504" width="11.5" style="2"/>
    <col min="10505" max="10505" width="14" style="2" customWidth="1"/>
    <col min="10506" max="10757" width="11.5" style="2"/>
    <col min="10758" max="10758" width="35" style="2" customWidth="1"/>
    <col min="10759" max="10759" width="21" style="2" customWidth="1"/>
    <col min="10760" max="10760" width="11.5" style="2"/>
    <col min="10761" max="10761" width="14" style="2" customWidth="1"/>
    <col min="10762" max="11013" width="11.5" style="2"/>
    <col min="11014" max="11014" width="35" style="2" customWidth="1"/>
    <col min="11015" max="11015" width="21" style="2" customWidth="1"/>
    <col min="11016" max="11016" width="11.5" style="2"/>
    <col min="11017" max="11017" width="14" style="2" customWidth="1"/>
    <col min="11018" max="11269" width="11.5" style="2"/>
    <col min="11270" max="11270" width="35" style="2" customWidth="1"/>
    <col min="11271" max="11271" width="21" style="2" customWidth="1"/>
    <col min="11272" max="11272" width="11.5" style="2"/>
    <col min="11273" max="11273" width="14" style="2" customWidth="1"/>
    <col min="11274" max="11525" width="11.5" style="2"/>
    <col min="11526" max="11526" width="35" style="2" customWidth="1"/>
    <col min="11527" max="11527" width="21" style="2" customWidth="1"/>
    <col min="11528" max="11528" width="11.5" style="2"/>
    <col min="11529" max="11529" width="14" style="2" customWidth="1"/>
    <col min="11530" max="11781" width="11.5" style="2"/>
    <col min="11782" max="11782" width="35" style="2" customWidth="1"/>
    <col min="11783" max="11783" width="21" style="2" customWidth="1"/>
    <col min="11784" max="11784" width="11.5" style="2"/>
    <col min="11785" max="11785" width="14" style="2" customWidth="1"/>
    <col min="11786" max="12037" width="11.5" style="2"/>
    <col min="12038" max="12038" width="35" style="2" customWidth="1"/>
    <col min="12039" max="12039" width="21" style="2" customWidth="1"/>
    <col min="12040" max="12040" width="11.5" style="2"/>
    <col min="12041" max="12041" width="14" style="2" customWidth="1"/>
    <col min="12042" max="12293" width="11.5" style="2"/>
    <col min="12294" max="12294" width="35" style="2" customWidth="1"/>
    <col min="12295" max="12295" width="21" style="2" customWidth="1"/>
    <col min="12296" max="12296" width="11.5" style="2"/>
    <col min="12297" max="12297" width="14" style="2" customWidth="1"/>
    <col min="12298" max="12549" width="11.5" style="2"/>
    <col min="12550" max="12550" width="35" style="2" customWidth="1"/>
    <col min="12551" max="12551" width="21" style="2" customWidth="1"/>
    <col min="12552" max="12552" width="11.5" style="2"/>
    <col min="12553" max="12553" width="14" style="2" customWidth="1"/>
    <col min="12554" max="12805" width="11.5" style="2"/>
    <col min="12806" max="12806" width="35" style="2" customWidth="1"/>
    <col min="12807" max="12807" width="21" style="2" customWidth="1"/>
    <col min="12808" max="12808" width="11.5" style="2"/>
    <col min="12809" max="12809" width="14" style="2" customWidth="1"/>
    <col min="12810" max="13061" width="11.5" style="2"/>
    <col min="13062" max="13062" width="35" style="2" customWidth="1"/>
    <col min="13063" max="13063" width="21" style="2" customWidth="1"/>
    <col min="13064" max="13064" width="11.5" style="2"/>
    <col min="13065" max="13065" width="14" style="2" customWidth="1"/>
    <col min="13066" max="13317" width="11.5" style="2"/>
    <col min="13318" max="13318" width="35" style="2" customWidth="1"/>
    <col min="13319" max="13319" width="21" style="2" customWidth="1"/>
    <col min="13320" max="13320" width="11.5" style="2"/>
    <col min="13321" max="13321" width="14" style="2" customWidth="1"/>
    <col min="13322" max="13573" width="11.5" style="2"/>
    <col min="13574" max="13574" width="35" style="2" customWidth="1"/>
    <col min="13575" max="13575" width="21" style="2" customWidth="1"/>
    <col min="13576" max="13576" width="11.5" style="2"/>
    <col min="13577" max="13577" width="14" style="2" customWidth="1"/>
    <col min="13578" max="13829" width="11.5" style="2"/>
    <col min="13830" max="13830" width="35" style="2" customWidth="1"/>
    <col min="13831" max="13831" width="21" style="2" customWidth="1"/>
    <col min="13832" max="13832" width="11.5" style="2"/>
    <col min="13833" max="13833" width="14" style="2" customWidth="1"/>
    <col min="13834" max="14085" width="11.5" style="2"/>
    <col min="14086" max="14086" width="35" style="2" customWidth="1"/>
    <col min="14087" max="14087" width="21" style="2" customWidth="1"/>
    <col min="14088" max="14088" width="11.5" style="2"/>
    <col min="14089" max="14089" width="14" style="2" customWidth="1"/>
    <col min="14090" max="14341" width="11.5" style="2"/>
    <col min="14342" max="14342" width="35" style="2" customWidth="1"/>
    <col min="14343" max="14343" width="21" style="2" customWidth="1"/>
    <col min="14344" max="14344" width="11.5" style="2"/>
    <col min="14345" max="14345" width="14" style="2" customWidth="1"/>
    <col min="14346" max="14597" width="11.5" style="2"/>
    <col min="14598" max="14598" width="35" style="2" customWidth="1"/>
    <col min="14599" max="14599" width="21" style="2" customWidth="1"/>
    <col min="14600" max="14600" width="11.5" style="2"/>
    <col min="14601" max="14601" width="14" style="2" customWidth="1"/>
    <col min="14602" max="14853" width="11.5" style="2"/>
    <col min="14854" max="14854" width="35" style="2" customWidth="1"/>
    <col min="14855" max="14855" width="21" style="2" customWidth="1"/>
    <col min="14856" max="14856" width="11.5" style="2"/>
    <col min="14857" max="14857" width="14" style="2" customWidth="1"/>
    <col min="14858" max="15109" width="11.5" style="2"/>
    <col min="15110" max="15110" width="35" style="2" customWidth="1"/>
    <col min="15111" max="15111" width="21" style="2" customWidth="1"/>
    <col min="15112" max="15112" width="11.5" style="2"/>
    <col min="15113" max="15113" width="14" style="2" customWidth="1"/>
    <col min="15114" max="15365" width="11.5" style="2"/>
    <col min="15366" max="15366" width="35" style="2" customWidth="1"/>
    <col min="15367" max="15367" width="21" style="2" customWidth="1"/>
    <col min="15368" max="15368" width="11.5" style="2"/>
    <col min="15369" max="15369" width="14" style="2" customWidth="1"/>
    <col min="15370" max="15621" width="11.5" style="2"/>
    <col min="15622" max="15622" width="35" style="2" customWidth="1"/>
    <col min="15623" max="15623" width="21" style="2" customWidth="1"/>
    <col min="15624" max="15624" width="11.5" style="2"/>
    <col min="15625" max="15625" width="14" style="2" customWidth="1"/>
    <col min="15626" max="15877" width="11.5" style="2"/>
    <col min="15878" max="15878" width="35" style="2" customWidth="1"/>
    <col min="15879" max="15879" width="21" style="2" customWidth="1"/>
    <col min="15880" max="15880" width="11.5" style="2"/>
    <col min="15881" max="15881" width="14" style="2" customWidth="1"/>
    <col min="15882" max="16133" width="11.5" style="2"/>
    <col min="16134" max="16134" width="35" style="2" customWidth="1"/>
    <col min="16135" max="16135" width="21" style="2" customWidth="1"/>
    <col min="16136" max="16136" width="11.5" style="2"/>
    <col min="16137" max="16137" width="14" style="2" customWidth="1"/>
    <col min="16138" max="16384" width="11.5" style="2"/>
  </cols>
  <sheetData>
    <row r="1" spans="1:15" ht="15" x14ac:dyDescent="0.2">
      <c r="A1" s="39" t="s">
        <v>0</v>
      </c>
      <c r="B1" s="39"/>
      <c r="C1" s="39"/>
      <c r="D1" s="39"/>
      <c r="E1" s="39"/>
      <c r="F1" s="39"/>
      <c r="G1" s="1"/>
    </row>
    <row r="2" spans="1:15" ht="15" x14ac:dyDescent="0.2">
      <c r="A2" s="39" t="s">
        <v>1</v>
      </c>
      <c r="B2" s="39"/>
      <c r="C2" s="39"/>
      <c r="D2" s="39"/>
      <c r="E2" s="39"/>
      <c r="F2" s="39"/>
      <c r="G2" s="1"/>
    </row>
    <row r="3" spans="1:15" ht="15" x14ac:dyDescent="0.2">
      <c r="A3" s="1"/>
      <c r="B3" s="1"/>
      <c r="C3" s="1"/>
      <c r="D3" s="1"/>
      <c r="E3" s="1"/>
      <c r="F3" s="1"/>
      <c r="G3" s="1"/>
    </row>
    <row r="4" spans="1:15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15" ht="15" x14ac:dyDescent="0.2">
      <c r="A5" s="13">
        <v>1249</v>
      </c>
      <c r="B5" s="7" t="s">
        <v>48</v>
      </c>
      <c r="C5" s="3">
        <v>154</v>
      </c>
      <c r="D5" s="4">
        <v>10010</v>
      </c>
      <c r="E5" s="5" t="s">
        <v>14</v>
      </c>
      <c r="F5" s="3" t="s">
        <v>49</v>
      </c>
      <c r="G5" s="3">
        <v>20500</v>
      </c>
      <c r="H5" s="8">
        <f t="shared" ref="H5:H14" si="0">G5/D5</f>
        <v>2.0479520479520481</v>
      </c>
      <c r="I5" s="40">
        <f>D5/1000</f>
        <v>10.01</v>
      </c>
      <c r="K5" s="2">
        <f ca="1">RAND()</f>
        <v>0.53323700429885323</v>
      </c>
      <c r="L5" s="42">
        <f ca="1">K5/SUM($K$5:$K$36)*$J$37</f>
        <v>13.389111334180258</v>
      </c>
      <c r="M5" s="2">
        <v>24.426487399552855</v>
      </c>
      <c r="O5" s="2">
        <f>H5*1000</f>
        <v>2047.9520479520481</v>
      </c>
    </row>
    <row r="6" spans="1:15" ht="15" x14ac:dyDescent="0.2">
      <c r="A6" s="6">
        <v>1204</v>
      </c>
      <c r="B6" s="7" t="s">
        <v>35</v>
      </c>
      <c r="C6" s="3">
        <f>170+154</f>
        <v>324</v>
      </c>
      <c r="D6" s="4">
        <f>11050+10010</f>
        <v>21060</v>
      </c>
      <c r="E6" s="5" t="s">
        <v>10</v>
      </c>
      <c r="F6" s="3" t="s">
        <v>36</v>
      </c>
      <c r="G6" s="3">
        <f>28500+25500</f>
        <v>54000</v>
      </c>
      <c r="H6" s="8">
        <f t="shared" si="0"/>
        <v>2.5641025641025643</v>
      </c>
      <c r="I6" s="40">
        <f t="shared" ref="I6:I36" si="1">D6/1000</f>
        <v>21.06</v>
      </c>
      <c r="K6" s="2">
        <f t="shared" ref="K6:K36" ca="1" si="2">RAND()</f>
        <v>0.83182177927871925</v>
      </c>
      <c r="L6" s="42">
        <f t="shared" ref="L6:L36" ca="1" si="3">K6/SUM($K$5:$K$36)*$J$37</f>
        <v>20.886311946041818</v>
      </c>
      <c r="M6" s="2">
        <v>15.847295450703935</v>
      </c>
      <c r="O6" s="2">
        <f t="shared" ref="O6:O36" si="4">H6*1000</f>
        <v>2564.1025641025644</v>
      </c>
    </row>
    <row r="7" spans="1:15" ht="15" x14ac:dyDescent="0.2">
      <c r="A7" s="6">
        <v>1180</v>
      </c>
      <c r="B7" s="9">
        <v>44816</v>
      </c>
      <c r="C7" s="3">
        <f>196+197</f>
        <v>393</v>
      </c>
      <c r="D7" s="10">
        <f>11691.5+11656.4</f>
        <v>23347.9</v>
      </c>
      <c r="E7" s="5" t="s">
        <v>10</v>
      </c>
      <c r="F7" s="3" t="s">
        <v>25</v>
      </c>
      <c r="G7" s="3">
        <f>42500+41500</f>
        <v>84000</v>
      </c>
      <c r="H7" s="8">
        <f t="shared" si="0"/>
        <v>3.5977539735907724</v>
      </c>
      <c r="I7" s="40">
        <f t="shared" si="1"/>
        <v>23.347900000000003</v>
      </c>
      <c r="K7" s="2">
        <f t="shared" ca="1" si="2"/>
        <v>0.98861527633299828</v>
      </c>
      <c r="L7" s="42">
        <f t="shared" ca="1" si="3"/>
        <v>24.823258503784153</v>
      </c>
      <c r="M7" s="2">
        <v>8.6833494706519119</v>
      </c>
      <c r="O7" s="2">
        <f t="shared" si="4"/>
        <v>3597.7539735907726</v>
      </c>
    </row>
    <row r="8" spans="1:15" ht="15" x14ac:dyDescent="0.2">
      <c r="A8" s="6">
        <v>1163</v>
      </c>
      <c r="B8" s="7">
        <v>44693</v>
      </c>
      <c r="C8" s="3">
        <f>297+293</f>
        <v>590</v>
      </c>
      <c r="D8" s="4">
        <f>18066.53+18135.6</f>
        <v>36202.129999999997</v>
      </c>
      <c r="E8" s="5" t="s">
        <v>12</v>
      </c>
      <c r="F8" s="3" t="s">
        <v>19</v>
      </c>
      <c r="G8" s="3">
        <f>60000+54000</f>
        <v>114000</v>
      </c>
      <c r="H8" s="8">
        <f t="shared" si="0"/>
        <v>3.1489859850787787</v>
      </c>
      <c r="I8" s="40">
        <f t="shared" si="1"/>
        <v>36.202129999999997</v>
      </c>
      <c r="K8" s="2">
        <f t="shared" ca="1" si="2"/>
        <v>3.7183649312608202E-2</v>
      </c>
      <c r="L8" s="42">
        <f t="shared" ca="1" si="3"/>
        <v>0.93364867112373651</v>
      </c>
      <c r="M8" s="2">
        <v>12.76595513884652</v>
      </c>
      <c r="O8" s="2">
        <f t="shared" si="4"/>
        <v>3148.9859850787789</v>
      </c>
    </row>
    <row r="9" spans="1:15" ht="15" x14ac:dyDescent="0.2">
      <c r="A9" s="23">
        <v>1152</v>
      </c>
      <c r="B9" s="24">
        <v>44573</v>
      </c>
      <c r="C9" s="25">
        <v>2210</v>
      </c>
      <c r="D9" s="26">
        <v>141317.4</v>
      </c>
      <c r="E9" s="27" t="s">
        <v>10</v>
      </c>
      <c r="F9" s="25" t="s">
        <v>17</v>
      </c>
      <c r="G9" s="25">
        <v>240000</v>
      </c>
      <c r="H9" s="8">
        <f t="shared" si="0"/>
        <v>1.6983046673658022</v>
      </c>
      <c r="I9" s="40">
        <f t="shared" si="1"/>
        <v>141.31739999999999</v>
      </c>
      <c r="K9" s="2">
        <f t="shared" ca="1" si="2"/>
        <v>0.32946281786338039</v>
      </c>
      <c r="L9" s="42">
        <f t="shared" ca="1" si="3"/>
        <v>8.2725210615227347</v>
      </c>
      <c r="M9" s="2">
        <v>25.612298938666871</v>
      </c>
      <c r="O9" s="2">
        <f t="shared" si="4"/>
        <v>1698.3046673658023</v>
      </c>
    </row>
    <row r="10" spans="1:15" ht="15" x14ac:dyDescent="0.2">
      <c r="A10" s="23">
        <v>1162</v>
      </c>
      <c r="B10" s="24">
        <v>44693</v>
      </c>
      <c r="C10" s="25">
        <v>2123</v>
      </c>
      <c r="D10" s="26">
        <v>135668.29999999999</v>
      </c>
      <c r="E10" s="27" t="s">
        <v>14</v>
      </c>
      <c r="F10" s="25" t="s">
        <v>17</v>
      </c>
      <c r="G10" s="25">
        <v>223800</v>
      </c>
      <c r="H10" s="8">
        <f t="shared" si="0"/>
        <v>1.6496115894427807</v>
      </c>
      <c r="I10" s="40">
        <f t="shared" si="1"/>
        <v>135.66829999999999</v>
      </c>
      <c r="K10" s="2">
        <f t="shared" ca="1" si="2"/>
        <v>0.97059539985187382</v>
      </c>
      <c r="L10" s="42">
        <f t="shared" ca="1" si="3"/>
        <v>24.370795282948244</v>
      </c>
      <c r="M10" s="2">
        <v>27.349978164138292</v>
      </c>
      <c r="O10" s="2">
        <f t="shared" si="4"/>
        <v>1649.6115894427808</v>
      </c>
    </row>
    <row r="11" spans="1:15" ht="15" x14ac:dyDescent="0.2">
      <c r="A11" s="6">
        <v>1217</v>
      </c>
      <c r="B11" s="7" t="s">
        <v>39</v>
      </c>
      <c r="C11" s="3">
        <v>195</v>
      </c>
      <c r="D11" s="4">
        <v>11934.5</v>
      </c>
      <c r="E11" s="5" t="s">
        <v>14</v>
      </c>
      <c r="F11" s="3" t="s">
        <v>40</v>
      </c>
      <c r="G11" s="3">
        <v>38500</v>
      </c>
      <c r="H11" s="8">
        <f t="shared" si="0"/>
        <v>3.2259415978884745</v>
      </c>
      <c r="I11" s="40">
        <f t="shared" si="1"/>
        <v>11.9345</v>
      </c>
      <c r="K11" s="2">
        <f t="shared" ca="1" si="2"/>
        <v>0.730108767430381</v>
      </c>
      <c r="L11" s="42">
        <f t="shared" ca="1" si="3"/>
        <v>18.332387839512727</v>
      </c>
      <c r="M11" s="2">
        <v>19.489083066900118</v>
      </c>
      <c r="O11" s="2">
        <f t="shared" si="4"/>
        <v>3225.9415978884745</v>
      </c>
    </row>
    <row r="12" spans="1:15" ht="15" x14ac:dyDescent="0.2">
      <c r="A12" s="6">
        <v>1182</v>
      </c>
      <c r="B12" s="7">
        <v>44846</v>
      </c>
      <c r="C12" s="3">
        <v>8</v>
      </c>
      <c r="D12" s="4">
        <v>395.5</v>
      </c>
      <c r="E12" s="5" t="s">
        <v>26</v>
      </c>
      <c r="F12" s="3" t="s">
        <v>27</v>
      </c>
      <c r="G12" s="3">
        <v>7935</v>
      </c>
      <c r="H12" s="8">
        <f t="shared" si="0"/>
        <v>20.063211125158027</v>
      </c>
      <c r="I12" s="40">
        <f t="shared" si="1"/>
        <v>0.39550000000000002</v>
      </c>
      <c r="K12" s="2">
        <f t="shared" ca="1" si="2"/>
        <v>0.57991999657693649</v>
      </c>
      <c r="L12" s="42">
        <f t="shared" ca="1" si="3"/>
        <v>14.561280137142079</v>
      </c>
      <c r="M12" s="2">
        <v>16.7903665837696</v>
      </c>
      <c r="O12" s="2">
        <f t="shared" si="4"/>
        <v>20063.211125158028</v>
      </c>
    </row>
    <row r="13" spans="1:15" s="35" customFormat="1" ht="15" x14ac:dyDescent="0.2">
      <c r="A13" s="23">
        <v>1150</v>
      </c>
      <c r="B13" s="32">
        <v>44573</v>
      </c>
      <c r="C13" s="25">
        <v>3658</v>
      </c>
      <c r="D13" s="33">
        <v>225640.7</v>
      </c>
      <c r="E13" s="27" t="s">
        <v>14</v>
      </c>
      <c r="F13" s="25" t="s">
        <v>15</v>
      </c>
      <c r="G13" s="25">
        <v>633300</v>
      </c>
      <c r="H13" s="34">
        <f t="shared" si="0"/>
        <v>2.8066745050870696</v>
      </c>
      <c r="I13" s="40">
        <f t="shared" si="1"/>
        <v>225.64070000000001</v>
      </c>
      <c r="K13" s="2">
        <f t="shared" ca="1" si="2"/>
        <v>0.83059106591032916</v>
      </c>
      <c r="L13" s="42">
        <f t="shared" ca="1" si="3"/>
        <v>20.855409817763029</v>
      </c>
      <c r="M13" s="35">
        <v>23.289730693575482</v>
      </c>
      <c r="O13" s="2">
        <f t="shared" si="4"/>
        <v>2806.6745050870695</v>
      </c>
    </row>
    <row r="14" spans="1:15" s="35" customFormat="1" ht="15" x14ac:dyDescent="0.2">
      <c r="A14" s="23">
        <v>1159</v>
      </c>
      <c r="B14" s="24">
        <v>44663</v>
      </c>
      <c r="C14" s="25">
        <v>2617</v>
      </c>
      <c r="D14" s="26">
        <v>161257.9</v>
      </c>
      <c r="E14" s="27" t="s">
        <v>10</v>
      </c>
      <c r="F14" s="25" t="s">
        <v>15</v>
      </c>
      <c r="G14" s="25">
        <v>465500</v>
      </c>
      <c r="H14" s="34">
        <f t="shared" si="0"/>
        <v>2.8866802804699803</v>
      </c>
      <c r="I14" s="40">
        <f t="shared" si="1"/>
        <v>161.25790000000001</v>
      </c>
      <c r="K14" s="2">
        <f t="shared" ca="1" si="2"/>
        <v>0.87108728992461892</v>
      </c>
      <c r="L14" s="42">
        <f t="shared" ca="1" si="3"/>
        <v>21.87223432088275</v>
      </c>
      <c r="M14" s="35">
        <v>26.416553017108928</v>
      </c>
      <c r="O14" s="2">
        <f t="shared" si="4"/>
        <v>2886.6802804699801</v>
      </c>
    </row>
    <row r="15" spans="1:15" ht="15" x14ac:dyDescent="0.2">
      <c r="A15" s="6">
        <v>1189</v>
      </c>
      <c r="B15" s="7">
        <v>44907</v>
      </c>
      <c r="C15" s="3">
        <v>348</v>
      </c>
      <c r="D15" s="4">
        <v>22625.5</v>
      </c>
      <c r="E15" s="5" t="s">
        <v>10</v>
      </c>
      <c r="F15" s="3" t="s">
        <v>30</v>
      </c>
      <c r="G15" s="3" t="s">
        <v>31</v>
      </c>
      <c r="H15" s="8" t="e">
        <f t="shared" ref="H15:H26" si="5">G15/D15</f>
        <v>#VALUE!</v>
      </c>
      <c r="I15" s="40">
        <f t="shared" si="1"/>
        <v>22.625499999999999</v>
      </c>
      <c r="K15" s="2">
        <f t="shared" ca="1" si="2"/>
        <v>0.94291993492017501</v>
      </c>
      <c r="L15" s="42">
        <f t="shared" ca="1" si="3"/>
        <v>23.675888743813829</v>
      </c>
      <c r="M15" s="2">
        <v>2.2736050444054205</v>
      </c>
      <c r="O15" s="2" t="e">
        <f t="shared" si="4"/>
        <v>#VALUE!</v>
      </c>
    </row>
    <row r="16" spans="1:15" s="37" customFormat="1" ht="15" x14ac:dyDescent="0.2">
      <c r="A16" s="28">
        <v>1259</v>
      </c>
      <c r="B16" s="31" t="s">
        <v>52</v>
      </c>
      <c r="C16" s="29">
        <v>184</v>
      </c>
      <c r="D16" s="30">
        <v>11962</v>
      </c>
      <c r="E16" s="22" t="s">
        <v>10</v>
      </c>
      <c r="F16" s="29" t="s">
        <v>30</v>
      </c>
      <c r="G16" s="29" t="s">
        <v>31</v>
      </c>
      <c r="H16" s="36" t="e">
        <f t="shared" si="5"/>
        <v>#VALUE!</v>
      </c>
      <c r="I16" s="40">
        <f t="shared" si="1"/>
        <v>11.962</v>
      </c>
      <c r="K16" s="2">
        <f t="shared" ca="1" si="2"/>
        <v>0.8132620908002679</v>
      </c>
      <c r="L16" s="42">
        <f t="shared" ca="1" si="3"/>
        <v>20.420294521590122</v>
      </c>
      <c r="M16" s="37">
        <v>1.4069825031939067</v>
      </c>
      <c r="O16" s="2" t="e">
        <f t="shared" si="4"/>
        <v>#VALUE!</v>
      </c>
    </row>
    <row r="17" spans="1:15" ht="15" x14ac:dyDescent="0.2">
      <c r="A17" s="11">
        <v>1166</v>
      </c>
      <c r="B17" s="7">
        <v>44724</v>
      </c>
      <c r="C17" s="3">
        <v>473</v>
      </c>
      <c r="D17" s="4">
        <v>23487.5</v>
      </c>
      <c r="E17" s="5" t="s">
        <v>20</v>
      </c>
      <c r="F17" s="3" t="s">
        <v>21</v>
      </c>
      <c r="G17" s="3" t="s">
        <v>22</v>
      </c>
      <c r="H17" s="8" t="e">
        <f t="shared" si="5"/>
        <v>#VALUE!</v>
      </c>
      <c r="I17" s="40">
        <f t="shared" si="1"/>
        <v>23.487500000000001</v>
      </c>
      <c r="K17" s="2">
        <f t="shared" ca="1" si="2"/>
        <v>9.7289780658700309E-3</v>
      </c>
      <c r="L17" s="42">
        <f t="shared" ca="1" si="3"/>
        <v>0.24428606687379462</v>
      </c>
      <c r="M17" s="2">
        <v>11.251068055348298</v>
      </c>
      <c r="O17" s="2" t="e">
        <f t="shared" si="4"/>
        <v>#VALUE!</v>
      </c>
    </row>
    <row r="18" spans="1:15" ht="15" x14ac:dyDescent="0.2">
      <c r="A18" s="6">
        <v>1265</v>
      </c>
      <c r="B18" s="7" t="s">
        <v>53</v>
      </c>
      <c r="C18" s="3">
        <v>46</v>
      </c>
      <c r="D18" s="4">
        <v>22876.799999999999</v>
      </c>
      <c r="E18" s="5" t="s">
        <v>20</v>
      </c>
      <c r="F18" s="3" t="s">
        <v>21</v>
      </c>
      <c r="G18" s="3" t="s">
        <v>22</v>
      </c>
      <c r="H18" s="8" t="e">
        <f t="shared" si="5"/>
        <v>#VALUE!</v>
      </c>
      <c r="I18" s="40">
        <f t="shared" si="1"/>
        <v>22.876799999999999</v>
      </c>
      <c r="K18" s="2">
        <f t="shared" ca="1" si="2"/>
        <v>0.51380225637226129</v>
      </c>
      <c r="L18" s="42">
        <f t="shared" ca="1" si="3"/>
        <v>12.901121938014812</v>
      </c>
      <c r="M18" s="2">
        <v>10.229852697692017</v>
      </c>
      <c r="O18" s="2" t="e">
        <f t="shared" si="4"/>
        <v>#VALUE!</v>
      </c>
    </row>
    <row r="19" spans="1:15" ht="15" x14ac:dyDescent="0.2">
      <c r="A19" s="6">
        <v>1177</v>
      </c>
      <c r="B19" s="7">
        <v>44785</v>
      </c>
      <c r="C19" s="3">
        <v>229</v>
      </c>
      <c r="D19" s="4">
        <v>14282</v>
      </c>
      <c r="E19" s="5" t="s">
        <v>10</v>
      </c>
      <c r="F19" s="3" t="s">
        <v>24</v>
      </c>
      <c r="G19" s="3">
        <v>19000</v>
      </c>
      <c r="H19" s="8">
        <f t="shared" si="5"/>
        <v>1.3303458899313823</v>
      </c>
      <c r="I19" s="40">
        <f t="shared" si="1"/>
        <v>14.282</v>
      </c>
      <c r="K19" s="2">
        <f t="shared" ca="1" si="2"/>
        <v>0.65268170014211502</v>
      </c>
      <c r="L19" s="42">
        <f t="shared" ca="1" si="3"/>
        <v>16.38826240214782</v>
      </c>
      <c r="M19" s="2">
        <v>9.5117375509615254</v>
      </c>
      <c r="O19" s="2">
        <f t="shared" si="4"/>
        <v>1330.3458899313823</v>
      </c>
    </row>
    <row r="20" spans="1:15" ht="15" x14ac:dyDescent="0.2">
      <c r="A20" s="11">
        <v>1211</v>
      </c>
      <c r="B20" s="7" t="s">
        <v>37</v>
      </c>
      <c r="C20" s="3">
        <v>541</v>
      </c>
      <c r="D20" s="4">
        <v>34812</v>
      </c>
      <c r="E20" s="5" t="s">
        <v>10</v>
      </c>
      <c r="F20" s="3" t="s">
        <v>38</v>
      </c>
      <c r="G20" s="3">
        <v>74000</v>
      </c>
      <c r="H20" s="8">
        <f t="shared" si="5"/>
        <v>2.1257037803056416</v>
      </c>
      <c r="I20" s="40">
        <f t="shared" si="1"/>
        <v>34.811999999999998</v>
      </c>
      <c r="K20" s="2">
        <f t="shared" ca="1" si="2"/>
        <v>0.38287815446225093</v>
      </c>
      <c r="L20" s="42">
        <f t="shared" ca="1" si="3"/>
        <v>9.6137330984018661</v>
      </c>
      <c r="M20" s="2">
        <v>24.640470102564091</v>
      </c>
      <c r="O20" s="2">
        <f t="shared" si="4"/>
        <v>2125.7037803056414</v>
      </c>
    </row>
    <row r="21" spans="1:15" ht="15" x14ac:dyDescent="0.2">
      <c r="A21" s="11">
        <v>1185</v>
      </c>
      <c r="B21" s="7">
        <v>44846</v>
      </c>
      <c r="C21" s="3">
        <v>185</v>
      </c>
      <c r="D21" s="4">
        <v>12025</v>
      </c>
      <c r="E21" s="5" t="s">
        <v>10</v>
      </c>
      <c r="F21" s="3" t="s">
        <v>28</v>
      </c>
      <c r="G21" s="3">
        <v>75500</v>
      </c>
      <c r="H21" s="8">
        <f t="shared" si="5"/>
        <v>6.2785862785862783</v>
      </c>
      <c r="I21" s="40">
        <f t="shared" si="1"/>
        <v>12.025</v>
      </c>
      <c r="K21" s="2">
        <f t="shared" ca="1" si="2"/>
        <v>0.40717481695201996</v>
      </c>
      <c r="L21" s="42">
        <f t="shared" ca="1" si="3"/>
        <v>10.223800885336995</v>
      </c>
      <c r="M21" s="2">
        <v>11.042731266657585</v>
      </c>
      <c r="O21" s="2">
        <f t="shared" si="4"/>
        <v>6278.5862785862782</v>
      </c>
    </row>
    <row r="22" spans="1:15" ht="15" x14ac:dyDescent="0.2">
      <c r="A22" s="6">
        <v>1213</v>
      </c>
      <c r="B22" s="7" t="s">
        <v>39</v>
      </c>
      <c r="C22" s="3">
        <v>226</v>
      </c>
      <c r="D22" s="4">
        <v>14690</v>
      </c>
      <c r="E22" s="5" t="s">
        <v>14</v>
      </c>
      <c r="F22" s="3" t="s">
        <v>28</v>
      </c>
      <c r="G22" s="3">
        <v>90500</v>
      </c>
      <c r="H22" s="8">
        <f t="shared" si="5"/>
        <v>6.1606535057862493</v>
      </c>
      <c r="I22" s="40">
        <f t="shared" si="1"/>
        <v>14.69</v>
      </c>
      <c r="K22" s="2">
        <f t="shared" ca="1" si="2"/>
        <v>0.65728677198399588</v>
      </c>
      <c r="L22" s="42">
        <f t="shared" ca="1" si="3"/>
        <v>16.503891698494041</v>
      </c>
      <c r="M22" s="2">
        <v>27.63556766438915</v>
      </c>
      <c r="O22" s="2">
        <f t="shared" si="4"/>
        <v>6160.6535057862493</v>
      </c>
    </row>
    <row r="23" spans="1:15" ht="15" x14ac:dyDescent="0.2">
      <c r="A23" s="38">
        <v>1151</v>
      </c>
      <c r="B23" s="24">
        <v>44573</v>
      </c>
      <c r="C23" s="25">
        <v>2429</v>
      </c>
      <c r="D23" s="26">
        <v>145289.29999999999</v>
      </c>
      <c r="E23" s="27" t="s">
        <v>12</v>
      </c>
      <c r="F23" s="25" t="s">
        <v>16</v>
      </c>
      <c r="G23" s="25">
        <v>430000</v>
      </c>
      <c r="H23" s="8">
        <f t="shared" si="5"/>
        <v>2.9596123045537421</v>
      </c>
      <c r="I23" s="40">
        <f t="shared" si="1"/>
        <v>145.2893</v>
      </c>
      <c r="K23" s="2">
        <f t="shared" ca="1" si="2"/>
        <v>0.12373695253861261</v>
      </c>
      <c r="L23" s="42">
        <f t="shared" ca="1" si="3"/>
        <v>3.1069258516109057</v>
      </c>
      <c r="M23" s="2">
        <v>6.5918168033676636</v>
      </c>
      <c r="O23" s="2">
        <f t="shared" si="4"/>
        <v>2959.612304553742</v>
      </c>
    </row>
    <row r="24" spans="1:15" ht="15" x14ac:dyDescent="0.2">
      <c r="A24" s="38">
        <v>1155</v>
      </c>
      <c r="B24" s="24">
        <v>44604</v>
      </c>
      <c r="C24" s="25">
        <v>1149</v>
      </c>
      <c r="D24" s="26">
        <v>68867</v>
      </c>
      <c r="E24" s="27" t="s">
        <v>10</v>
      </c>
      <c r="F24" s="25" t="s">
        <v>16</v>
      </c>
      <c r="G24" s="25">
        <v>206500</v>
      </c>
      <c r="H24" s="8">
        <f t="shared" si="5"/>
        <v>2.998533404968998</v>
      </c>
      <c r="I24" s="40">
        <f t="shared" si="1"/>
        <v>68.867000000000004</v>
      </c>
      <c r="K24" s="2">
        <f t="shared" ca="1" si="2"/>
        <v>0.37011494269013567</v>
      </c>
      <c r="L24" s="42">
        <f t="shared" ca="1" si="3"/>
        <v>9.2932600966767325</v>
      </c>
      <c r="M24" s="2">
        <v>4.3007795682797934</v>
      </c>
      <c r="O24" s="2">
        <f t="shared" si="4"/>
        <v>2998.5334049689982</v>
      </c>
    </row>
    <row r="25" spans="1:15" ht="15" x14ac:dyDescent="0.2">
      <c r="A25" s="23">
        <v>1161</v>
      </c>
      <c r="B25" s="24">
        <v>44693</v>
      </c>
      <c r="C25" s="25">
        <v>1918</v>
      </c>
      <c r="D25" s="26">
        <v>115048.5</v>
      </c>
      <c r="E25" s="27" t="s">
        <v>14</v>
      </c>
      <c r="F25" s="25" t="s">
        <v>16</v>
      </c>
      <c r="G25" s="25">
        <v>338900</v>
      </c>
      <c r="H25" s="8">
        <f t="shared" si="5"/>
        <v>2.9457141987944215</v>
      </c>
      <c r="I25" s="40">
        <f t="shared" si="1"/>
        <v>115.0485</v>
      </c>
      <c r="K25" s="2">
        <f t="shared" ca="1" si="2"/>
        <v>0.22522041418761107</v>
      </c>
      <c r="L25" s="42">
        <f t="shared" ca="1" si="3"/>
        <v>5.6550861548949714</v>
      </c>
      <c r="M25" s="2">
        <v>13.021188762809425</v>
      </c>
      <c r="O25" s="2">
        <f t="shared" si="4"/>
        <v>2945.7141987944215</v>
      </c>
    </row>
    <row r="26" spans="1:15" ht="15" x14ac:dyDescent="0.2">
      <c r="A26" s="23">
        <v>1188</v>
      </c>
      <c r="B26" s="24">
        <v>44877</v>
      </c>
      <c r="C26" s="25">
        <v>536</v>
      </c>
      <c r="D26" s="26">
        <v>32056</v>
      </c>
      <c r="E26" s="27" t="s">
        <v>74</v>
      </c>
      <c r="F26" s="25" t="s">
        <v>16</v>
      </c>
      <c r="G26" s="25">
        <v>96100</v>
      </c>
      <c r="H26" s="8">
        <f t="shared" si="5"/>
        <v>2.9978787122535562</v>
      </c>
      <c r="I26" s="40">
        <f t="shared" si="1"/>
        <v>32.055999999999997</v>
      </c>
      <c r="K26" s="2">
        <f t="shared" ca="1" si="2"/>
        <v>0.34995212186271962</v>
      </c>
      <c r="L26" s="42">
        <f t="shared" ca="1" si="3"/>
        <v>8.786989431488422</v>
      </c>
      <c r="M26" s="2">
        <v>4.9669432604794732</v>
      </c>
      <c r="O26" s="2">
        <f t="shared" si="4"/>
        <v>2997.8787122535564</v>
      </c>
    </row>
    <row r="27" spans="1:15" ht="15" x14ac:dyDescent="0.2">
      <c r="A27" s="6">
        <v>1234</v>
      </c>
      <c r="B27" s="7" t="s">
        <v>44</v>
      </c>
      <c r="C27" s="3">
        <v>195</v>
      </c>
      <c r="D27" s="4">
        <v>9709.2999999999993</v>
      </c>
      <c r="E27" s="5" t="s">
        <v>14</v>
      </c>
      <c r="F27" s="3" t="s">
        <v>45</v>
      </c>
      <c r="G27" s="3">
        <v>39000</v>
      </c>
      <c r="H27" s="8">
        <f t="shared" ref="H27:H32" si="6">G27/D27</f>
        <v>4.0167674291658519</v>
      </c>
      <c r="I27" s="40">
        <f t="shared" si="1"/>
        <v>9.7092999999999989</v>
      </c>
      <c r="K27" s="2">
        <f t="shared" ca="1" si="2"/>
        <v>0.84875179691302116</v>
      </c>
      <c r="L27" s="42">
        <f t="shared" ca="1" si="3"/>
        <v>21.3114097715263</v>
      </c>
      <c r="M27" s="2">
        <v>24.899109678368927</v>
      </c>
      <c r="O27" s="2">
        <f t="shared" si="4"/>
        <v>4016.7674291658518</v>
      </c>
    </row>
    <row r="28" spans="1:15" ht="15" x14ac:dyDescent="0.2">
      <c r="A28" s="6">
        <v>1148</v>
      </c>
      <c r="B28" s="7">
        <v>44573</v>
      </c>
      <c r="C28" s="3">
        <v>32</v>
      </c>
      <c r="D28" s="4">
        <v>2080</v>
      </c>
      <c r="E28" s="5" t="s">
        <v>10</v>
      </c>
      <c r="F28" s="3" t="s">
        <v>11</v>
      </c>
      <c r="G28" s="3">
        <v>6500</v>
      </c>
      <c r="H28" s="8">
        <f t="shared" si="6"/>
        <v>3.125</v>
      </c>
      <c r="I28" s="40">
        <f t="shared" si="1"/>
        <v>2.08</v>
      </c>
      <c r="K28" s="2">
        <f t="shared" ca="1" si="2"/>
        <v>0.91262719182476792</v>
      </c>
      <c r="L28" s="42">
        <f t="shared" ca="1" si="3"/>
        <v>22.9152646561149</v>
      </c>
      <c r="M28" s="2">
        <v>12.42012329074003</v>
      </c>
      <c r="O28" s="2">
        <f t="shared" si="4"/>
        <v>3125</v>
      </c>
    </row>
    <row r="29" spans="1:15" ht="15" x14ac:dyDescent="0.2">
      <c r="A29" s="6">
        <v>1187</v>
      </c>
      <c r="B29" s="7">
        <v>44877</v>
      </c>
      <c r="C29" s="3">
        <v>192</v>
      </c>
      <c r="D29" s="4">
        <v>12015</v>
      </c>
      <c r="E29" s="5" t="s">
        <v>14</v>
      </c>
      <c r="F29" s="3" t="s">
        <v>29</v>
      </c>
      <c r="G29" s="3">
        <v>62500</v>
      </c>
      <c r="H29" s="8">
        <f t="shared" si="6"/>
        <v>5.2018310445276734</v>
      </c>
      <c r="I29" s="40">
        <f t="shared" si="1"/>
        <v>12.015000000000001</v>
      </c>
      <c r="K29" s="2">
        <f t="shared" ca="1" si="2"/>
        <v>0.49377748209101058</v>
      </c>
      <c r="L29" s="42">
        <f t="shared" ca="1" si="3"/>
        <v>12.398317499965666</v>
      </c>
      <c r="M29" s="2">
        <v>2.855108393482213</v>
      </c>
      <c r="O29" s="2">
        <f t="shared" si="4"/>
        <v>5201.8310445276738</v>
      </c>
    </row>
    <row r="30" spans="1:15" ht="15" x14ac:dyDescent="0.2">
      <c r="A30" s="6">
        <v>1149</v>
      </c>
      <c r="B30" s="7">
        <v>44573</v>
      </c>
      <c r="C30" s="3">
        <v>300</v>
      </c>
      <c r="D30" s="4">
        <v>17958</v>
      </c>
      <c r="E30" s="5" t="s">
        <v>12</v>
      </c>
      <c r="F30" s="3" t="s">
        <v>13</v>
      </c>
      <c r="G30" s="3">
        <v>110000</v>
      </c>
      <c r="H30" s="8">
        <f t="shared" si="6"/>
        <v>6.1254037197906221</v>
      </c>
      <c r="I30" s="40">
        <f t="shared" si="1"/>
        <v>17.957999999999998</v>
      </c>
      <c r="K30" s="2">
        <f t="shared" ca="1" si="2"/>
        <v>0.66942749751731978</v>
      </c>
      <c r="L30" s="42">
        <f t="shared" ca="1" si="3"/>
        <v>16.808734619245833</v>
      </c>
      <c r="M30" s="2">
        <v>9.5742354868479665E-2</v>
      </c>
      <c r="O30" s="2">
        <f t="shared" si="4"/>
        <v>6125.4037197906218</v>
      </c>
    </row>
    <row r="31" spans="1:15" ht="15" x14ac:dyDescent="0.2">
      <c r="A31" s="23">
        <v>1169</v>
      </c>
      <c r="B31" s="24">
        <v>44724</v>
      </c>
      <c r="C31" s="25">
        <v>500</v>
      </c>
      <c r="D31" s="33">
        <v>30000</v>
      </c>
      <c r="E31" s="27" t="s">
        <v>10</v>
      </c>
      <c r="F31" s="25" t="s">
        <v>23</v>
      </c>
      <c r="G31" s="3">
        <v>190000</v>
      </c>
      <c r="H31" s="8">
        <f t="shared" si="6"/>
        <v>6.333333333333333</v>
      </c>
      <c r="I31" s="40">
        <f t="shared" si="1"/>
        <v>30</v>
      </c>
      <c r="K31" s="2">
        <f t="shared" ca="1" si="2"/>
        <v>0.22628777165803005</v>
      </c>
      <c r="L31" s="42">
        <f t="shared" ca="1" si="3"/>
        <v>5.6818865605112325</v>
      </c>
      <c r="M31" s="2">
        <v>8.8992936615118516</v>
      </c>
      <c r="O31" s="2">
        <f t="shared" si="4"/>
        <v>6333.333333333333</v>
      </c>
    </row>
    <row r="32" spans="1:15" ht="15" x14ac:dyDescent="0.2">
      <c r="A32" s="23">
        <v>1179</v>
      </c>
      <c r="B32" s="24">
        <v>44816</v>
      </c>
      <c r="C32" s="25">
        <v>1202</v>
      </c>
      <c r="D32" s="26">
        <v>72008.800000000003</v>
      </c>
      <c r="E32" s="27" t="s">
        <v>12</v>
      </c>
      <c r="F32" s="25" t="s">
        <v>23</v>
      </c>
      <c r="G32" s="3">
        <v>440000</v>
      </c>
      <c r="H32" s="8">
        <f t="shared" si="6"/>
        <v>6.1103642888091452</v>
      </c>
      <c r="I32" s="40">
        <f t="shared" si="1"/>
        <v>72.008800000000008</v>
      </c>
      <c r="K32" s="2">
        <f t="shared" ca="1" si="2"/>
        <v>0.30206102382345668</v>
      </c>
      <c r="L32" s="42">
        <f t="shared" ca="1" si="3"/>
        <v>7.5844861573449407</v>
      </c>
      <c r="M32" s="2">
        <v>1.2392751108185711</v>
      </c>
      <c r="O32" s="2">
        <f t="shared" si="4"/>
        <v>6110.3642888091454</v>
      </c>
    </row>
    <row r="33" spans="1:15" ht="15" x14ac:dyDescent="0.2">
      <c r="A33" s="23">
        <v>1229</v>
      </c>
      <c r="B33" s="24" t="s">
        <v>43</v>
      </c>
      <c r="C33" s="25">
        <v>599</v>
      </c>
      <c r="D33" s="33">
        <v>35870.400000000001</v>
      </c>
      <c r="E33" s="27" t="s">
        <v>14</v>
      </c>
      <c r="F33" s="25" t="s">
        <v>23</v>
      </c>
      <c r="G33" s="3">
        <v>231000</v>
      </c>
      <c r="H33" s="8">
        <f>G33/D33</f>
        <v>6.4398501271243136</v>
      </c>
      <c r="I33" s="40">
        <f t="shared" si="1"/>
        <v>35.870400000000004</v>
      </c>
      <c r="K33" s="2">
        <f t="shared" ca="1" si="2"/>
        <v>0.92613625245083697</v>
      </c>
      <c r="L33" s="42">
        <f t="shared" ca="1" si="3"/>
        <v>23.254465265383306</v>
      </c>
      <c r="M33" s="2">
        <v>16.544242036692712</v>
      </c>
      <c r="O33" s="2">
        <f t="shared" si="4"/>
        <v>6439.850127124314</v>
      </c>
    </row>
    <row r="34" spans="1:15" ht="15" x14ac:dyDescent="0.2">
      <c r="A34" s="6">
        <v>1199</v>
      </c>
      <c r="B34" s="7" t="s">
        <v>33</v>
      </c>
      <c r="C34" s="3">
        <v>142</v>
      </c>
      <c r="D34" s="10">
        <v>9191</v>
      </c>
      <c r="E34" s="5" t="s">
        <v>14</v>
      </c>
      <c r="F34" s="3" t="s">
        <v>34</v>
      </c>
      <c r="G34" s="3">
        <v>21500</v>
      </c>
      <c r="H34" s="8">
        <f>G34/D34</f>
        <v>2.3392449135023394</v>
      </c>
      <c r="I34" s="40">
        <f t="shared" si="1"/>
        <v>9.1910000000000007</v>
      </c>
      <c r="K34" s="2">
        <f t="shared" ca="1" si="2"/>
        <v>0.5561899883043514</v>
      </c>
      <c r="L34" s="42">
        <f t="shared" ca="1" si="3"/>
        <v>13.965440538312228</v>
      </c>
      <c r="M34" s="2">
        <v>16.297302641965157</v>
      </c>
      <c r="O34" s="2">
        <f t="shared" si="4"/>
        <v>2339.2449135023394</v>
      </c>
    </row>
    <row r="35" spans="1:15" ht="15" x14ac:dyDescent="0.2">
      <c r="A35" s="11">
        <v>1271</v>
      </c>
      <c r="B35" s="7" t="s">
        <v>54</v>
      </c>
      <c r="C35" s="3">
        <v>160</v>
      </c>
      <c r="D35" s="4">
        <v>10400</v>
      </c>
      <c r="E35" s="5" t="s">
        <v>12</v>
      </c>
      <c r="F35" s="3" t="s">
        <v>34</v>
      </c>
      <c r="G35" s="3">
        <v>23500</v>
      </c>
      <c r="H35" s="8">
        <f>G35/D35</f>
        <v>2.2596153846153846</v>
      </c>
      <c r="I35" s="40">
        <f t="shared" si="1"/>
        <v>10.4</v>
      </c>
      <c r="K35" s="2">
        <f t="shared" ca="1" si="2"/>
        <v>0.24130031571982535</v>
      </c>
      <c r="L35" s="42">
        <f t="shared" ca="1" si="3"/>
        <v>6.0588383141071072</v>
      </c>
      <c r="M35" s="2">
        <v>22.062179684079577</v>
      </c>
      <c r="O35" s="2">
        <f t="shared" si="4"/>
        <v>2259.6153846153848</v>
      </c>
    </row>
    <row r="36" spans="1:15" ht="15" x14ac:dyDescent="0.2">
      <c r="A36" s="6">
        <v>1273</v>
      </c>
      <c r="B36" s="7" t="s">
        <v>55</v>
      </c>
      <c r="C36" s="3">
        <v>183</v>
      </c>
      <c r="D36" s="4">
        <v>11900</v>
      </c>
      <c r="E36" s="5" t="s">
        <v>10</v>
      </c>
      <c r="F36" s="3" t="s">
        <v>34</v>
      </c>
      <c r="G36" s="3">
        <v>28500</v>
      </c>
      <c r="H36" s="8">
        <f t="shared" ref="H36" si="7">G36/D36</f>
        <v>2.3949579831932772</v>
      </c>
      <c r="I36" s="40">
        <f t="shared" si="1"/>
        <v>11.9</v>
      </c>
      <c r="K36" s="2">
        <f t="shared" ca="1" si="2"/>
        <v>0.54590469210321457</v>
      </c>
      <c r="L36" s="42">
        <f t="shared" ca="1" si="3"/>
        <v>13.707185813242807</v>
      </c>
      <c r="M36" s="2">
        <v>15.940310943409743</v>
      </c>
      <c r="O36" s="2">
        <f t="shared" si="4"/>
        <v>2394.9579831932774</v>
      </c>
    </row>
    <row r="37" spans="1:15" ht="15" x14ac:dyDescent="0.2">
      <c r="A37" s="14"/>
      <c r="B37" s="1"/>
      <c r="C37" s="3"/>
      <c r="D37" s="4">
        <f>SUM(D38:D47)</f>
        <v>77238</v>
      </c>
      <c r="E37" s="5"/>
      <c r="F37" s="3"/>
      <c r="G37" s="3"/>
      <c r="H37" s="8"/>
      <c r="I37" s="40">
        <f>SUM(I5:I36)</f>
        <v>1495.9884300000006</v>
      </c>
      <c r="J37" s="2">
        <f>I37*30%</f>
        <v>448.79652900000013</v>
      </c>
    </row>
    <row r="38" spans="1:15" ht="15" x14ac:dyDescent="0.2">
      <c r="A38" s="15">
        <v>1153</v>
      </c>
      <c r="B38" s="16">
        <v>44604</v>
      </c>
      <c r="C38" s="17"/>
      <c r="D38" s="18">
        <v>4923</v>
      </c>
      <c r="E38" s="19"/>
      <c r="F38" s="17"/>
      <c r="G38" s="17" t="s">
        <v>18</v>
      </c>
      <c r="H38" s="8"/>
      <c r="I38" s="40"/>
    </row>
    <row r="39" spans="1:15" ht="15" x14ac:dyDescent="0.2">
      <c r="A39" s="15">
        <v>1183</v>
      </c>
      <c r="B39" s="16">
        <v>44846</v>
      </c>
      <c r="C39" s="17"/>
      <c r="D39" s="18">
        <v>7111</v>
      </c>
      <c r="E39" s="19"/>
      <c r="F39" s="17"/>
      <c r="G39" s="17" t="s">
        <v>18</v>
      </c>
      <c r="H39" s="8">
        <f>D37/1000</f>
        <v>77.238</v>
      </c>
      <c r="I39" s="40"/>
    </row>
    <row r="40" spans="1:15" ht="15" x14ac:dyDescent="0.2">
      <c r="A40" s="15">
        <v>1184</v>
      </c>
      <c r="B40" s="16">
        <v>44846</v>
      </c>
      <c r="C40" s="17"/>
      <c r="D40" s="20">
        <v>8460</v>
      </c>
      <c r="E40" s="19"/>
      <c r="F40" s="17"/>
      <c r="G40" s="17" t="s">
        <v>18</v>
      </c>
      <c r="H40" s="8"/>
      <c r="I40" s="40">
        <f>SUM(I37,H39)</f>
        <v>1573.2264300000006</v>
      </c>
      <c r="J40" s="2">
        <f>I40*100/70</f>
        <v>2247.4663285714296</v>
      </c>
      <c r="K40" s="42"/>
    </row>
    <row r="41" spans="1:15" ht="15" x14ac:dyDescent="0.2">
      <c r="A41" s="15">
        <v>1197</v>
      </c>
      <c r="B41" s="16" t="s">
        <v>33</v>
      </c>
      <c r="C41" s="17"/>
      <c r="D41" s="18">
        <v>8006</v>
      </c>
      <c r="E41" s="19"/>
      <c r="F41" s="17"/>
      <c r="G41" s="17" t="s">
        <v>18</v>
      </c>
      <c r="H41" s="8"/>
      <c r="I41" s="40">
        <f>70%*I40</f>
        <v>1101.2585010000003</v>
      </c>
      <c r="J41" s="42">
        <f>I40-I41</f>
        <v>471.96792900000037</v>
      </c>
    </row>
    <row r="42" spans="1:15" ht="15" x14ac:dyDescent="0.2">
      <c r="A42" s="15">
        <v>1209</v>
      </c>
      <c r="B42" s="16" t="s">
        <v>37</v>
      </c>
      <c r="C42" s="17"/>
      <c r="D42" s="18">
        <v>7159</v>
      </c>
      <c r="E42" s="19"/>
      <c r="F42" s="17"/>
      <c r="G42" s="17" t="s">
        <v>18</v>
      </c>
      <c r="H42" s="8"/>
      <c r="I42" s="40"/>
    </row>
    <row r="43" spans="1:15" ht="15" x14ac:dyDescent="0.2">
      <c r="A43" s="15">
        <v>1235</v>
      </c>
      <c r="B43" s="16" t="s">
        <v>44</v>
      </c>
      <c r="C43" s="17"/>
      <c r="D43" s="18">
        <v>8784</v>
      </c>
      <c r="E43" s="19"/>
      <c r="F43" s="17"/>
      <c r="G43" s="17" t="s">
        <v>18</v>
      </c>
      <c r="H43" s="8"/>
      <c r="I43" s="40"/>
    </row>
    <row r="44" spans="1:15" ht="15" x14ac:dyDescent="0.2">
      <c r="A44" s="15">
        <v>1240</v>
      </c>
      <c r="B44" s="21" t="s">
        <v>46</v>
      </c>
      <c r="C44" s="17"/>
      <c r="D44" s="20">
        <v>9469</v>
      </c>
      <c r="E44" s="19"/>
      <c r="F44" s="17"/>
      <c r="G44" s="17" t="s">
        <v>18</v>
      </c>
      <c r="H44" s="8"/>
      <c r="I44" s="40"/>
    </row>
    <row r="45" spans="1:15" ht="15" x14ac:dyDescent="0.2">
      <c r="A45" s="15">
        <v>1255</v>
      </c>
      <c r="B45" s="21" t="s">
        <v>51</v>
      </c>
      <c r="C45" s="17"/>
      <c r="D45" s="20">
        <v>7147</v>
      </c>
      <c r="E45" s="19"/>
      <c r="F45" s="17"/>
      <c r="G45" s="17" t="s">
        <v>18</v>
      </c>
      <c r="H45" s="8"/>
      <c r="I45" s="40"/>
    </row>
    <row r="46" spans="1:15" ht="15" x14ac:dyDescent="0.2">
      <c r="A46" s="15">
        <v>1276</v>
      </c>
      <c r="B46" s="16" t="s">
        <v>56</v>
      </c>
      <c r="C46" s="17"/>
      <c r="D46" s="18">
        <v>9938</v>
      </c>
      <c r="E46" s="19"/>
      <c r="F46" s="17"/>
      <c r="G46" s="17" t="s">
        <v>18</v>
      </c>
      <c r="H46" s="12"/>
      <c r="I46" s="41"/>
    </row>
    <row r="47" spans="1:15" ht="15" x14ac:dyDescent="0.2">
      <c r="A47" s="15">
        <v>1277</v>
      </c>
      <c r="B47" s="16" t="s">
        <v>56</v>
      </c>
      <c r="C47" s="17"/>
      <c r="D47" s="18">
        <v>6241</v>
      </c>
      <c r="E47" s="19"/>
      <c r="F47" s="17"/>
      <c r="G47" s="17" t="s">
        <v>18</v>
      </c>
      <c r="H47" s="12"/>
      <c r="I47" s="41"/>
    </row>
  </sheetData>
  <sheetProtection selectLockedCells="1" selectUnlockedCells="1"/>
  <autoFilter ref="A4:H4" xr:uid="{45999DD2-0CB5-C04D-A4D6-12922ECD22FC}">
    <sortState xmlns:xlrd2="http://schemas.microsoft.com/office/spreadsheetml/2017/richdata2" ref="A5:H135">
      <sortCondition ref="F4:F135"/>
    </sortState>
  </autoFilter>
  <mergeCells count="2">
    <mergeCell ref="A1:F1"/>
    <mergeCell ref="A2:F2"/>
  </mergeCells>
  <dataValidations count="1">
    <dataValidation type="list" allowBlank="1" showErrorMessage="1" sqref="F130989:F131119 JB65453:JC65583 SX65453:SY65583 ACT65453:ACU65583 AMP65453:AMQ65583 AWL65453:AWM65583 BGH65453:BGI65583 BQD65453:BQE65583 BZZ65453:CAA65583 CJV65453:CJW65583 CTR65453:CTS65583 DDN65453:DDO65583 DNJ65453:DNK65583 DXF65453:DXG65583 EHB65453:EHC65583 EQX65453:EQY65583 FAT65453:FAU65583 FKP65453:FKQ65583 FUL65453:FUM65583 GEH65453:GEI65583 GOD65453:GOE65583 GXZ65453:GYA65583 HHV65453:HHW65583 HRR65453:HRS65583 IBN65453:IBO65583 ILJ65453:ILK65583 IVF65453:IVG65583 JFB65453:JFC65583 JOX65453:JOY65583 JYT65453:JYU65583 KIP65453:KIQ65583 KSL65453:KSM65583 LCH65453:LCI65583 LMD65453:LME65583 LVZ65453:LWA65583 MFV65453:MFW65583 MPR65453:MPS65583 MZN65453:MZO65583 NJJ65453:NJK65583 NTF65453:NTG65583 ODB65453:ODC65583 OMX65453:OMY65583 OWT65453:OWU65583 PGP65453:PGQ65583 PQL65453:PQM65583 QAH65453:QAI65583 QKD65453:QKE65583 QTZ65453:QUA65583 RDV65453:RDW65583 RNR65453:RNS65583 RXN65453:RXO65583 SHJ65453:SHK65583 SRF65453:SRG65583 TBB65453:TBC65583 TKX65453:TKY65583 TUT65453:TUU65583 UEP65453:UEQ65583 UOL65453:UOM65583 UYH65453:UYI65583 VID65453:VIE65583 VRZ65453:VSA65583 WBV65453:WBW65583 WLR65453:WLS65583 WVN65453:WVO65583 F196525:F196655 JB130989:JC131119 SX130989:SY131119 ACT130989:ACU131119 AMP130989:AMQ131119 AWL130989:AWM131119 BGH130989:BGI131119 BQD130989:BQE131119 BZZ130989:CAA131119 CJV130989:CJW131119 CTR130989:CTS131119 DDN130989:DDO131119 DNJ130989:DNK131119 DXF130989:DXG131119 EHB130989:EHC131119 EQX130989:EQY131119 FAT130989:FAU131119 FKP130989:FKQ131119 FUL130989:FUM131119 GEH130989:GEI131119 GOD130989:GOE131119 GXZ130989:GYA131119 HHV130989:HHW131119 HRR130989:HRS131119 IBN130989:IBO131119 ILJ130989:ILK131119 IVF130989:IVG131119 JFB130989:JFC131119 JOX130989:JOY131119 JYT130989:JYU131119 KIP130989:KIQ131119 KSL130989:KSM131119 LCH130989:LCI131119 LMD130989:LME131119 LVZ130989:LWA131119 MFV130989:MFW131119 MPR130989:MPS131119 MZN130989:MZO131119 NJJ130989:NJK131119 NTF130989:NTG131119 ODB130989:ODC131119 OMX130989:OMY131119 OWT130989:OWU131119 PGP130989:PGQ131119 PQL130989:PQM131119 QAH130989:QAI131119 QKD130989:QKE131119 QTZ130989:QUA131119 RDV130989:RDW131119 RNR130989:RNS131119 RXN130989:RXO131119 SHJ130989:SHK131119 SRF130989:SRG131119 TBB130989:TBC131119 TKX130989:TKY131119 TUT130989:TUU131119 UEP130989:UEQ131119 UOL130989:UOM131119 UYH130989:UYI131119 VID130989:VIE131119 VRZ130989:VSA131119 WBV130989:WBW131119 WLR130989:WLS131119 WVN130989:WVO131119 F262061:F262191 JB196525:JC196655 SX196525:SY196655 ACT196525:ACU196655 AMP196525:AMQ196655 AWL196525:AWM196655 BGH196525:BGI196655 BQD196525:BQE196655 BZZ196525:CAA196655 CJV196525:CJW196655 CTR196525:CTS196655 DDN196525:DDO196655 DNJ196525:DNK196655 DXF196525:DXG196655 EHB196525:EHC196655 EQX196525:EQY196655 FAT196525:FAU196655 FKP196525:FKQ196655 FUL196525:FUM196655 GEH196525:GEI196655 GOD196525:GOE196655 GXZ196525:GYA196655 HHV196525:HHW196655 HRR196525:HRS196655 IBN196525:IBO196655 ILJ196525:ILK196655 IVF196525:IVG196655 JFB196525:JFC196655 JOX196525:JOY196655 JYT196525:JYU196655 KIP196525:KIQ196655 KSL196525:KSM196655 LCH196525:LCI196655 LMD196525:LME196655 LVZ196525:LWA196655 MFV196525:MFW196655 MPR196525:MPS196655 MZN196525:MZO196655 NJJ196525:NJK196655 NTF196525:NTG196655 ODB196525:ODC196655 OMX196525:OMY196655 OWT196525:OWU196655 PGP196525:PGQ196655 PQL196525:PQM196655 QAH196525:QAI196655 QKD196525:QKE196655 QTZ196525:QUA196655 RDV196525:RDW196655 RNR196525:RNS196655 RXN196525:RXO196655 SHJ196525:SHK196655 SRF196525:SRG196655 TBB196525:TBC196655 TKX196525:TKY196655 TUT196525:TUU196655 UEP196525:UEQ196655 UOL196525:UOM196655 UYH196525:UYI196655 VID196525:VIE196655 VRZ196525:VSA196655 WBV196525:WBW196655 WLR196525:WLS196655 WVN196525:WVO196655 F327597:F327727 JB262061:JC262191 SX262061:SY262191 ACT262061:ACU262191 AMP262061:AMQ262191 AWL262061:AWM262191 BGH262061:BGI262191 BQD262061:BQE262191 BZZ262061:CAA262191 CJV262061:CJW262191 CTR262061:CTS262191 DDN262061:DDO262191 DNJ262061:DNK262191 DXF262061:DXG262191 EHB262061:EHC262191 EQX262061:EQY262191 FAT262061:FAU262191 FKP262061:FKQ262191 FUL262061:FUM262191 GEH262061:GEI262191 GOD262061:GOE262191 GXZ262061:GYA262191 HHV262061:HHW262191 HRR262061:HRS262191 IBN262061:IBO262191 ILJ262061:ILK262191 IVF262061:IVG262191 JFB262061:JFC262191 JOX262061:JOY262191 JYT262061:JYU262191 KIP262061:KIQ262191 KSL262061:KSM262191 LCH262061:LCI262191 LMD262061:LME262191 LVZ262061:LWA262191 MFV262061:MFW262191 MPR262061:MPS262191 MZN262061:MZO262191 NJJ262061:NJK262191 NTF262061:NTG262191 ODB262061:ODC262191 OMX262061:OMY262191 OWT262061:OWU262191 PGP262061:PGQ262191 PQL262061:PQM262191 QAH262061:QAI262191 QKD262061:QKE262191 QTZ262061:QUA262191 RDV262061:RDW262191 RNR262061:RNS262191 RXN262061:RXO262191 SHJ262061:SHK262191 SRF262061:SRG262191 TBB262061:TBC262191 TKX262061:TKY262191 TUT262061:TUU262191 UEP262061:UEQ262191 UOL262061:UOM262191 UYH262061:UYI262191 VID262061:VIE262191 VRZ262061:VSA262191 WBV262061:WBW262191 WLR262061:WLS262191 WVN262061:WVO262191 F393133:F393263 JB327597:JC327727 SX327597:SY327727 ACT327597:ACU327727 AMP327597:AMQ327727 AWL327597:AWM327727 BGH327597:BGI327727 BQD327597:BQE327727 BZZ327597:CAA327727 CJV327597:CJW327727 CTR327597:CTS327727 DDN327597:DDO327727 DNJ327597:DNK327727 DXF327597:DXG327727 EHB327597:EHC327727 EQX327597:EQY327727 FAT327597:FAU327727 FKP327597:FKQ327727 FUL327597:FUM327727 GEH327597:GEI327727 GOD327597:GOE327727 GXZ327597:GYA327727 HHV327597:HHW327727 HRR327597:HRS327727 IBN327597:IBO327727 ILJ327597:ILK327727 IVF327597:IVG327727 JFB327597:JFC327727 JOX327597:JOY327727 JYT327597:JYU327727 KIP327597:KIQ327727 KSL327597:KSM327727 LCH327597:LCI327727 LMD327597:LME327727 LVZ327597:LWA327727 MFV327597:MFW327727 MPR327597:MPS327727 MZN327597:MZO327727 NJJ327597:NJK327727 NTF327597:NTG327727 ODB327597:ODC327727 OMX327597:OMY327727 OWT327597:OWU327727 PGP327597:PGQ327727 PQL327597:PQM327727 QAH327597:QAI327727 QKD327597:QKE327727 QTZ327597:QUA327727 RDV327597:RDW327727 RNR327597:RNS327727 RXN327597:RXO327727 SHJ327597:SHK327727 SRF327597:SRG327727 TBB327597:TBC327727 TKX327597:TKY327727 TUT327597:TUU327727 UEP327597:UEQ327727 UOL327597:UOM327727 UYH327597:UYI327727 VID327597:VIE327727 VRZ327597:VSA327727 WBV327597:WBW327727 WLR327597:WLS327727 WVN327597:WVO327727 F458669:F458799 JB393133:JC393263 SX393133:SY393263 ACT393133:ACU393263 AMP393133:AMQ393263 AWL393133:AWM393263 BGH393133:BGI393263 BQD393133:BQE393263 BZZ393133:CAA393263 CJV393133:CJW393263 CTR393133:CTS393263 DDN393133:DDO393263 DNJ393133:DNK393263 DXF393133:DXG393263 EHB393133:EHC393263 EQX393133:EQY393263 FAT393133:FAU393263 FKP393133:FKQ393263 FUL393133:FUM393263 GEH393133:GEI393263 GOD393133:GOE393263 GXZ393133:GYA393263 HHV393133:HHW393263 HRR393133:HRS393263 IBN393133:IBO393263 ILJ393133:ILK393263 IVF393133:IVG393263 JFB393133:JFC393263 JOX393133:JOY393263 JYT393133:JYU393263 KIP393133:KIQ393263 KSL393133:KSM393263 LCH393133:LCI393263 LMD393133:LME393263 LVZ393133:LWA393263 MFV393133:MFW393263 MPR393133:MPS393263 MZN393133:MZO393263 NJJ393133:NJK393263 NTF393133:NTG393263 ODB393133:ODC393263 OMX393133:OMY393263 OWT393133:OWU393263 PGP393133:PGQ393263 PQL393133:PQM393263 QAH393133:QAI393263 QKD393133:QKE393263 QTZ393133:QUA393263 RDV393133:RDW393263 RNR393133:RNS393263 RXN393133:RXO393263 SHJ393133:SHK393263 SRF393133:SRG393263 TBB393133:TBC393263 TKX393133:TKY393263 TUT393133:TUU393263 UEP393133:UEQ393263 UOL393133:UOM393263 UYH393133:UYI393263 VID393133:VIE393263 VRZ393133:VSA393263 WBV393133:WBW393263 WLR393133:WLS393263 WVN393133:WVO393263 F524205:F524335 JB458669:JC458799 SX458669:SY458799 ACT458669:ACU458799 AMP458669:AMQ458799 AWL458669:AWM458799 BGH458669:BGI458799 BQD458669:BQE458799 BZZ458669:CAA458799 CJV458669:CJW458799 CTR458669:CTS458799 DDN458669:DDO458799 DNJ458669:DNK458799 DXF458669:DXG458799 EHB458669:EHC458799 EQX458669:EQY458799 FAT458669:FAU458799 FKP458669:FKQ458799 FUL458669:FUM458799 GEH458669:GEI458799 GOD458669:GOE458799 GXZ458669:GYA458799 HHV458669:HHW458799 HRR458669:HRS458799 IBN458669:IBO458799 ILJ458669:ILK458799 IVF458669:IVG458799 JFB458669:JFC458799 JOX458669:JOY458799 JYT458669:JYU458799 KIP458669:KIQ458799 KSL458669:KSM458799 LCH458669:LCI458799 LMD458669:LME458799 LVZ458669:LWA458799 MFV458669:MFW458799 MPR458669:MPS458799 MZN458669:MZO458799 NJJ458669:NJK458799 NTF458669:NTG458799 ODB458669:ODC458799 OMX458669:OMY458799 OWT458669:OWU458799 PGP458669:PGQ458799 PQL458669:PQM458799 QAH458669:QAI458799 QKD458669:QKE458799 QTZ458669:QUA458799 RDV458669:RDW458799 RNR458669:RNS458799 RXN458669:RXO458799 SHJ458669:SHK458799 SRF458669:SRG458799 TBB458669:TBC458799 TKX458669:TKY458799 TUT458669:TUU458799 UEP458669:UEQ458799 UOL458669:UOM458799 UYH458669:UYI458799 VID458669:VIE458799 VRZ458669:VSA458799 WBV458669:WBW458799 WLR458669:WLS458799 WVN458669:WVO458799 F589741:F589871 JB524205:JC524335 SX524205:SY524335 ACT524205:ACU524335 AMP524205:AMQ524335 AWL524205:AWM524335 BGH524205:BGI524335 BQD524205:BQE524335 BZZ524205:CAA524335 CJV524205:CJW524335 CTR524205:CTS524335 DDN524205:DDO524335 DNJ524205:DNK524335 DXF524205:DXG524335 EHB524205:EHC524335 EQX524205:EQY524335 FAT524205:FAU524335 FKP524205:FKQ524335 FUL524205:FUM524335 GEH524205:GEI524335 GOD524205:GOE524335 GXZ524205:GYA524335 HHV524205:HHW524335 HRR524205:HRS524335 IBN524205:IBO524335 ILJ524205:ILK524335 IVF524205:IVG524335 JFB524205:JFC524335 JOX524205:JOY524335 JYT524205:JYU524335 KIP524205:KIQ524335 KSL524205:KSM524335 LCH524205:LCI524335 LMD524205:LME524335 LVZ524205:LWA524335 MFV524205:MFW524335 MPR524205:MPS524335 MZN524205:MZO524335 NJJ524205:NJK524335 NTF524205:NTG524335 ODB524205:ODC524335 OMX524205:OMY524335 OWT524205:OWU524335 PGP524205:PGQ524335 PQL524205:PQM524335 QAH524205:QAI524335 QKD524205:QKE524335 QTZ524205:QUA524335 RDV524205:RDW524335 RNR524205:RNS524335 RXN524205:RXO524335 SHJ524205:SHK524335 SRF524205:SRG524335 TBB524205:TBC524335 TKX524205:TKY524335 TUT524205:TUU524335 UEP524205:UEQ524335 UOL524205:UOM524335 UYH524205:UYI524335 VID524205:VIE524335 VRZ524205:VSA524335 WBV524205:WBW524335 WLR524205:WLS524335 WVN524205:WVO524335 F655277:F655407 JB589741:JC589871 SX589741:SY589871 ACT589741:ACU589871 AMP589741:AMQ589871 AWL589741:AWM589871 BGH589741:BGI589871 BQD589741:BQE589871 BZZ589741:CAA589871 CJV589741:CJW589871 CTR589741:CTS589871 DDN589741:DDO589871 DNJ589741:DNK589871 DXF589741:DXG589871 EHB589741:EHC589871 EQX589741:EQY589871 FAT589741:FAU589871 FKP589741:FKQ589871 FUL589741:FUM589871 GEH589741:GEI589871 GOD589741:GOE589871 GXZ589741:GYA589871 HHV589741:HHW589871 HRR589741:HRS589871 IBN589741:IBO589871 ILJ589741:ILK589871 IVF589741:IVG589871 JFB589741:JFC589871 JOX589741:JOY589871 JYT589741:JYU589871 KIP589741:KIQ589871 KSL589741:KSM589871 LCH589741:LCI589871 LMD589741:LME589871 LVZ589741:LWA589871 MFV589741:MFW589871 MPR589741:MPS589871 MZN589741:MZO589871 NJJ589741:NJK589871 NTF589741:NTG589871 ODB589741:ODC589871 OMX589741:OMY589871 OWT589741:OWU589871 PGP589741:PGQ589871 PQL589741:PQM589871 QAH589741:QAI589871 QKD589741:QKE589871 QTZ589741:QUA589871 RDV589741:RDW589871 RNR589741:RNS589871 RXN589741:RXO589871 SHJ589741:SHK589871 SRF589741:SRG589871 TBB589741:TBC589871 TKX589741:TKY589871 TUT589741:TUU589871 UEP589741:UEQ589871 UOL589741:UOM589871 UYH589741:UYI589871 VID589741:VIE589871 VRZ589741:VSA589871 WBV589741:WBW589871 WLR589741:WLS589871 WVN589741:WVO589871 F720813:F720943 JB655277:JC655407 SX655277:SY655407 ACT655277:ACU655407 AMP655277:AMQ655407 AWL655277:AWM655407 BGH655277:BGI655407 BQD655277:BQE655407 BZZ655277:CAA655407 CJV655277:CJW655407 CTR655277:CTS655407 DDN655277:DDO655407 DNJ655277:DNK655407 DXF655277:DXG655407 EHB655277:EHC655407 EQX655277:EQY655407 FAT655277:FAU655407 FKP655277:FKQ655407 FUL655277:FUM655407 GEH655277:GEI655407 GOD655277:GOE655407 GXZ655277:GYA655407 HHV655277:HHW655407 HRR655277:HRS655407 IBN655277:IBO655407 ILJ655277:ILK655407 IVF655277:IVG655407 JFB655277:JFC655407 JOX655277:JOY655407 JYT655277:JYU655407 KIP655277:KIQ655407 KSL655277:KSM655407 LCH655277:LCI655407 LMD655277:LME655407 LVZ655277:LWA655407 MFV655277:MFW655407 MPR655277:MPS655407 MZN655277:MZO655407 NJJ655277:NJK655407 NTF655277:NTG655407 ODB655277:ODC655407 OMX655277:OMY655407 OWT655277:OWU655407 PGP655277:PGQ655407 PQL655277:PQM655407 QAH655277:QAI655407 QKD655277:QKE655407 QTZ655277:QUA655407 RDV655277:RDW655407 RNR655277:RNS655407 RXN655277:RXO655407 SHJ655277:SHK655407 SRF655277:SRG655407 TBB655277:TBC655407 TKX655277:TKY655407 TUT655277:TUU655407 UEP655277:UEQ655407 UOL655277:UOM655407 UYH655277:UYI655407 VID655277:VIE655407 VRZ655277:VSA655407 WBV655277:WBW655407 WLR655277:WLS655407 WVN655277:WVO655407 F786349:F786479 JB720813:JC720943 SX720813:SY720943 ACT720813:ACU720943 AMP720813:AMQ720943 AWL720813:AWM720943 BGH720813:BGI720943 BQD720813:BQE720943 BZZ720813:CAA720943 CJV720813:CJW720943 CTR720813:CTS720943 DDN720813:DDO720943 DNJ720813:DNK720943 DXF720813:DXG720943 EHB720813:EHC720943 EQX720813:EQY720943 FAT720813:FAU720943 FKP720813:FKQ720943 FUL720813:FUM720943 GEH720813:GEI720943 GOD720813:GOE720943 GXZ720813:GYA720943 HHV720813:HHW720943 HRR720813:HRS720943 IBN720813:IBO720943 ILJ720813:ILK720943 IVF720813:IVG720943 JFB720813:JFC720943 JOX720813:JOY720943 JYT720813:JYU720943 KIP720813:KIQ720943 KSL720813:KSM720943 LCH720813:LCI720943 LMD720813:LME720943 LVZ720813:LWA720943 MFV720813:MFW720943 MPR720813:MPS720943 MZN720813:MZO720943 NJJ720813:NJK720943 NTF720813:NTG720943 ODB720813:ODC720943 OMX720813:OMY720943 OWT720813:OWU720943 PGP720813:PGQ720943 PQL720813:PQM720943 QAH720813:QAI720943 QKD720813:QKE720943 QTZ720813:QUA720943 RDV720813:RDW720943 RNR720813:RNS720943 RXN720813:RXO720943 SHJ720813:SHK720943 SRF720813:SRG720943 TBB720813:TBC720943 TKX720813:TKY720943 TUT720813:TUU720943 UEP720813:UEQ720943 UOL720813:UOM720943 UYH720813:UYI720943 VID720813:VIE720943 VRZ720813:VSA720943 WBV720813:WBW720943 WLR720813:WLS720943 WVN720813:WVO720943 F851885:F852015 JB786349:JC786479 SX786349:SY786479 ACT786349:ACU786479 AMP786349:AMQ786479 AWL786349:AWM786479 BGH786349:BGI786479 BQD786349:BQE786479 BZZ786349:CAA786479 CJV786349:CJW786479 CTR786349:CTS786479 DDN786349:DDO786479 DNJ786349:DNK786479 DXF786349:DXG786479 EHB786349:EHC786479 EQX786349:EQY786479 FAT786349:FAU786479 FKP786349:FKQ786479 FUL786349:FUM786479 GEH786349:GEI786479 GOD786349:GOE786479 GXZ786349:GYA786479 HHV786349:HHW786479 HRR786349:HRS786479 IBN786349:IBO786479 ILJ786349:ILK786479 IVF786349:IVG786479 JFB786349:JFC786479 JOX786349:JOY786479 JYT786349:JYU786479 KIP786349:KIQ786479 KSL786349:KSM786479 LCH786349:LCI786479 LMD786349:LME786479 LVZ786349:LWA786479 MFV786349:MFW786479 MPR786349:MPS786479 MZN786349:MZO786479 NJJ786349:NJK786479 NTF786349:NTG786479 ODB786349:ODC786479 OMX786349:OMY786479 OWT786349:OWU786479 PGP786349:PGQ786479 PQL786349:PQM786479 QAH786349:QAI786479 QKD786349:QKE786479 QTZ786349:QUA786479 RDV786349:RDW786479 RNR786349:RNS786479 RXN786349:RXO786479 SHJ786349:SHK786479 SRF786349:SRG786479 TBB786349:TBC786479 TKX786349:TKY786479 TUT786349:TUU786479 UEP786349:UEQ786479 UOL786349:UOM786479 UYH786349:UYI786479 VID786349:VIE786479 VRZ786349:VSA786479 WBV786349:WBW786479 WLR786349:WLS786479 WVN786349:WVO786479 F917421:F917551 JB851885:JC852015 SX851885:SY852015 ACT851885:ACU852015 AMP851885:AMQ852015 AWL851885:AWM852015 BGH851885:BGI852015 BQD851885:BQE852015 BZZ851885:CAA852015 CJV851885:CJW852015 CTR851885:CTS852015 DDN851885:DDO852015 DNJ851885:DNK852015 DXF851885:DXG852015 EHB851885:EHC852015 EQX851885:EQY852015 FAT851885:FAU852015 FKP851885:FKQ852015 FUL851885:FUM852015 GEH851885:GEI852015 GOD851885:GOE852015 GXZ851885:GYA852015 HHV851885:HHW852015 HRR851885:HRS852015 IBN851885:IBO852015 ILJ851885:ILK852015 IVF851885:IVG852015 JFB851885:JFC852015 JOX851885:JOY852015 JYT851885:JYU852015 KIP851885:KIQ852015 KSL851885:KSM852015 LCH851885:LCI852015 LMD851885:LME852015 LVZ851885:LWA852015 MFV851885:MFW852015 MPR851885:MPS852015 MZN851885:MZO852015 NJJ851885:NJK852015 NTF851885:NTG852015 ODB851885:ODC852015 OMX851885:OMY852015 OWT851885:OWU852015 PGP851885:PGQ852015 PQL851885:PQM852015 QAH851885:QAI852015 QKD851885:QKE852015 QTZ851885:QUA852015 RDV851885:RDW852015 RNR851885:RNS852015 RXN851885:RXO852015 SHJ851885:SHK852015 SRF851885:SRG852015 TBB851885:TBC852015 TKX851885:TKY852015 TUT851885:TUU852015 UEP851885:UEQ852015 UOL851885:UOM852015 UYH851885:UYI852015 VID851885:VIE852015 VRZ851885:VSA852015 WBV851885:WBW852015 WLR851885:WLS852015 WVN851885:WVO852015 F982957:F983087 JB917421:JC917551 SX917421:SY917551 ACT917421:ACU917551 AMP917421:AMQ917551 AWL917421:AWM917551 BGH917421:BGI917551 BQD917421:BQE917551 BZZ917421:CAA917551 CJV917421:CJW917551 CTR917421:CTS917551 DDN917421:DDO917551 DNJ917421:DNK917551 DXF917421:DXG917551 EHB917421:EHC917551 EQX917421:EQY917551 FAT917421:FAU917551 FKP917421:FKQ917551 FUL917421:FUM917551 GEH917421:GEI917551 GOD917421:GOE917551 GXZ917421:GYA917551 HHV917421:HHW917551 HRR917421:HRS917551 IBN917421:IBO917551 ILJ917421:ILK917551 IVF917421:IVG917551 JFB917421:JFC917551 JOX917421:JOY917551 JYT917421:JYU917551 KIP917421:KIQ917551 KSL917421:KSM917551 LCH917421:LCI917551 LMD917421:LME917551 LVZ917421:LWA917551 MFV917421:MFW917551 MPR917421:MPS917551 MZN917421:MZO917551 NJJ917421:NJK917551 NTF917421:NTG917551 ODB917421:ODC917551 OMX917421:OMY917551 OWT917421:OWU917551 PGP917421:PGQ917551 PQL917421:PQM917551 QAH917421:QAI917551 QKD917421:QKE917551 QTZ917421:QUA917551 RDV917421:RDW917551 RNR917421:RNS917551 RXN917421:RXO917551 SHJ917421:SHK917551 SRF917421:SRG917551 TBB917421:TBC917551 TKX917421:TKY917551 TUT917421:TUU917551 UEP917421:UEQ917551 UOL917421:UOM917551 UYH917421:UYI917551 VID917421:VIE917551 VRZ917421:VSA917551 WBV917421:WBW917551 WLR917421:WLS917551 WVN917421:WVO917551 JB982957:JC983087 SX982957:SY983087 ACT982957:ACU983087 AMP982957:AMQ983087 AWL982957:AWM983087 BGH982957:BGI983087 BQD982957:BQE983087 BZZ982957:CAA983087 CJV982957:CJW983087 CTR982957:CTS983087 DDN982957:DDO983087 DNJ982957:DNK983087 DXF982957:DXG983087 EHB982957:EHC983087 EQX982957:EQY983087 FAT982957:FAU983087 FKP982957:FKQ983087 FUL982957:FUM983087 GEH982957:GEI983087 GOD982957:GOE983087 GXZ982957:GYA983087 HHV982957:HHW983087 HRR982957:HRS983087 IBN982957:IBO983087 ILJ982957:ILK983087 IVF982957:IVG983087 JFB982957:JFC983087 JOX982957:JOY983087 JYT982957:JYU983087 KIP982957:KIQ983087 KSL982957:KSM983087 LCH982957:LCI983087 LMD982957:LME983087 LVZ982957:LWA983087 MFV982957:MFW983087 MPR982957:MPS983087 MZN982957:MZO983087 NJJ982957:NJK983087 NTF982957:NTG983087 ODB982957:ODC983087 OMX982957:OMY983087 OWT982957:OWU983087 PGP982957:PGQ983087 PQL982957:PQM983087 QAH982957:QAI983087 QKD982957:QKE983087 QTZ982957:QUA983087 RDV982957:RDW983087 RNR982957:RNS983087 RXN982957:RXO983087 SHJ982957:SHK983087 SRF982957:SRG983087 TBB982957:TBC983087 TKX982957:TKY983087 TUT982957:TUU983087 UEP982957:UEQ983087 UOL982957:UOM983087 UYH982957:UYI983087 VID982957:VIE983087 VRZ982957:VSA983087 WBV982957:WBW983087 WLR982957:WLS983087 WVN982957:WVO983087 F65453:F65583 F5:F47 WVN5:WVO47 JB5:JC47 SX5:SY47 ACT5:ACU47 AMP5:AMQ47 AWL5:AWM47 BGH5:BGI47 BQD5:BQE47 BZZ5:CAA47 CJV5:CJW47 CTR5:CTS47 DDN5:DDO47 DNJ5:DNK47 DXF5:DXG47 EHB5:EHC47 EQX5:EQY47 FAT5:FAU47 FKP5:FKQ47 FUL5:FUM47 GEH5:GEI47 GOD5:GOE47 GXZ5:GYA47 HHV5:HHW47 HRR5:HRS47 IBN5:IBO47 ILJ5:ILK47 IVF5:IVG47 JFB5:JFC47 JOX5:JOY47 JYT5:JYU47 KIP5:KIQ47 KSL5:KSM47 LCH5:LCI47 LMD5:LME47 LVZ5:LWA47 MFV5:MFW47 MPR5:MPS47 MZN5:MZO47 NJJ5:NJK47 NTF5:NTG47 ODB5:ODC47 OMX5:OMY47 OWT5:OWU47 PGP5:PGQ47 PQL5:PQM47 QAH5:QAI47 QKD5:QKE47 QTZ5:QUA47 RDV5:RDW47 RNR5:RNS47 RXN5:RXO47 SHJ5:SHK47 SRF5:SRG47 TBB5:TBC47 TKX5:TKY47 TUT5:TUU47 UEP5:UEQ47 UOL5:UOM47 UYH5:UYI47 VID5:VIE47 VRZ5:VSA47 WBV5:WBW47 WLR5:WLS47" xr:uid="{F128BCF2-39DE-FE45-8166-28719304F6A6}">
      <formula1>NA()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80C4-173C-2640-BF82-A57FB24A079A}">
  <sheetPr codeName="Sheet2"/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>
        <f>6500/2080</f>
        <v>3.125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MANIPULATED</vt:lpstr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Pattnaik</dc:creator>
  <cp:lastModifiedBy>Disha Pattnaik</cp:lastModifiedBy>
  <dcterms:created xsi:type="dcterms:W3CDTF">2023-02-06T07:24:50Z</dcterms:created>
  <dcterms:modified xsi:type="dcterms:W3CDTF">2023-02-11T11:25:35Z</dcterms:modified>
</cp:coreProperties>
</file>