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rober\Desktop\semestre enero junio 2024\grupo de 10-11 Mecanicos\"/>
    </mc:Choice>
  </mc:AlternateContent>
  <bookViews>
    <workbookView xWindow="0" yWindow="0" windowWidth="20490" windowHeight="8550" firstSheet="1" activeTab="1"/>
  </bookViews>
  <sheets>
    <sheet name="METODO DE BISECCION" sheetId="2" r:id="rId1"/>
    <sheet name="METODO GRAFICO" sheetId="1" r:id="rId2"/>
    <sheet name="METODO DE REGLA FALSA" sheetId="4" r:id="rId3"/>
    <sheet name="METODO DE NEWTON RAPHSON" sheetId="5" r:id="rId4"/>
    <sheet name="METODO DE LA SECANTE" sheetId="6" r:id="rId5"/>
    <sheet name="METODO ITERATIVO" sheetId="3" r:id="rId6"/>
  </sheets>
  <definedNames>
    <definedName name="solver_adj" localSheetId="1" hidden="1">'METODO GRAFICO'!$J$8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'METODO GRAFICO'!$K$8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E10" i="4"/>
  <c r="A20" i="6"/>
  <c r="A19" i="6"/>
  <c r="A18" i="6"/>
  <c r="A17" i="6"/>
  <c r="A16" i="6"/>
  <c r="A15" i="6"/>
  <c r="A14" i="6"/>
  <c r="A13" i="6"/>
  <c r="A12" i="6"/>
  <c r="A11" i="6"/>
  <c r="A10" i="6"/>
  <c r="A20" i="5"/>
  <c r="A19" i="5"/>
  <c r="A18" i="5"/>
  <c r="A17" i="5"/>
  <c r="A16" i="5"/>
  <c r="A15" i="5"/>
  <c r="A14" i="5"/>
  <c r="A13" i="5"/>
  <c r="A12" i="5"/>
  <c r="A11" i="5"/>
  <c r="A10" i="5"/>
  <c r="K8" i="1"/>
  <c r="A20" i="2"/>
  <c r="A19" i="2"/>
  <c r="A18" i="2"/>
  <c r="A17" i="2"/>
  <c r="A16" i="2"/>
  <c r="A15" i="2"/>
  <c r="A14" i="2"/>
  <c r="A13" i="2"/>
  <c r="A12" i="2"/>
  <c r="A11" i="2"/>
  <c r="A10" i="2"/>
  <c r="A20" i="4"/>
  <c r="A19" i="4"/>
  <c r="A18" i="4"/>
  <c r="A17" i="4"/>
  <c r="A16" i="4"/>
  <c r="A15" i="4"/>
  <c r="A14" i="4"/>
  <c r="A13" i="4"/>
  <c r="A12" i="4"/>
  <c r="A11" i="4"/>
  <c r="A10" i="4"/>
  <c r="H6" i="1"/>
  <c r="G4" i="3"/>
  <c r="B6" i="4"/>
  <c r="B5" i="2" s="1"/>
  <c r="E5" i="2" s="1"/>
  <c r="B5" i="4"/>
  <c r="G5" i="3" l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C6" i="1" s="1"/>
  <c r="F10" i="4"/>
  <c r="G5" i="2"/>
  <c r="G10" i="4"/>
  <c r="H7" i="1"/>
  <c r="D6" i="4"/>
  <c r="F6" i="4" s="1"/>
  <c r="B4" i="2"/>
  <c r="D5" i="2" s="1"/>
  <c r="H5" i="2" s="1"/>
  <c r="I5" i="2" s="1"/>
  <c r="G3" i="5"/>
  <c r="G8" i="5" s="1"/>
  <c r="B7" i="6"/>
  <c r="H8" i="6" s="1"/>
  <c r="G9" i="6" s="1"/>
  <c r="I9" i="6" s="1"/>
  <c r="B8" i="6"/>
  <c r="D8" i="6" s="1"/>
  <c r="E6" i="4"/>
  <c r="G6" i="4" s="1"/>
  <c r="H9" i="1"/>
  <c r="J8" i="6" l="1"/>
  <c r="E9" i="5"/>
  <c r="F5" i="2"/>
  <c r="J5" i="2" s="1"/>
  <c r="D6" i="2" s="1"/>
  <c r="H10" i="4"/>
  <c r="I10" i="4" s="1"/>
  <c r="H8" i="1"/>
  <c r="D7" i="6"/>
  <c r="G8" i="6"/>
  <c r="I8" i="6" s="1"/>
  <c r="H10" i="1"/>
  <c r="H6" i="4"/>
  <c r="I6" i="4" s="1"/>
  <c r="L2" i="1" s="1"/>
  <c r="F9" i="5" l="1"/>
  <c r="G9" i="5"/>
  <c r="F6" i="2"/>
  <c r="E11" i="4"/>
  <c r="G11" i="4" s="1"/>
  <c r="D11" i="4"/>
  <c r="F11" i="4" s="1"/>
  <c r="H11" i="1"/>
  <c r="H9" i="5"/>
  <c r="I9" i="5" s="1"/>
  <c r="E6" i="2"/>
  <c r="G6" i="2" s="1"/>
  <c r="K8" i="6"/>
  <c r="H9" i="6" s="1"/>
  <c r="E10" i="5" l="1"/>
  <c r="G10" i="5" s="1"/>
  <c r="H11" i="4"/>
  <c r="I11" i="4" s="1"/>
  <c r="H6" i="2"/>
  <c r="I6" i="2" s="1"/>
  <c r="J6" i="2" s="1"/>
  <c r="G10" i="6"/>
  <c r="I10" i="6" s="1"/>
  <c r="J9" i="6"/>
  <c r="K9" i="6" s="1"/>
  <c r="H10" i="6" s="1"/>
  <c r="H12" i="1"/>
  <c r="H10" i="5" l="1"/>
  <c r="I10" i="5" s="1"/>
  <c r="F10" i="5"/>
  <c r="E11" i="5" s="1"/>
  <c r="H11" i="5" s="1"/>
  <c r="G11" i="6"/>
  <c r="I11" i="6" s="1"/>
  <c r="J10" i="6"/>
  <c r="K10" i="6" s="1"/>
  <c r="H11" i="6" s="1"/>
  <c r="E12" i="4"/>
  <c r="G12" i="4" s="1"/>
  <c r="H13" i="1"/>
  <c r="K6" i="2"/>
  <c r="L9" i="6"/>
  <c r="D7" i="2"/>
  <c r="E7" i="2"/>
  <c r="G7" i="2" s="1"/>
  <c r="H7" i="2" l="1"/>
  <c r="F7" i="2"/>
  <c r="J11" i="6"/>
  <c r="K11" i="6" s="1"/>
  <c r="F11" i="5"/>
  <c r="G11" i="5"/>
  <c r="D12" i="4"/>
  <c r="H14" i="1"/>
  <c r="G12" i="6"/>
  <c r="I12" i="6" s="1"/>
  <c r="L10" i="6"/>
  <c r="I11" i="5"/>
  <c r="I7" i="2" l="1"/>
  <c r="J7" i="2" s="1"/>
  <c r="K7" i="2"/>
  <c r="L11" i="6"/>
  <c r="H12" i="6"/>
  <c r="J12" i="6" s="1"/>
  <c r="K12" i="6" s="1"/>
  <c r="F12" i="4"/>
  <c r="H12" i="4" s="1"/>
  <c r="I12" i="4" s="1"/>
  <c r="H15" i="1"/>
  <c r="E12" i="5"/>
  <c r="H12" i="5" s="1"/>
  <c r="H16" i="1"/>
  <c r="G13" i="6" l="1"/>
  <c r="I13" i="6" s="1"/>
  <c r="F12" i="5"/>
  <c r="G12" i="5"/>
  <c r="D13" i="4"/>
  <c r="E13" i="4"/>
  <c r="G13" i="4" s="1"/>
  <c r="I12" i="5"/>
  <c r="H17" i="1"/>
  <c r="H13" i="6"/>
  <c r="J13" i="6" s="1"/>
  <c r="L12" i="6"/>
  <c r="D8" i="2"/>
  <c r="E8" i="2"/>
  <c r="G8" i="2" s="1"/>
  <c r="F8" i="2" l="1"/>
  <c r="H8" i="2"/>
  <c r="F13" i="4"/>
  <c r="H13" i="4" s="1"/>
  <c r="I13" i="4" s="1"/>
  <c r="E13" i="5"/>
  <c r="H13" i="5" s="1"/>
  <c r="H18" i="1"/>
  <c r="K13" i="6"/>
  <c r="G14" i="6"/>
  <c r="I14" i="6" s="1"/>
  <c r="F13" i="5" l="1"/>
  <c r="G13" i="5"/>
  <c r="I8" i="2"/>
  <c r="J8" i="2" s="1"/>
  <c r="K8" i="2"/>
  <c r="E14" i="4"/>
  <c r="G14" i="4" s="1"/>
  <c r="D14" i="4"/>
  <c r="I13" i="5"/>
  <c r="H14" i="6"/>
  <c r="J14" i="6" s="1"/>
  <c r="L13" i="6"/>
  <c r="E14" i="5" l="1"/>
  <c r="G14" i="5" s="1"/>
  <c r="F14" i="4"/>
  <c r="H14" i="4" s="1"/>
  <c r="I14" i="4" s="1"/>
  <c r="K14" i="6"/>
  <c r="E6" i="1" s="1"/>
  <c r="G15" i="6"/>
  <c r="I15" i="6" s="1"/>
  <c r="E9" i="2"/>
  <c r="G9" i="2" s="1"/>
  <c r="D9" i="2"/>
  <c r="F14" i="5" l="1"/>
  <c r="E15" i="5" s="1"/>
  <c r="H15" i="5" s="1"/>
  <c r="H14" i="5"/>
  <c r="I14" i="5" s="1"/>
  <c r="F9" i="2"/>
  <c r="H9" i="2"/>
  <c r="E15" i="4"/>
  <c r="G15" i="4" s="1"/>
  <c r="H15" i="6"/>
  <c r="J15" i="6" s="1"/>
  <c r="L14" i="6"/>
  <c r="F15" i="5" l="1"/>
  <c r="G15" i="5"/>
  <c r="K9" i="2"/>
  <c r="I9" i="2"/>
  <c r="J9" i="2" s="1"/>
  <c r="D15" i="4"/>
  <c r="I15" i="5"/>
  <c r="K15" i="6"/>
  <c r="E16" i="5" l="1"/>
  <c r="G16" i="5" s="1"/>
  <c r="F15" i="4"/>
  <c r="H15" i="4" s="1"/>
  <c r="I15" i="4" s="1"/>
  <c r="L15" i="6"/>
  <c r="E10" i="2"/>
  <c r="G10" i="2" s="1"/>
  <c r="D10" i="2"/>
  <c r="F16" i="5" l="1"/>
  <c r="E17" i="5" s="1"/>
  <c r="H16" i="5"/>
  <c r="I16" i="5" s="1"/>
  <c r="H10" i="2"/>
  <c r="F10" i="2"/>
  <c r="D16" i="4"/>
  <c r="E16" i="4"/>
  <c r="G16" i="4" s="1"/>
  <c r="H17" i="5" l="1"/>
  <c r="I17" i="5" s="1"/>
  <c r="G17" i="5"/>
  <c r="F17" i="5"/>
  <c r="E18" i="5" s="1"/>
  <c r="H18" i="5" s="1"/>
  <c r="I10" i="2"/>
  <c r="J10" i="2" s="1"/>
  <c r="K10" i="2"/>
  <c r="F16" i="4"/>
  <c r="H16" i="4" s="1"/>
  <c r="I16" i="4" s="1"/>
  <c r="F18" i="5" l="1"/>
  <c r="G18" i="5"/>
  <c r="E17" i="4"/>
  <c r="G17" i="4" s="1"/>
  <c r="D17" i="4"/>
  <c r="I18" i="5"/>
  <c r="E11" i="2"/>
  <c r="G11" i="2" s="1"/>
  <c r="D11" i="2"/>
  <c r="F11" i="2" l="1"/>
  <c r="H11" i="2"/>
  <c r="F17" i="4"/>
  <c r="H17" i="4" s="1"/>
  <c r="I17" i="4" s="1"/>
  <c r="E19" i="5"/>
  <c r="H19" i="5" s="1"/>
  <c r="F19" i="5" l="1"/>
  <c r="G19" i="5"/>
  <c r="I11" i="2"/>
  <c r="J11" i="2" s="1"/>
  <c r="K11" i="2"/>
  <c r="D18" i="4"/>
  <c r="E18" i="4"/>
  <c r="G18" i="4" s="1"/>
  <c r="I19" i="5"/>
  <c r="F18" i="4" l="1"/>
  <c r="H18" i="4" s="1"/>
  <c r="I18" i="4" s="1"/>
  <c r="E20" i="5"/>
  <c r="H20" i="5" s="1"/>
  <c r="D12" i="2"/>
  <c r="E12" i="2"/>
  <c r="G12" i="2" s="1"/>
  <c r="F20" i="5" l="1"/>
  <c r="G20" i="5"/>
  <c r="F12" i="2"/>
  <c r="H12" i="2"/>
  <c r="D19" i="4"/>
  <c r="E19" i="4"/>
  <c r="G19" i="4" s="1"/>
  <c r="I20" i="5"/>
  <c r="I12" i="2" l="1"/>
  <c r="J12" i="2" s="1"/>
  <c r="K12" i="2"/>
  <c r="F19" i="4"/>
  <c r="H19" i="4" s="1"/>
  <c r="I19" i="4" s="1"/>
  <c r="E21" i="5"/>
  <c r="H21" i="5" s="1"/>
  <c r="F21" i="5" l="1"/>
  <c r="G21" i="5"/>
  <c r="D20" i="4"/>
  <c r="E20" i="4"/>
  <c r="G20" i="4" s="1"/>
  <c r="I21" i="5"/>
  <c r="D13" i="2"/>
  <c r="E13" i="2"/>
  <c r="G13" i="2" s="1"/>
  <c r="F13" i="2" l="1"/>
  <c r="H13" i="2"/>
  <c r="F20" i="4"/>
  <c r="H20" i="4" s="1"/>
  <c r="I20" i="4" s="1"/>
  <c r="E22" i="5"/>
  <c r="H22" i="5" s="1"/>
  <c r="F22" i="5" l="1"/>
  <c r="G22" i="5"/>
  <c r="K13" i="2"/>
  <c r="I13" i="2"/>
  <c r="J13" i="2" s="1"/>
  <c r="E21" i="4"/>
  <c r="G21" i="4" s="1"/>
  <c r="D21" i="4"/>
  <c r="I22" i="5"/>
  <c r="E23" i="5" l="1"/>
  <c r="H23" i="5" s="1"/>
  <c r="I23" i="5" s="1"/>
  <c r="F21" i="4"/>
  <c r="H21" i="4" s="1"/>
  <c r="I21" i="4" s="1"/>
  <c r="E14" i="2"/>
  <c r="G14" i="2" s="1"/>
  <c r="D14" i="2"/>
  <c r="G23" i="5" l="1"/>
  <c r="F23" i="5"/>
  <c r="H14" i="2"/>
  <c r="F14" i="2"/>
  <c r="E22" i="4"/>
  <c r="G22" i="4" s="1"/>
  <c r="D22" i="4"/>
  <c r="E24" i="5" l="1"/>
  <c r="G24" i="5" s="1"/>
  <c r="H24" i="5"/>
  <c r="I24" i="5" s="1"/>
  <c r="F24" i="5"/>
  <c r="K14" i="2"/>
  <c r="I14" i="2"/>
  <c r="J14" i="2" s="1"/>
  <c r="F22" i="4"/>
  <c r="H22" i="4" s="1"/>
  <c r="I22" i="4" s="1"/>
  <c r="D23" i="4" l="1"/>
  <c r="E23" i="4"/>
  <c r="G23" i="4" s="1"/>
  <c r="E25" i="5"/>
  <c r="H25" i="5" s="1"/>
  <c r="E15" i="2"/>
  <c r="G15" i="2" s="1"/>
  <c r="D15" i="2"/>
  <c r="F25" i="5" l="1"/>
  <c r="G25" i="5"/>
  <c r="F15" i="2"/>
  <c r="H15" i="2"/>
  <c r="F23" i="4"/>
  <c r="H23" i="4" s="1"/>
  <c r="I23" i="4" s="1"/>
  <c r="I25" i="5"/>
  <c r="E26" i="5" l="1"/>
  <c r="H26" i="5" s="1"/>
  <c r="I26" i="5" s="1"/>
  <c r="I15" i="2"/>
  <c r="J15" i="2" s="1"/>
  <c r="K15" i="2"/>
  <c r="D24" i="4"/>
  <c r="E24" i="4"/>
  <c r="G24" i="4" s="1"/>
  <c r="G26" i="5" l="1"/>
  <c r="F26" i="5"/>
  <c r="E27" i="5" s="1"/>
  <c r="F24" i="4"/>
  <c r="H24" i="4" s="1"/>
  <c r="I24" i="4" s="1"/>
  <c r="D16" i="2"/>
  <c r="E16" i="2"/>
  <c r="G16" i="2" s="1"/>
  <c r="G27" i="5" l="1"/>
  <c r="H27" i="5"/>
  <c r="I27" i="5" s="1"/>
  <c r="F27" i="5"/>
  <c r="F16" i="2"/>
  <c r="H16" i="2"/>
  <c r="D25" i="4"/>
  <c r="E25" i="4"/>
  <c r="G25" i="4" s="1"/>
  <c r="E28" i="5" l="1"/>
  <c r="H28" i="5" s="1"/>
  <c r="I28" i="5" s="1"/>
  <c r="I16" i="2"/>
  <c r="J16" i="2" s="1"/>
  <c r="K16" i="2"/>
  <c r="F25" i="4"/>
  <c r="H25" i="4" s="1"/>
  <c r="I25" i="4" s="1"/>
  <c r="G28" i="5" l="1"/>
  <c r="F28" i="5"/>
  <c r="E26" i="4"/>
  <c r="G26" i="4" s="1"/>
  <c r="D26" i="4"/>
  <c r="D17" i="2"/>
  <c r="E17" i="2"/>
  <c r="G17" i="2" s="1"/>
  <c r="E29" i="5" l="1"/>
  <c r="F17" i="2"/>
  <c r="H17" i="2"/>
  <c r="F26" i="4"/>
  <c r="H26" i="4" s="1"/>
  <c r="I26" i="4" s="1"/>
  <c r="H29" i="5" l="1"/>
  <c r="I29" i="5" s="1"/>
  <c r="F29" i="5"/>
  <c r="G29" i="5"/>
  <c r="K17" i="2"/>
  <c r="I17" i="2"/>
  <c r="J17" i="2" s="1"/>
  <c r="D27" i="4"/>
  <c r="E27" i="4"/>
  <c r="G27" i="4" s="1"/>
  <c r="E30" i="5" l="1"/>
  <c r="F27" i="4"/>
  <c r="H27" i="4" s="1"/>
  <c r="I27" i="4" s="1"/>
  <c r="E18" i="2"/>
  <c r="G18" i="2" s="1"/>
  <c r="D18" i="2"/>
  <c r="H30" i="5" l="1"/>
  <c r="I30" i="5" s="1"/>
  <c r="F30" i="5"/>
  <c r="G30" i="5"/>
  <c r="E31" i="5" s="1"/>
  <c r="H18" i="2"/>
  <c r="F18" i="2"/>
  <c r="E28" i="4"/>
  <c r="G28" i="4" s="1"/>
  <c r="D28" i="4"/>
  <c r="H31" i="5" l="1"/>
  <c r="I31" i="5" s="1"/>
  <c r="G31" i="5"/>
  <c r="F31" i="5"/>
  <c r="E32" i="5" s="1"/>
  <c r="I18" i="2"/>
  <c r="J18" i="2" s="1"/>
  <c r="K18" i="2"/>
  <c r="F28" i="4"/>
  <c r="H28" i="4" s="1"/>
  <c r="I28" i="4" s="1"/>
  <c r="H32" i="5" l="1"/>
  <c r="I32" i="5" s="1"/>
  <c r="G32" i="5"/>
  <c r="F32" i="5"/>
  <c r="E33" i="5" s="1"/>
  <c r="E29" i="4"/>
  <c r="G29" i="4" s="1"/>
  <c r="D29" i="4"/>
  <c r="E19" i="2"/>
  <c r="G19" i="2" s="1"/>
  <c r="D19" i="2"/>
  <c r="F33" i="5" l="1"/>
  <c r="H33" i="5"/>
  <c r="I33" i="5" s="1"/>
  <c r="G33" i="5"/>
  <c r="E34" i="5" s="1"/>
  <c r="G34" i="5" s="1"/>
  <c r="F19" i="2"/>
  <c r="H19" i="2"/>
  <c r="F29" i="4"/>
  <c r="H29" i="4" s="1"/>
  <c r="I29" i="4" s="1"/>
  <c r="F34" i="5" l="1"/>
  <c r="E35" i="5" s="1"/>
  <c r="H34" i="5"/>
  <c r="I34" i="5" s="1"/>
  <c r="I19" i="2"/>
  <c r="J19" i="2" s="1"/>
  <c r="K19" i="2"/>
  <c r="E30" i="4"/>
  <c r="G30" i="4" s="1"/>
  <c r="D30" i="4"/>
  <c r="H35" i="5" l="1"/>
  <c r="I35" i="5" s="1"/>
  <c r="G35" i="5"/>
  <c r="F35" i="5"/>
  <c r="E36" i="5" s="1"/>
  <c r="H36" i="5" s="1"/>
  <c r="I36" i="5" s="1"/>
  <c r="F30" i="4"/>
  <c r="H30" i="4" s="1"/>
  <c r="I30" i="4" s="1"/>
  <c r="E20" i="2"/>
  <c r="G20" i="2" s="1"/>
  <c r="D20" i="2"/>
  <c r="G36" i="5" l="1"/>
  <c r="F36" i="5"/>
  <c r="F20" i="2"/>
  <c r="H20" i="2"/>
  <c r="D31" i="4"/>
  <c r="E31" i="4"/>
  <c r="G31" i="4" s="1"/>
  <c r="E37" i="5" l="1"/>
  <c r="G37" i="5"/>
  <c r="H37" i="5"/>
  <c r="I37" i="5" s="1"/>
  <c r="F37" i="5"/>
  <c r="I20" i="2"/>
  <c r="J20" i="2" s="1"/>
  <c r="K20" i="2"/>
  <c r="F31" i="4"/>
  <c r="H31" i="4" s="1"/>
  <c r="I31" i="4" s="1"/>
  <c r="D32" i="4" l="1"/>
  <c r="E32" i="4"/>
  <c r="G32" i="4" s="1"/>
  <c r="E38" i="5"/>
  <c r="H38" i="5" s="1"/>
  <c r="E21" i="2"/>
  <c r="G21" i="2" s="1"/>
  <c r="D21" i="2"/>
  <c r="F38" i="5" l="1"/>
  <c r="G38" i="5"/>
  <c r="F21" i="2"/>
  <c r="H21" i="2"/>
  <c r="F32" i="4"/>
  <c r="H32" i="4" s="1"/>
  <c r="I32" i="4" s="1"/>
  <c r="I38" i="5"/>
  <c r="K21" i="2" l="1"/>
  <c r="I21" i="2"/>
  <c r="J21" i="2" s="1"/>
  <c r="D33" i="4"/>
  <c r="E33" i="4"/>
  <c r="G33" i="4" s="1"/>
  <c r="E39" i="5"/>
  <c r="H39" i="5" s="1"/>
  <c r="F39" i="5" l="1"/>
  <c r="G39" i="5"/>
  <c r="F33" i="4"/>
  <c r="H33" i="4" s="1"/>
  <c r="I33" i="4" s="1"/>
  <c r="I39" i="5"/>
  <c r="D22" i="2"/>
  <c r="E22" i="2"/>
  <c r="G22" i="2" s="1"/>
  <c r="H22" i="2" l="1"/>
  <c r="F22" i="2"/>
  <c r="D34" i="4"/>
  <c r="E34" i="4"/>
  <c r="G34" i="4" s="1"/>
  <c r="E40" i="5"/>
  <c r="H40" i="5" s="1"/>
  <c r="F40" i="5" l="1"/>
  <c r="G40" i="5"/>
  <c r="K22" i="2"/>
  <c r="I22" i="2"/>
  <c r="J22" i="2" s="1"/>
  <c r="F34" i="4"/>
  <c r="H34" i="4" s="1"/>
  <c r="I34" i="4" s="1"/>
  <c r="I40" i="5"/>
  <c r="D35" i="4" l="1"/>
  <c r="E35" i="4"/>
  <c r="G35" i="4" s="1"/>
  <c r="E41" i="5"/>
  <c r="H41" i="5" s="1"/>
  <c r="D23" i="2"/>
  <c r="E23" i="2"/>
  <c r="G23" i="2" s="1"/>
  <c r="F41" i="5" l="1"/>
  <c r="G41" i="5"/>
  <c r="F23" i="2"/>
  <c r="H23" i="2"/>
  <c r="F35" i="4"/>
  <c r="H35" i="4" s="1"/>
  <c r="I35" i="4" s="1"/>
  <c r="I41" i="5"/>
  <c r="I23" i="2" l="1"/>
  <c r="J23" i="2" s="1"/>
  <c r="K23" i="2"/>
  <c r="D36" i="4"/>
  <c r="E36" i="4"/>
  <c r="G36" i="4" s="1"/>
  <c r="E42" i="5"/>
  <c r="G42" i="5" l="1"/>
  <c r="H42" i="5"/>
  <c r="I42" i="5" s="1"/>
  <c r="F42" i="5"/>
  <c r="F36" i="4"/>
  <c r="H36" i="4" s="1"/>
  <c r="I36" i="4" s="1"/>
  <c r="E24" i="2"/>
  <c r="G24" i="2" s="1"/>
  <c r="D24" i="2"/>
  <c r="F24" i="2" l="1"/>
  <c r="H24" i="2"/>
  <c r="D37" i="4"/>
  <c r="E37" i="4"/>
  <c r="G37" i="4" s="1"/>
  <c r="E43" i="5"/>
  <c r="G43" i="5" l="1"/>
  <c r="H43" i="5"/>
  <c r="I43" i="5" s="1"/>
  <c r="F43" i="5"/>
  <c r="I24" i="2"/>
  <c r="J24" i="2" s="1"/>
  <c r="K24" i="2"/>
  <c r="F37" i="4"/>
  <c r="H37" i="4" s="1"/>
  <c r="I37" i="4" s="1"/>
  <c r="D38" i="4" l="1"/>
  <c r="E38" i="4"/>
  <c r="G38" i="4" s="1"/>
  <c r="E44" i="5"/>
  <c r="H44" i="5" s="1"/>
  <c r="E25" i="2"/>
  <c r="G25" i="2" s="1"/>
  <c r="D25" i="2"/>
  <c r="F44" i="5" l="1"/>
  <c r="G44" i="5"/>
  <c r="E45" i="5" s="1"/>
  <c r="H45" i="5" s="1"/>
  <c r="F25" i="2"/>
  <c r="H25" i="2"/>
  <c r="F38" i="4"/>
  <c r="H38" i="4" s="1"/>
  <c r="I38" i="4" s="1"/>
  <c r="I44" i="5"/>
  <c r="F45" i="5" l="1"/>
  <c r="G45" i="5"/>
  <c r="K25" i="2"/>
  <c r="I25" i="2"/>
  <c r="J25" i="2" s="1"/>
  <c r="D39" i="4"/>
  <c r="E39" i="4"/>
  <c r="G39" i="4" s="1"/>
  <c r="I45" i="5"/>
  <c r="F39" i="4" l="1"/>
  <c r="H39" i="4" s="1"/>
  <c r="I39" i="4" s="1"/>
  <c r="E46" i="5"/>
  <c r="H46" i="5" s="1"/>
  <c r="D26" i="2"/>
  <c r="E26" i="2"/>
  <c r="G26" i="2" s="1"/>
  <c r="F46" i="5" l="1"/>
  <c r="G46" i="5"/>
  <c r="H26" i="2"/>
  <c r="F26" i="2"/>
  <c r="D40" i="4"/>
  <c r="E40" i="4"/>
  <c r="G40" i="4" s="1"/>
  <c r="I46" i="5"/>
  <c r="E47" i="5" l="1"/>
  <c r="F47" i="5" s="1"/>
  <c r="I26" i="2"/>
  <c r="J26" i="2" s="1"/>
  <c r="K26" i="2"/>
  <c r="F40" i="4"/>
  <c r="H40" i="4" s="1"/>
  <c r="I40" i="4" s="1"/>
  <c r="G47" i="5" l="1"/>
  <c r="E48" i="5" s="1"/>
  <c r="H47" i="5"/>
  <c r="I47" i="5" s="1"/>
  <c r="D41" i="4"/>
  <c r="E41" i="4"/>
  <c r="G41" i="4" s="1"/>
  <c r="D27" i="2"/>
  <c r="E27" i="2"/>
  <c r="G27" i="2" s="1"/>
  <c r="G48" i="5" l="1"/>
  <c r="H48" i="5"/>
  <c r="I48" i="5" s="1"/>
  <c r="F48" i="5"/>
  <c r="E49" i="5" s="1"/>
  <c r="F27" i="2"/>
  <c r="H27" i="2"/>
  <c r="F41" i="4"/>
  <c r="H41" i="4" s="1"/>
  <c r="I41" i="4" s="1"/>
  <c r="G49" i="5" l="1"/>
  <c r="H49" i="5"/>
  <c r="I49" i="5" s="1"/>
  <c r="F49" i="5"/>
  <c r="E50" i="5" s="1"/>
  <c r="H50" i="5" s="1"/>
  <c r="I27" i="2"/>
  <c r="J27" i="2" s="1"/>
  <c r="K27" i="2"/>
  <c r="D42" i="4"/>
  <c r="E42" i="4"/>
  <c r="G42" i="4" s="1"/>
  <c r="F50" i="5" l="1"/>
  <c r="G50" i="5"/>
  <c r="F42" i="4"/>
  <c r="H42" i="4" s="1"/>
  <c r="I42" i="4" s="1"/>
  <c r="I50" i="5"/>
  <c r="D28" i="2"/>
  <c r="E28" i="2"/>
  <c r="G28" i="2" s="1"/>
  <c r="F28" i="2" l="1"/>
  <c r="H28" i="2"/>
  <c r="D43" i="4"/>
  <c r="E43" i="4"/>
  <c r="G43" i="4" s="1"/>
  <c r="E51" i="5"/>
  <c r="H51" i="5" s="1"/>
  <c r="F51" i="5" l="1"/>
  <c r="G51" i="5"/>
  <c r="I28" i="2"/>
  <c r="J28" i="2" s="1"/>
  <c r="K28" i="2"/>
  <c r="F43" i="4"/>
  <c r="H43" i="4" s="1"/>
  <c r="I43" i="4" s="1"/>
  <c r="I51" i="5"/>
  <c r="D44" i="4" l="1"/>
  <c r="E44" i="4"/>
  <c r="G44" i="4" s="1"/>
  <c r="E52" i="5"/>
  <c r="H52" i="5" s="1"/>
  <c r="D29" i="2"/>
  <c r="E29" i="2"/>
  <c r="G29" i="2" s="1"/>
  <c r="F52" i="5" l="1"/>
  <c r="G52" i="5"/>
  <c r="F29" i="2"/>
  <c r="H29" i="2"/>
  <c r="F44" i="4"/>
  <c r="H44" i="4" s="1"/>
  <c r="I44" i="4" s="1"/>
  <c r="I52" i="5"/>
  <c r="K29" i="2" l="1"/>
  <c r="I29" i="2"/>
  <c r="J29" i="2" s="1"/>
  <c r="E45" i="4"/>
  <c r="G45" i="4" s="1"/>
  <c r="D45" i="4"/>
  <c r="E53" i="5"/>
  <c r="H53" i="5" s="1"/>
  <c r="F53" i="5" l="1"/>
  <c r="G53" i="5"/>
  <c r="F45" i="4"/>
  <c r="H45" i="4" s="1"/>
  <c r="I45" i="4" s="1"/>
  <c r="I53" i="5"/>
  <c r="D30" i="2"/>
  <c r="E30" i="2"/>
  <c r="G30" i="2" s="1"/>
  <c r="E54" i="5" l="1"/>
  <c r="H54" i="5" s="1"/>
  <c r="I54" i="5" s="1"/>
  <c r="H30" i="2"/>
  <c r="F30" i="2"/>
  <c r="D46" i="4"/>
  <c r="E46" i="4"/>
  <c r="G46" i="4" s="1"/>
  <c r="G54" i="5" l="1"/>
  <c r="F54" i="5"/>
  <c r="K30" i="2"/>
  <c r="I30" i="2"/>
  <c r="J30" i="2" s="1"/>
  <c r="F46" i="4"/>
  <c r="H46" i="4" s="1"/>
  <c r="I46" i="4" s="1"/>
  <c r="E55" i="5" l="1"/>
  <c r="G55" i="5" s="1"/>
  <c r="D47" i="4"/>
  <c r="E47" i="4"/>
  <c r="G47" i="4" s="1"/>
  <c r="D31" i="2"/>
  <c r="E31" i="2"/>
  <c r="G31" i="2" s="1"/>
  <c r="F55" i="5" l="1"/>
  <c r="E56" i="5" s="1"/>
  <c r="H55" i="5"/>
  <c r="I55" i="5" s="1"/>
  <c r="F31" i="2"/>
  <c r="H31" i="2"/>
  <c r="F47" i="4"/>
  <c r="H47" i="4" s="1"/>
  <c r="I47" i="4" s="1"/>
  <c r="H56" i="5" l="1"/>
  <c r="I56" i="5" s="1"/>
  <c r="F56" i="5"/>
  <c r="G56" i="5"/>
  <c r="I31" i="2"/>
  <c r="J31" i="2" s="1"/>
  <c r="K31" i="2"/>
  <c r="E48" i="4"/>
  <c r="G48" i="4" s="1"/>
  <c r="D48" i="4"/>
  <c r="E57" i="5" l="1"/>
  <c r="H57" i="5" s="1"/>
  <c r="I57" i="5" s="1"/>
  <c r="G57" i="5"/>
  <c r="F57" i="5"/>
  <c r="E58" i="5" s="1"/>
  <c r="F48" i="4"/>
  <c r="H48" i="4" s="1"/>
  <c r="I48" i="4" s="1"/>
  <c r="D32" i="2"/>
  <c r="E32" i="2"/>
  <c r="G32" i="2" s="1"/>
  <c r="G58" i="5" l="1"/>
  <c r="H58" i="5"/>
  <c r="I58" i="5" s="1"/>
  <c r="F58" i="5"/>
  <c r="F32" i="2"/>
  <c r="H32" i="2"/>
  <c r="D49" i="4"/>
  <c r="E49" i="4"/>
  <c r="G49" i="4" s="1"/>
  <c r="I32" i="2" l="1"/>
  <c r="J32" i="2" s="1"/>
  <c r="K32" i="2"/>
  <c r="E59" i="5"/>
  <c r="H59" i="5" s="1"/>
  <c r="F49" i="4"/>
  <c r="H49" i="4" s="1"/>
  <c r="I49" i="4" s="1"/>
  <c r="F59" i="5" l="1"/>
  <c r="G59" i="5"/>
  <c r="E60" i="5" s="1"/>
  <c r="I59" i="5"/>
  <c r="D50" i="4"/>
  <c r="E50" i="4"/>
  <c r="G50" i="4" s="1"/>
  <c r="D33" i="2"/>
  <c r="E33" i="2"/>
  <c r="G33" i="2" s="1"/>
  <c r="G60" i="5" l="1"/>
  <c r="H60" i="5"/>
  <c r="F60" i="5"/>
  <c r="E61" i="5" s="1"/>
  <c r="F33" i="2"/>
  <c r="H33" i="2"/>
  <c r="F50" i="4"/>
  <c r="H50" i="4" s="1"/>
  <c r="I50" i="4" s="1"/>
  <c r="I60" i="5"/>
  <c r="G61" i="5" l="1"/>
  <c r="H61" i="5"/>
  <c r="I61" i="5" s="1"/>
  <c r="F61" i="5"/>
  <c r="K33" i="2"/>
  <c r="I33" i="2"/>
  <c r="J33" i="2" s="1"/>
  <c r="E51" i="4"/>
  <c r="G51" i="4" s="1"/>
  <c r="D51" i="4"/>
  <c r="E62" i="5" l="1"/>
  <c r="H62" i="5" s="1"/>
  <c r="F62" i="5"/>
  <c r="F51" i="4"/>
  <c r="H51" i="4" s="1"/>
  <c r="I51" i="4" s="1"/>
  <c r="I62" i="5"/>
  <c r="D34" i="2"/>
  <c r="E34" i="2"/>
  <c r="G34" i="2" s="1"/>
  <c r="G62" i="5" l="1"/>
  <c r="E63" i="5" s="1"/>
  <c r="H34" i="2"/>
  <c r="F34" i="2"/>
  <c r="D52" i="4"/>
  <c r="E52" i="4"/>
  <c r="G52" i="4" s="1"/>
  <c r="G63" i="5" l="1"/>
  <c r="H63" i="5"/>
  <c r="I63" i="5" s="1"/>
  <c r="F63" i="5"/>
  <c r="E64" i="5" s="1"/>
  <c r="I34" i="2"/>
  <c r="J34" i="2" s="1"/>
  <c r="K34" i="2"/>
  <c r="F52" i="4"/>
  <c r="H52" i="4" s="1"/>
  <c r="I52" i="4" s="1"/>
  <c r="G64" i="5" l="1"/>
  <c r="H64" i="5"/>
  <c r="I64" i="5" s="1"/>
  <c r="F64" i="5"/>
  <c r="D53" i="4"/>
  <c r="E53" i="4"/>
  <c r="G53" i="4" s="1"/>
  <c r="D35" i="2"/>
  <c r="E35" i="2"/>
  <c r="G35" i="2" s="1"/>
  <c r="E65" i="5" l="1"/>
  <c r="F35" i="2"/>
  <c r="H35" i="2"/>
  <c r="F53" i="4"/>
  <c r="H53" i="4" s="1"/>
  <c r="I53" i="4" s="1"/>
  <c r="G65" i="5" l="1"/>
  <c r="H65" i="5"/>
  <c r="I65" i="5" s="1"/>
  <c r="F65" i="5"/>
  <c r="E66" i="5" s="1"/>
  <c r="H66" i="5" s="1"/>
  <c r="I35" i="2"/>
  <c r="J35" i="2" s="1"/>
  <c r="K35" i="2"/>
  <c r="E54" i="4"/>
  <c r="G54" i="4" s="1"/>
  <c r="D54" i="4"/>
  <c r="F66" i="5" l="1"/>
  <c r="G66" i="5"/>
  <c r="I66" i="5"/>
  <c r="F54" i="4"/>
  <c r="H54" i="4" s="1"/>
  <c r="I54" i="4" s="1"/>
  <c r="D36" i="2"/>
  <c r="E36" i="2"/>
  <c r="G36" i="2" s="1"/>
  <c r="E67" i="5" l="1"/>
  <c r="H67" i="5" s="1"/>
  <c r="I67" i="5" s="1"/>
  <c r="F36" i="2"/>
  <c r="H36" i="2"/>
  <c r="D55" i="4"/>
  <c r="E55" i="4"/>
  <c r="G55" i="4" s="1"/>
  <c r="G67" i="5" l="1"/>
  <c r="F67" i="5"/>
  <c r="I36" i="2"/>
  <c r="J36" i="2" s="1"/>
  <c r="K36" i="2"/>
  <c r="F55" i="4"/>
  <c r="H55" i="4" s="1"/>
  <c r="I55" i="4" s="1"/>
  <c r="E68" i="5" l="1"/>
  <c r="G68" i="5" s="1"/>
  <c r="D56" i="4"/>
  <c r="E56" i="4"/>
  <c r="G56" i="4" s="1"/>
  <c r="E37" i="2"/>
  <c r="G37" i="2" s="1"/>
  <c r="D37" i="2"/>
  <c r="F68" i="5" l="1"/>
  <c r="E69" i="5" s="1"/>
  <c r="H68" i="5"/>
  <c r="I68" i="5" s="1"/>
  <c r="F37" i="2"/>
  <c r="H37" i="2"/>
  <c r="F56" i="4"/>
  <c r="H56" i="4" s="1"/>
  <c r="I56" i="4" s="1"/>
  <c r="H69" i="5" l="1"/>
  <c r="I69" i="5" s="1"/>
  <c r="G69" i="5"/>
  <c r="F69" i="5"/>
  <c r="E70" i="5" s="1"/>
  <c r="H70" i="5" s="1"/>
  <c r="I70" i="5" s="1"/>
  <c r="K37" i="2"/>
  <c r="I37" i="2"/>
  <c r="J37" i="2" s="1"/>
  <c r="D57" i="4"/>
  <c r="E57" i="4"/>
  <c r="G57" i="4" s="1"/>
  <c r="G70" i="5" l="1"/>
  <c r="F70" i="5"/>
  <c r="E71" i="5" s="1"/>
  <c r="F57" i="4"/>
  <c r="H57" i="4" s="1"/>
  <c r="I57" i="4" s="1"/>
  <c r="D38" i="2"/>
  <c r="E38" i="2"/>
  <c r="G38" i="2" s="1"/>
  <c r="G71" i="5" l="1"/>
  <c r="H71" i="5"/>
  <c r="I71" i="5" s="1"/>
  <c r="F71" i="5"/>
  <c r="D6" i="1"/>
  <c r="H38" i="2"/>
  <c r="F38" i="2"/>
  <c r="D58" i="4"/>
  <c r="E58" i="4"/>
  <c r="G58" i="4" s="1"/>
  <c r="K38" i="2" l="1"/>
  <c r="I38" i="2"/>
  <c r="J38" i="2" s="1"/>
  <c r="F58" i="4"/>
  <c r="H58" i="4" s="1"/>
  <c r="I58" i="4" s="1"/>
  <c r="D59" i="4" l="1"/>
  <c r="E59" i="4"/>
  <c r="G59" i="4" s="1"/>
  <c r="D39" i="2"/>
  <c r="E39" i="2"/>
  <c r="G39" i="2" s="1"/>
  <c r="F39" i="2" l="1"/>
  <c r="H39" i="2"/>
  <c r="F59" i="4"/>
  <c r="H59" i="4" s="1"/>
  <c r="I59" i="4" s="1"/>
  <c r="I39" i="2" l="1"/>
  <c r="J39" i="2" s="1"/>
  <c r="K39" i="2"/>
  <c r="D60" i="4"/>
  <c r="E60" i="4"/>
  <c r="G60" i="4" s="1"/>
  <c r="F60" i="4" l="1"/>
  <c r="H60" i="4" s="1"/>
  <c r="I60" i="4" s="1"/>
  <c r="E40" i="2"/>
  <c r="G40" i="2" s="1"/>
  <c r="D40" i="2"/>
  <c r="F40" i="2" l="1"/>
  <c r="H40" i="2"/>
  <c r="D61" i="4"/>
  <c r="E61" i="4"/>
  <c r="G61" i="4" s="1"/>
  <c r="I40" i="2" l="1"/>
  <c r="J40" i="2" s="1"/>
  <c r="K40" i="2"/>
  <c r="F61" i="4"/>
  <c r="H61" i="4" s="1"/>
  <c r="I61" i="4" s="1"/>
  <c r="D62" i="4" l="1"/>
  <c r="E62" i="4"/>
  <c r="G62" i="4" s="1"/>
  <c r="D41" i="2"/>
  <c r="E41" i="2"/>
  <c r="G41" i="2" s="1"/>
  <c r="F41" i="2" l="1"/>
  <c r="H41" i="2"/>
  <c r="F62" i="4"/>
  <c r="H62" i="4" s="1"/>
  <c r="I62" i="4" s="1"/>
  <c r="K41" i="2" l="1"/>
  <c r="I41" i="2"/>
  <c r="J41" i="2" s="1"/>
  <c r="D63" i="4"/>
  <c r="E63" i="4"/>
  <c r="G63" i="4" s="1"/>
  <c r="F63" i="4" l="1"/>
  <c r="H63" i="4" s="1"/>
  <c r="I63" i="4" s="1"/>
  <c r="D42" i="2"/>
  <c r="E42" i="2"/>
  <c r="G42" i="2" s="1"/>
  <c r="H42" i="2" l="1"/>
  <c r="F42" i="2"/>
  <c r="D64" i="4"/>
  <c r="E64" i="4"/>
  <c r="G64" i="4" s="1"/>
  <c r="I42" i="2" l="1"/>
  <c r="J42" i="2" s="1"/>
  <c r="K42" i="2"/>
  <c r="F64" i="4"/>
  <c r="H64" i="4" s="1"/>
  <c r="I64" i="4" s="1"/>
  <c r="D65" i="4" l="1"/>
  <c r="E65" i="4"/>
  <c r="G65" i="4" s="1"/>
  <c r="D43" i="2"/>
  <c r="E43" i="2"/>
  <c r="G43" i="2" s="1"/>
  <c r="F43" i="2" l="1"/>
  <c r="H43" i="2"/>
  <c r="F65" i="4"/>
  <c r="H65" i="4" s="1"/>
  <c r="I65" i="4" s="1"/>
  <c r="I43" i="2" l="1"/>
  <c r="J43" i="2" s="1"/>
  <c r="K43" i="2"/>
  <c r="D66" i="4"/>
  <c r="E66" i="4"/>
  <c r="G66" i="4" s="1"/>
  <c r="F66" i="4" l="1"/>
  <c r="H66" i="4" s="1"/>
  <c r="I66" i="4" s="1"/>
  <c r="D44" i="2"/>
  <c r="E44" i="2"/>
  <c r="G44" i="2" s="1"/>
  <c r="F44" i="2" l="1"/>
  <c r="H44" i="2"/>
  <c r="E67" i="4"/>
  <c r="G67" i="4" s="1"/>
  <c r="D67" i="4"/>
  <c r="I44" i="2" l="1"/>
  <c r="J44" i="2" s="1"/>
  <c r="K44" i="2"/>
  <c r="F67" i="4"/>
  <c r="H67" i="4" s="1"/>
  <c r="I67" i="4" s="1"/>
  <c r="D68" i="4" l="1"/>
  <c r="E68" i="4"/>
  <c r="G68" i="4" s="1"/>
  <c r="D45" i="2"/>
  <c r="E45" i="2"/>
  <c r="G45" i="2" s="1"/>
  <c r="F45" i="2" l="1"/>
  <c r="H45" i="2"/>
  <c r="F68" i="4"/>
  <c r="H68" i="4" s="1"/>
  <c r="I68" i="4" s="1"/>
  <c r="K45" i="2" l="1"/>
  <c r="I45" i="2"/>
  <c r="J45" i="2" s="1"/>
  <c r="D69" i="4"/>
  <c r="E69" i="4"/>
  <c r="G69" i="4" s="1"/>
  <c r="F69" i="4" l="1"/>
  <c r="H69" i="4" s="1"/>
  <c r="I69" i="4" s="1"/>
  <c r="D46" i="2"/>
  <c r="E46" i="2"/>
  <c r="G46" i="2" s="1"/>
  <c r="H46" i="2" l="1"/>
  <c r="F46" i="2"/>
  <c r="D70" i="4"/>
  <c r="E70" i="4"/>
  <c r="G70" i="4" s="1"/>
  <c r="K46" i="2" l="1"/>
  <c r="I46" i="2"/>
  <c r="J46" i="2" s="1"/>
  <c r="F70" i="4"/>
  <c r="H70" i="4" s="1"/>
  <c r="I70" i="4" s="1"/>
  <c r="D71" i="4" l="1"/>
  <c r="E71" i="4"/>
  <c r="G71" i="4" s="1"/>
  <c r="D47" i="2"/>
  <c r="E47" i="2"/>
  <c r="G47" i="2" s="1"/>
  <c r="F47" i="2" l="1"/>
  <c r="H47" i="2"/>
  <c r="F71" i="4"/>
  <c r="H71" i="4" s="1"/>
  <c r="I71" i="4" s="1"/>
  <c r="I47" i="2" l="1"/>
  <c r="J47" i="2" s="1"/>
  <c r="K47" i="2"/>
  <c r="D72" i="4"/>
  <c r="E72" i="4"/>
  <c r="G72" i="4" s="1"/>
  <c r="F72" i="4" l="1"/>
  <c r="H72" i="4" s="1"/>
  <c r="I72" i="4" s="1"/>
  <c r="D48" i="2"/>
  <c r="E48" i="2"/>
  <c r="G48" i="2" s="1"/>
  <c r="F48" i="2" l="1"/>
  <c r="H48" i="2"/>
  <c r="D73" i="4"/>
  <c r="E73" i="4"/>
  <c r="G73" i="4" s="1"/>
  <c r="I48" i="2" l="1"/>
  <c r="J48" i="2" s="1"/>
  <c r="K48" i="2"/>
  <c r="F73" i="4"/>
  <c r="H73" i="4" s="1"/>
  <c r="I73" i="4" s="1"/>
  <c r="E74" i="4" l="1"/>
  <c r="G74" i="4" s="1"/>
  <c r="D74" i="4"/>
  <c r="D49" i="2"/>
  <c r="E49" i="2"/>
  <c r="G49" i="2" s="1"/>
  <c r="F49" i="2" l="1"/>
  <c r="H49" i="2"/>
  <c r="F74" i="4"/>
  <c r="H74" i="4" s="1"/>
  <c r="I74" i="4" s="1"/>
  <c r="K49" i="2" l="1"/>
  <c r="I49" i="2"/>
  <c r="J49" i="2" s="1"/>
  <c r="D75" i="4"/>
  <c r="E75" i="4"/>
  <c r="G75" i="4" s="1"/>
  <c r="F75" i="4" l="1"/>
  <c r="H75" i="4" s="1"/>
  <c r="I75" i="4" s="1"/>
  <c r="D50" i="2"/>
  <c r="E50" i="2"/>
  <c r="G50" i="2" s="1"/>
  <c r="H50" i="2" l="1"/>
  <c r="F50" i="2"/>
  <c r="D76" i="4"/>
  <c r="E76" i="4"/>
  <c r="G76" i="4" s="1"/>
  <c r="I50" i="2" l="1"/>
  <c r="J50" i="2" s="1"/>
  <c r="K50" i="2"/>
  <c r="F76" i="4"/>
  <c r="H76" i="4" s="1"/>
  <c r="I76" i="4" s="1"/>
  <c r="D77" i="4" l="1"/>
  <c r="E77" i="4"/>
  <c r="G77" i="4" s="1"/>
  <c r="D51" i="2"/>
  <c r="E51" i="2"/>
  <c r="G51" i="2" s="1"/>
  <c r="F51" i="2" l="1"/>
  <c r="H51" i="2"/>
  <c r="F77" i="4"/>
  <c r="H77" i="4" s="1"/>
  <c r="I77" i="4" s="1"/>
  <c r="I51" i="2" l="1"/>
  <c r="J51" i="2" s="1"/>
  <c r="K51" i="2"/>
  <c r="D78" i="4"/>
  <c r="E78" i="4"/>
  <c r="G78" i="4" s="1"/>
  <c r="F78" i="4" l="1"/>
  <c r="H78" i="4" s="1"/>
  <c r="I78" i="4" s="1"/>
  <c r="D52" i="2"/>
  <c r="E52" i="2"/>
  <c r="G52" i="2" s="1"/>
  <c r="F52" i="2" l="1"/>
  <c r="H52" i="2"/>
  <c r="E79" i="4"/>
  <c r="G79" i="4" s="1"/>
  <c r="D79" i="4"/>
  <c r="I52" i="2" l="1"/>
  <c r="J52" i="2" s="1"/>
  <c r="K52" i="2"/>
  <c r="F79" i="4"/>
  <c r="H79" i="4" s="1"/>
  <c r="I79" i="4" s="1"/>
  <c r="D80" i="4" l="1"/>
  <c r="E80" i="4"/>
  <c r="G80" i="4" s="1"/>
  <c r="D53" i="2"/>
  <c r="E53" i="2"/>
  <c r="G53" i="2" s="1"/>
  <c r="F53" i="2" l="1"/>
  <c r="H53" i="2"/>
  <c r="F80" i="4"/>
  <c r="H80" i="4" s="1"/>
  <c r="I80" i="4" s="1"/>
  <c r="K53" i="2" l="1"/>
  <c r="I53" i="2"/>
  <c r="J53" i="2" s="1"/>
  <c r="E81" i="4"/>
  <c r="G81" i="4" s="1"/>
  <c r="D81" i="4"/>
  <c r="F81" i="4" l="1"/>
  <c r="H81" i="4" s="1"/>
  <c r="I81" i="4" s="1"/>
  <c r="D54" i="2"/>
  <c r="E54" i="2"/>
  <c r="G54" i="2" s="1"/>
  <c r="H54" i="2" l="1"/>
  <c r="F54" i="2"/>
  <c r="D82" i="4"/>
  <c r="E82" i="4"/>
  <c r="G82" i="4" s="1"/>
  <c r="K54" i="2" l="1"/>
  <c r="I54" i="2"/>
  <c r="J54" i="2" s="1"/>
  <c r="F82" i="4"/>
  <c r="H82" i="4" s="1"/>
  <c r="I82" i="4" s="1"/>
  <c r="D83" i="4" l="1"/>
  <c r="E83" i="4"/>
  <c r="G83" i="4" s="1"/>
  <c r="D55" i="2"/>
  <c r="E55" i="2"/>
  <c r="G55" i="2" s="1"/>
  <c r="F55" i="2" l="1"/>
  <c r="H55" i="2"/>
  <c r="F83" i="4"/>
  <c r="H83" i="4" s="1"/>
  <c r="I83" i="4" s="1"/>
  <c r="I55" i="2" l="1"/>
  <c r="J55" i="2" s="1"/>
  <c r="K55" i="2"/>
  <c r="D84" i="4"/>
  <c r="E84" i="4"/>
  <c r="G84" i="4" s="1"/>
  <c r="F84" i="4" l="1"/>
  <c r="H84" i="4" s="1"/>
  <c r="I84" i="4" s="1"/>
  <c r="D56" i="2"/>
  <c r="E56" i="2"/>
  <c r="G56" i="2" s="1"/>
  <c r="F56" i="2" l="1"/>
  <c r="H56" i="2"/>
  <c r="D85" i="4"/>
  <c r="E85" i="4"/>
  <c r="G85" i="4" s="1"/>
  <c r="I56" i="2" l="1"/>
  <c r="J56" i="2" s="1"/>
  <c r="K56" i="2"/>
  <c r="F85" i="4"/>
  <c r="H85" i="4" s="1"/>
  <c r="I85" i="4" s="1"/>
  <c r="D86" i="4" l="1"/>
  <c r="E86" i="4"/>
  <c r="G86" i="4" s="1"/>
  <c r="D57" i="2"/>
  <c r="E57" i="2"/>
  <c r="G57" i="2" s="1"/>
  <c r="F57" i="2" l="1"/>
  <c r="H57" i="2"/>
  <c r="F86" i="4"/>
  <c r="H86" i="4" s="1"/>
  <c r="I86" i="4" s="1"/>
  <c r="K57" i="2" l="1"/>
  <c r="I57" i="2"/>
  <c r="J57" i="2" s="1"/>
  <c r="D87" i="4"/>
  <c r="E87" i="4"/>
  <c r="G87" i="4" s="1"/>
  <c r="F87" i="4" l="1"/>
  <c r="H87" i="4" s="1"/>
  <c r="I87" i="4" s="1"/>
  <c r="D58" i="2"/>
  <c r="E58" i="2"/>
  <c r="G58" i="2" s="1"/>
  <c r="H58" i="2" l="1"/>
  <c r="F58" i="2"/>
  <c r="D88" i="4"/>
  <c r="E88" i="4"/>
  <c r="G88" i="4" s="1"/>
  <c r="I58" i="2" l="1"/>
  <c r="J58" i="2" s="1"/>
  <c r="K58" i="2"/>
  <c r="F88" i="4"/>
  <c r="H88" i="4" s="1"/>
  <c r="I88" i="4" s="1"/>
  <c r="D89" i="4" l="1"/>
  <c r="E89" i="4"/>
  <c r="G89" i="4" s="1"/>
  <c r="D59" i="2"/>
  <c r="E59" i="2"/>
  <c r="G59" i="2" s="1"/>
  <c r="F59" i="2" l="1"/>
  <c r="H59" i="2"/>
  <c r="F89" i="4"/>
  <c r="H89" i="4" s="1"/>
  <c r="I89" i="4" s="1"/>
  <c r="I59" i="2" l="1"/>
  <c r="J59" i="2" s="1"/>
  <c r="K59" i="2"/>
  <c r="D90" i="4"/>
  <c r="E90" i="4"/>
  <c r="G90" i="4" s="1"/>
  <c r="F90" i="4" l="1"/>
  <c r="H90" i="4" s="1"/>
  <c r="I90" i="4" s="1"/>
  <c r="D60" i="2"/>
  <c r="E60" i="2"/>
  <c r="G60" i="2" s="1"/>
  <c r="F60" i="2" l="1"/>
  <c r="H60" i="2"/>
  <c r="E91" i="4"/>
  <c r="G91" i="4" s="1"/>
  <c r="D91" i="4"/>
  <c r="I60" i="2" l="1"/>
  <c r="J60" i="2" s="1"/>
  <c r="K60" i="2"/>
  <c r="F91" i="4"/>
  <c r="H91" i="4" s="1"/>
  <c r="I91" i="4" s="1"/>
  <c r="E92" i="4" l="1"/>
  <c r="G92" i="4" s="1"/>
  <c r="D92" i="4"/>
  <c r="D61" i="2"/>
  <c r="E61" i="2"/>
  <c r="G61" i="2" s="1"/>
  <c r="F61" i="2" l="1"/>
  <c r="H61" i="2"/>
  <c r="F92" i="4"/>
  <c r="H92" i="4" s="1"/>
  <c r="I92" i="4" s="1"/>
  <c r="K61" i="2" l="1"/>
  <c r="I61" i="2"/>
  <c r="J61" i="2" s="1"/>
  <c r="D93" i="4"/>
  <c r="E93" i="4"/>
  <c r="G93" i="4" s="1"/>
  <c r="F93" i="4" l="1"/>
  <c r="H93" i="4" s="1"/>
  <c r="I93" i="4" s="1"/>
  <c r="D62" i="2"/>
  <c r="E62" i="2"/>
  <c r="G62" i="2" s="1"/>
  <c r="H62" i="2" l="1"/>
  <c r="F62" i="2"/>
  <c r="E94" i="4"/>
  <c r="G94" i="4" s="1"/>
  <c r="D94" i="4"/>
  <c r="K62" i="2" l="1"/>
  <c r="I62" i="2"/>
  <c r="J62" i="2" s="1"/>
  <c r="F94" i="4"/>
  <c r="H94" i="4" s="1"/>
  <c r="I94" i="4" s="1"/>
  <c r="D95" i="4" l="1"/>
  <c r="E95" i="4"/>
  <c r="G95" i="4" s="1"/>
  <c r="E63" i="2"/>
  <c r="G63" i="2" s="1"/>
  <c r="D63" i="2"/>
  <c r="F63" i="2" l="1"/>
  <c r="H63" i="2"/>
  <c r="F95" i="4"/>
  <c r="H95" i="4" s="1"/>
  <c r="I95" i="4" s="1"/>
  <c r="I63" i="2" l="1"/>
  <c r="J63" i="2" s="1"/>
  <c r="K63" i="2"/>
  <c r="D96" i="4"/>
  <c r="E96" i="4"/>
  <c r="G96" i="4" s="1"/>
  <c r="F96" i="4" l="1"/>
  <c r="H96" i="4" s="1"/>
  <c r="I96" i="4" s="1"/>
  <c r="D64" i="2"/>
  <c r="E64" i="2"/>
  <c r="G64" i="2" s="1"/>
  <c r="F64" i="2" l="1"/>
  <c r="H64" i="2"/>
  <c r="D97" i="4"/>
  <c r="E97" i="4"/>
  <c r="G97" i="4" s="1"/>
  <c r="I64" i="2" l="1"/>
  <c r="J64" i="2" s="1"/>
  <c r="K64" i="2"/>
  <c r="F97" i="4"/>
  <c r="H97" i="4" s="1"/>
  <c r="I97" i="4" s="1"/>
  <c r="D98" i="4" l="1"/>
  <c r="E98" i="4"/>
  <c r="G98" i="4" s="1"/>
  <c r="D65" i="2"/>
  <c r="E65" i="2"/>
  <c r="G65" i="2" s="1"/>
  <c r="F65" i="2" l="1"/>
  <c r="H65" i="2"/>
  <c r="F98" i="4"/>
  <c r="H98" i="4" s="1"/>
  <c r="I98" i="4" s="1"/>
  <c r="K65" i="2" l="1"/>
  <c r="I65" i="2"/>
  <c r="J65" i="2" s="1"/>
  <c r="D99" i="4"/>
  <c r="E99" i="4"/>
  <c r="G99" i="4" s="1"/>
  <c r="F99" i="4" l="1"/>
  <c r="H99" i="4" s="1"/>
  <c r="I99" i="4" s="1"/>
  <c r="D66" i="2"/>
  <c r="E66" i="2"/>
  <c r="G66" i="2" s="1"/>
  <c r="H66" i="2" l="1"/>
  <c r="F66" i="2"/>
  <c r="D100" i="4"/>
  <c r="E100" i="4"/>
  <c r="G100" i="4" s="1"/>
  <c r="I66" i="2" l="1"/>
  <c r="J66" i="2" s="1"/>
  <c r="K66" i="2"/>
  <c r="F100" i="4"/>
  <c r="H100" i="4" s="1"/>
  <c r="I100" i="4" s="1"/>
  <c r="D101" i="4" l="1"/>
  <c r="E101" i="4"/>
  <c r="G101" i="4" s="1"/>
  <c r="E67" i="2"/>
  <c r="G67" i="2" s="1"/>
  <c r="D67" i="2"/>
  <c r="F67" i="2" l="1"/>
  <c r="H67" i="2"/>
  <c r="F101" i="4"/>
  <c r="H101" i="4" s="1"/>
  <c r="I101" i="4" s="1"/>
  <c r="I67" i="2" l="1"/>
  <c r="J67" i="2" s="1"/>
  <c r="K67" i="2"/>
  <c r="D102" i="4"/>
  <c r="E102" i="4"/>
  <c r="G102" i="4" s="1"/>
  <c r="F102" i="4" l="1"/>
  <c r="H102" i="4" s="1"/>
  <c r="I102" i="4" s="1"/>
  <c r="D68" i="2"/>
  <c r="E68" i="2"/>
  <c r="G68" i="2" s="1"/>
  <c r="F68" i="2" l="1"/>
  <c r="H68" i="2"/>
  <c r="D103" i="4"/>
  <c r="E103" i="4"/>
  <c r="G103" i="4" s="1"/>
  <c r="I68" i="2" l="1"/>
  <c r="J68" i="2" s="1"/>
  <c r="K68" i="2"/>
  <c r="F103" i="4"/>
  <c r="H103" i="4" s="1"/>
  <c r="I103" i="4" s="1"/>
  <c r="D104" i="4" l="1"/>
  <c r="E104" i="4"/>
  <c r="G104" i="4" s="1"/>
  <c r="E69" i="2"/>
  <c r="G69" i="2" s="1"/>
  <c r="D69" i="2"/>
  <c r="F69" i="2" l="1"/>
  <c r="H69" i="2"/>
  <c r="F104" i="4"/>
  <c r="H104" i="4" s="1"/>
  <c r="I104" i="4" s="1"/>
  <c r="K69" i="2" l="1"/>
  <c r="I69" i="2"/>
  <c r="J69" i="2" s="1"/>
  <c r="D105" i="4"/>
  <c r="E105" i="4"/>
  <c r="G105" i="4" s="1"/>
  <c r="F105" i="4" l="1"/>
  <c r="H105" i="4" s="1"/>
  <c r="I105" i="4" s="1"/>
  <c r="D70" i="2"/>
  <c r="E70" i="2"/>
  <c r="G70" i="2" s="1"/>
  <c r="H70" i="2" l="1"/>
  <c r="F70" i="2"/>
  <c r="D106" i="4"/>
  <c r="E106" i="4"/>
  <c r="G106" i="4" s="1"/>
  <c r="K70" i="2" l="1"/>
  <c r="I70" i="2"/>
  <c r="J70" i="2" s="1"/>
  <c r="F106" i="4"/>
  <c r="H106" i="4" s="1"/>
  <c r="I106" i="4" s="1"/>
  <c r="D107" i="4" l="1"/>
  <c r="E107" i="4"/>
  <c r="G107" i="4" s="1"/>
  <c r="D71" i="2"/>
  <c r="E71" i="2"/>
  <c r="G71" i="2" s="1"/>
  <c r="F71" i="2" l="1"/>
  <c r="H71" i="2"/>
  <c r="F107" i="4"/>
  <c r="H107" i="4" s="1"/>
  <c r="I107" i="4" s="1"/>
  <c r="I71" i="2" l="1"/>
  <c r="J71" i="2" s="1"/>
  <c r="K71" i="2"/>
  <c r="D108" i="4"/>
  <c r="E108" i="4"/>
  <c r="G108" i="4" s="1"/>
  <c r="F108" i="4" l="1"/>
  <c r="H108" i="4" s="1"/>
  <c r="I108" i="4" s="1"/>
  <c r="D72" i="2"/>
  <c r="E72" i="2"/>
  <c r="G72" i="2" s="1"/>
  <c r="F72" i="2" l="1"/>
  <c r="H72" i="2"/>
  <c r="D109" i="4"/>
  <c r="E109" i="4"/>
  <c r="G109" i="4" s="1"/>
  <c r="I72" i="2" l="1"/>
  <c r="J72" i="2" s="1"/>
  <c r="K72" i="2"/>
  <c r="F109" i="4"/>
  <c r="H109" i="4" s="1"/>
  <c r="I109" i="4" s="1"/>
  <c r="D110" i="4" l="1"/>
  <c r="E110" i="4"/>
  <c r="G110" i="4" s="1"/>
  <c r="E73" i="2"/>
  <c r="G73" i="2" s="1"/>
  <c r="D73" i="2"/>
  <c r="F73" i="2" l="1"/>
  <c r="H73" i="2"/>
  <c r="F110" i="4"/>
  <c r="H110" i="4" s="1"/>
  <c r="I110" i="4" s="1"/>
  <c r="K73" i="2" l="1"/>
  <c r="I73" i="2"/>
  <c r="J73" i="2" s="1"/>
  <c r="D111" i="4"/>
  <c r="E111" i="4"/>
  <c r="G111" i="4" s="1"/>
  <c r="F111" i="4" l="1"/>
  <c r="H111" i="4" s="1"/>
  <c r="I111" i="4" s="1"/>
  <c r="D74" i="2"/>
  <c r="E74" i="2"/>
  <c r="G74" i="2" s="1"/>
  <c r="E112" i="4" l="1"/>
  <c r="G112" i="4" s="1"/>
  <c r="D112" i="4"/>
  <c r="F112" i="4" s="1"/>
  <c r="H112" i="4" s="1"/>
  <c r="I112" i="4" s="1"/>
  <c r="H74" i="2"/>
  <c r="F74" i="2"/>
  <c r="A6" i="1"/>
  <c r="E113" i="4" l="1"/>
  <c r="G113" i="4" s="1"/>
  <c r="D113" i="4"/>
  <c r="F113" i="4" s="1"/>
  <c r="H113" i="4" s="1"/>
  <c r="I113" i="4" s="1"/>
  <c r="I74" i="2"/>
  <c r="J74" i="2" s="1"/>
  <c r="K74" i="2"/>
  <c r="D114" i="4" l="1"/>
  <c r="F114" i="4" s="1"/>
  <c r="E114" i="4"/>
  <c r="G114" i="4" s="1"/>
  <c r="D75" i="2"/>
  <c r="E75" i="2"/>
  <c r="G75" i="2" s="1"/>
  <c r="H114" i="4" l="1"/>
  <c r="I114" i="4" s="1"/>
  <c r="D115" i="4" s="1"/>
  <c r="F115" i="4" s="1"/>
  <c r="F75" i="2"/>
  <c r="H75" i="2"/>
  <c r="E115" i="4" l="1"/>
  <c r="G115" i="4" s="1"/>
  <c r="H115" i="4" s="1"/>
  <c r="I115" i="4" s="1"/>
  <c r="I75" i="2"/>
  <c r="J75" i="2" s="1"/>
  <c r="K75" i="2"/>
  <c r="D116" i="4" l="1"/>
  <c r="F116" i="4" s="1"/>
  <c r="E116" i="4"/>
  <c r="G116" i="4" s="1"/>
  <c r="D76" i="2"/>
  <c r="E76" i="2"/>
  <c r="G76" i="2" s="1"/>
  <c r="H116" i="4" l="1"/>
  <c r="I116" i="4" s="1"/>
  <c r="F76" i="2"/>
  <c r="H76" i="2"/>
  <c r="E117" i="4" l="1"/>
  <c r="G117" i="4" s="1"/>
  <c r="D117" i="4"/>
  <c r="F117" i="4" s="1"/>
  <c r="H117" i="4" s="1"/>
  <c r="I117" i="4" s="1"/>
  <c r="I76" i="2"/>
  <c r="J76" i="2" s="1"/>
  <c r="K76" i="2"/>
  <c r="E118" i="4" l="1"/>
  <c r="G118" i="4" s="1"/>
  <c r="D118" i="4"/>
  <c r="F118" i="4" s="1"/>
  <c r="H118" i="4" s="1"/>
  <c r="I118" i="4" s="1"/>
  <c r="E77" i="2"/>
  <c r="G77" i="2" s="1"/>
  <c r="D77" i="2"/>
  <c r="E119" i="4" l="1"/>
  <c r="G119" i="4" s="1"/>
  <c r="D119" i="4"/>
  <c r="F119" i="4" s="1"/>
  <c r="F77" i="2"/>
  <c r="H77" i="2"/>
  <c r="H119" i="4" l="1"/>
  <c r="I119" i="4" s="1"/>
  <c r="E120" i="4" s="1"/>
  <c r="G120" i="4" s="1"/>
  <c r="K77" i="2"/>
  <c r="I77" i="2"/>
  <c r="J77" i="2" s="1"/>
  <c r="D120" i="4" l="1"/>
  <c r="F120" i="4" s="1"/>
  <c r="H120" i="4" s="1"/>
  <c r="I120" i="4" s="1"/>
  <c r="E121" i="4" s="1"/>
  <c r="G121" i="4" s="1"/>
  <c r="D78" i="2"/>
  <c r="E78" i="2"/>
  <c r="G78" i="2" s="1"/>
  <c r="D121" i="4" l="1"/>
  <c r="F121" i="4" s="1"/>
  <c r="H121" i="4" s="1"/>
  <c r="I121" i="4" s="1"/>
  <c r="D122" i="4" s="1"/>
  <c r="F122" i="4" s="1"/>
  <c r="H78" i="2"/>
  <c r="F78" i="2"/>
  <c r="E122" i="4" l="1"/>
  <c r="G122" i="4" s="1"/>
  <c r="H122" i="4" s="1"/>
  <c r="I122" i="4" s="1"/>
  <c r="K78" i="2"/>
  <c r="I78" i="2"/>
  <c r="J78" i="2" s="1"/>
  <c r="E123" i="4" l="1"/>
  <c r="G123" i="4" s="1"/>
  <c r="D123" i="4"/>
  <c r="F123" i="4" s="1"/>
  <c r="H123" i="4" s="1"/>
  <c r="I123" i="4" s="1"/>
  <c r="D79" i="2"/>
  <c r="E79" i="2"/>
  <c r="G79" i="2" s="1"/>
  <c r="D124" i="4" l="1"/>
  <c r="F124" i="4" s="1"/>
  <c r="E124" i="4"/>
  <c r="G124" i="4" s="1"/>
  <c r="F79" i="2"/>
  <c r="H79" i="2"/>
  <c r="H124" i="4" l="1"/>
  <c r="I124" i="4" s="1"/>
  <c r="I79" i="2"/>
  <c r="J79" i="2" s="1"/>
  <c r="K79" i="2"/>
  <c r="E125" i="4" l="1"/>
  <c r="G125" i="4" s="1"/>
  <c r="D125" i="4"/>
  <c r="F125" i="4" s="1"/>
  <c r="H125" i="4" s="1"/>
  <c r="I125" i="4" s="1"/>
  <c r="D80" i="2"/>
  <c r="E80" i="2"/>
  <c r="G80" i="2" s="1"/>
  <c r="E126" i="4" l="1"/>
  <c r="G126" i="4" s="1"/>
  <c r="D126" i="4"/>
  <c r="F126" i="4" s="1"/>
  <c r="H126" i="4" s="1"/>
  <c r="I126" i="4" s="1"/>
  <c r="F80" i="2"/>
  <c r="H80" i="2"/>
  <c r="E127" i="4" l="1"/>
  <c r="G127" i="4" s="1"/>
  <c r="D127" i="4"/>
  <c r="F127" i="4" s="1"/>
  <c r="H127" i="4" s="1"/>
  <c r="I127" i="4" s="1"/>
  <c r="I80" i="2"/>
  <c r="J80" i="2" s="1"/>
  <c r="K80" i="2"/>
  <c r="D128" i="4" l="1"/>
  <c r="F128" i="4" s="1"/>
  <c r="E128" i="4"/>
  <c r="G128" i="4" s="1"/>
  <c r="D81" i="2"/>
  <c r="E81" i="2"/>
  <c r="G81" i="2" s="1"/>
  <c r="H128" i="4" l="1"/>
  <c r="I128" i="4" s="1"/>
  <c r="F81" i="2"/>
  <c r="H81" i="2"/>
  <c r="E129" i="4" l="1"/>
  <c r="G129" i="4" s="1"/>
  <c r="D129" i="4"/>
  <c r="F129" i="4" s="1"/>
  <c r="H129" i="4" s="1"/>
  <c r="I129" i="4" s="1"/>
  <c r="K81" i="2"/>
  <c r="I81" i="2"/>
  <c r="J81" i="2" s="1"/>
  <c r="D130" i="4" l="1"/>
  <c r="F130" i="4" s="1"/>
  <c r="E130" i="4"/>
  <c r="G130" i="4" s="1"/>
  <c r="D82" i="2"/>
  <c r="E82" i="2"/>
  <c r="G82" i="2" s="1"/>
  <c r="H130" i="4" l="1"/>
  <c r="I130" i="4" s="1"/>
  <c r="H82" i="2"/>
  <c r="F82" i="2"/>
  <c r="E131" i="4" l="1"/>
  <c r="G131" i="4" s="1"/>
  <c r="D131" i="4"/>
  <c r="F131" i="4" s="1"/>
  <c r="H131" i="4" s="1"/>
  <c r="I131" i="4" s="1"/>
  <c r="I82" i="2"/>
  <c r="J82" i="2" s="1"/>
  <c r="K82" i="2"/>
  <c r="D132" i="4" l="1"/>
  <c r="F132" i="4" s="1"/>
  <c r="E132" i="4"/>
  <c r="G132" i="4" s="1"/>
  <c r="E83" i="2"/>
  <c r="G83" i="2" s="1"/>
  <c r="D83" i="2"/>
  <c r="H132" i="4" l="1"/>
  <c r="I132" i="4" s="1"/>
  <c r="F83" i="2"/>
  <c r="H83" i="2"/>
  <c r="E133" i="4" l="1"/>
  <c r="G133" i="4" s="1"/>
  <c r="D133" i="4"/>
  <c r="F133" i="4" s="1"/>
  <c r="H133" i="4" s="1"/>
  <c r="I133" i="4" s="1"/>
  <c r="I83" i="2"/>
  <c r="J83" i="2" s="1"/>
  <c r="K83" i="2"/>
  <c r="D134" i="4" l="1"/>
  <c r="E134" i="4"/>
  <c r="G134" i="4" s="1"/>
  <c r="E84" i="2"/>
  <c r="G84" i="2" s="1"/>
  <c r="D84" i="2"/>
  <c r="F134" i="4" l="1"/>
  <c r="H134" i="4" s="1"/>
  <c r="I134" i="4" s="1"/>
  <c r="F84" i="2"/>
  <c r="H84" i="2"/>
  <c r="D135" i="4" l="1"/>
  <c r="F135" i="4" s="1"/>
  <c r="E135" i="4"/>
  <c r="G135" i="4" s="1"/>
  <c r="I84" i="2"/>
  <c r="J84" i="2" s="1"/>
  <c r="K84" i="2"/>
  <c r="H135" i="4" l="1"/>
  <c r="I135" i="4" s="1"/>
  <c r="D85" i="2"/>
  <c r="E85" i="2"/>
  <c r="G85" i="2" s="1"/>
  <c r="D136" i="4" l="1"/>
  <c r="F136" i="4" s="1"/>
  <c r="E136" i="4"/>
  <c r="G136" i="4" s="1"/>
  <c r="F85" i="2"/>
  <c r="H85" i="2"/>
  <c r="H136" i="4" l="1"/>
  <c r="I136" i="4" s="1"/>
  <c r="K85" i="2"/>
  <c r="I85" i="2"/>
  <c r="J85" i="2" s="1"/>
  <c r="D137" i="4" l="1"/>
  <c r="F137" i="4" s="1"/>
  <c r="E137" i="4"/>
  <c r="G137" i="4" s="1"/>
  <c r="D86" i="2"/>
  <c r="E86" i="2"/>
  <c r="G86" i="2" s="1"/>
  <c r="H137" i="4" l="1"/>
  <c r="I137" i="4" s="1"/>
  <c r="H86" i="2"/>
  <c r="F86" i="2"/>
  <c r="D138" i="4" l="1"/>
  <c r="F138" i="4" s="1"/>
  <c r="E138" i="4"/>
  <c r="G138" i="4" s="1"/>
  <c r="K86" i="2"/>
  <c r="I86" i="2"/>
  <c r="J86" i="2" s="1"/>
  <c r="H138" i="4" l="1"/>
  <c r="I138" i="4" s="1"/>
  <c r="E87" i="2"/>
  <c r="G87" i="2" s="1"/>
  <c r="D87" i="2"/>
  <c r="D139" i="4" l="1"/>
  <c r="F139" i="4" s="1"/>
  <c r="E139" i="4"/>
  <c r="G139" i="4" s="1"/>
  <c r="F87" i="2"/>
  <c r="H87" i="2"/>
  <c r="H139" i="4" l="1"/>
  <c r="I139" i="4" s="1"/>
  <c r="I87" i="2"/>
  <c r="J87" i="2" s="1"/>
  <c r="K87" i="2"/>
  <c r="D140" i="4" l="1"/>
  <c r="F140" i="4" s="1"/>
  <c r="E140" i="4"/>
  <c r="G140" i="4" s="1"/>
  <c r="D88" i="2"/>
  <c r="E88" i="2"/>
  <c r="G88" i="2" s="1"/>
  <c r="H140" i="4" l="1"/>
  <c r="I140" i="4" s="1"/>
  <c r="F88" i="2"/>
  <c r="H88" i="2"/>
  <c r="D141" i="4" l="1"/>
  <c r="F141" i="4" s="1"/>
  <c r="E141" i="4"/>
  <c r="G141" i="4" s="1"/>
  <c r="I88" i="2"/>
  <c r="J88" i="2" s="1"/>
  <c r="K88" i="2"/>
  <c r="H141" i="4" l="1"/>
  <c r="I141" i="4" s="1"/>
  <c r="E89" i="2"/>
  <c r="G89" i="2" s="1"/>
  <c r="D89" i="2"/>
  <c r="D142" i="4" l="1"/>
  <c r="F142" i="4" s="1"/>
  <c r="E142" i="4"/>
  <c r="G142" i="4" s="1"/>
  <c r="F89" i="2"/>
  <c r="H89" i="2"/>
  <c r="H142" i="4" l="1"/>
  <c r="I142" i="4" s="1"/>
  <c r="K89" i="2"/>
  <c r="I89" i="2"/>
  <c r="J89" i="2" s="1"/>
  <c r="D143" i="4" l="1"/>
  <c r="F143" i="4" s="1"/>
  <c r="E143" i="4"/>
  <c r="G143" i="4" s="1"/>
  <c r="E90" i="2"/>
  <c r="G90" i="2" s="1"/>
  <c r="D90" i="2"/>
  <c r="H143" i="4" l="1"/>
  <c r="I143" i="4" s="1"/>
  <c r="H90" i="2"/>
  <c r="F90" i="2"/>
  <c r="D144" i="4" l="1"/>
  <c r="F144" i="4" s="1"/>
  <c r="E144" i="4"/>
  <c r="G144" i="4" s="1"/>
  <c r="I90" i="2"/>
  <c r="J90" i="2" s="1"/>
  <c r="K90" i="2"/>
  <c r="H144" i="4" l="1"/>
  <c r="I144" i="4" s="1"/>
  <c r="E91" i="2"/>
  <c r="G91" i="2" s="1"/>
  <c r="D91" i="2"/>
  <c r="D145" i="4" l="1"/>
  <c r="F145" i="4" s="1"/>
  <c r="E145" i="4"/>
  <c r="G145" i="4" s="1"/>
  <c r="F91" i="2"/>
  <c r="H91" i="2"/>
  <c r="H145" i="4" l="1"/>
  <c r="I145" i="4" s="1"/>
  <c r="D146" i="4" s="1"/>
  <c r="F146" i="4" s="1"/>
  <c r="I91" i="2"/>
  <c r="J91" i="2" s="1"/>
  <c r="K91" i="2"/>
  <c r="E146" i="4" l="1"/>
  <c r="G146" i="4" s="1"/>
  <c r="H146" i="4" s="1"/>
  <c r="I146" i="4" s="1"/>
  <c r="D92" i="2"/>
  <c r="E92" i="2"/>
  <c r="G92" i="2" s="1"/>
  <c r="D147" i="4" l="1"/>
  <c r="F147" i="4" s="1"/>
  <c r="E147" i="4"/>
  <c r="G147" i="4" s="1"/>
  <c r="F92" i="2"/>
  <c r="H92" i="2"/>
  <c r="H147" i="4" l="1"/>
  <c r="I147" i="4" s="1"/>
  <c r="I92" i="2"/>
  <c r="J92" i="2" s="1"/>
  <c r="K92" i="2"/>
  <c r="D148" i="4" l="1"/>
  <c r="F148" i="4" s="1"/>
  <c r="E148" i="4"/>
  <c r="G148" i="4" s="1"/>
  <c r="D93" i="2"/>
  <c r="E93" i="2"/>
  <c r="G93" i="2" s="1"/>
  <c r="H148" i="4" l="1"/>
  <c r="I148" i="4" s="1"/>
  <c r="D149" i="4" s="1"/>
  <c r="F149" i="4" s="1"/>
  <c r="F93" i="2"/>
  <c r="H93" i="2"/>
  <c r="E149" i="4" l="1"/>
  <c r="G149" i="4" s="1"/>
  <c r="H149" i="4" s="1"/>
  <c r="I149" i="4" s="1"/>
  <c r="K93" i="2"/>
  <c r="I93" i="2"/>
  <c r="J93" i="2" s="1"/>
  <c r="D150" i="4" l="1"/>
  <c r="F150" i="4" s="1"/>
  <c r="E150" i="4"/>
  <c r="G150" i="4" s="1"/>
  <c r="E94" i="2"/>
  <c r="G94" i="2" s="1"/>
  <c r="D94" i="2"/>
  <c r="H150" i="4" l="1"/>
  <c r="I150" i="4" s="1"/>
  <c r="H94" i="2"/>
  <c r="F94" i="2"/>
  <c r="D151" i="4" l="1"/>
  <c r="F151" i="4" s="1"/>
  <c r="E151" i="4"/>
  <c r="G151" i="4" s="1"/>
  <c r="I94" i="2"/>
  <c r="J94" i="2" s="1"/>
  <c r="K94" i="2"/>
  <c r="H151" i="4" l="1"/>
  <c r="I151" i="4" s="1"/>
  <c r="D95" i="2"/>
  <c r="E95" i="2"/>
  <c r="G95" i="2" s="1"/>
  <c r="H95" i="2" l="1"/>
  <c r="F95" i="2"/>
  <c r="I95" i="2" l="1"/>
  <c r="J95" i="2" s="1"/>
  <c r="K95" i="2"/>
  <c r="D96" i="2" l="1"/>
  <c r="E96" i="2"/>
  <c r="G96" i="2" s="1"/>
  <c r="H96" i="2" l="1"/>
  <c r="F96" i="2"/>
  <c r="I96" i="2" l="1"/>
  <c r="J96" i="2" s="1"/>
  <c r="K96" i="2"/>
  <c r="D97" i="2" l="1"/>
  <c r="E97" i="2"/>
  <c r="G97" i="2" s="1"/>
  <c r="F97" i="2" l="1"/>
  <c r="H97" i="2"/>
  <c r="K97" i="2" l="1"/>
  <c r="I97" i="2"/>
  <c r="J97" i="2" s="1"/>
  <c r="D98" i="2" l="1"/>
  <c r="E98" i="2"/>
  <c r="G98" i="2" s="1"/>
  <c r="H98" i="2" l="1"/>
  <c r="F98" i="2"/>
  <c r="I98" i="2" l="1"/>
  <c r="J98" i="2" s="1"/>
  <c r="K98" i="2"/>
  <c r="D99" i="2" l="1"/>
  <c r="E99" i="2"/>
  <c r="G99" i="2" s="1"/>
  <c r="F99" i="2" l="1"/>
  <c r="H99" i="2"/>
  <c r="I99" i="2" l="1"/>
  <c r="J99" i="2" s="1"/>
  <c r="K99" i="2"/>
  <c r="E100" i="2" l="1"/>
  <c r="G100" i="2" s="1"/>
  <c r="D100" i="2"/>
  <c r="H100" i="2" l="1"/>
  <c r="F100" i="2"/>
  <c r="I100" i="2" l="1"/>
  <c r="J100" i="2" s="1"/>
  <c r="K100" i="2"/>
  <c r="E101" i="2" l="1"/>
  <c r="G101" i="2" s="1"/>
  <c r="D101" i="2"/>
  <c r="F101" i="2" l="1"/>
  <c r="H101" i="2"/>
  <c r="K101" i="2" l="1"/>
  <c r="I101" i="2"/>
  <c r="J101" i="2" s="1"/>
  <c r="E102" i="2" l="1"/>
  <c r="G102" i="2" s="1"/>
  <c r="D102" i="2"/>
  <c r="H102" i="2" l="1"/>
  <c r="F102" i="2"/>
  <c r="K102" i="2" l="1"/>
  <c r="I102" i="2"/>
  <c r="J102" i="2" s="1"/>
  <c r="E103" i="2" l="1"/>
  <c r="G103" i="2" s="1"/>
  <c r="D103" i="2"/>
  <c r="F103" i="2" l="1"/>
  <c r="H103" i="2"/>
  <c r="I103" i="2" l="1"/>
  <c r="J103" i="2" s="1"/>
  <c r="K103" i="2"/>
  <c r="E104" i="2" l="1"/>
  <c r="G104" i="2" s="1"/>
  <c r="D104" i="2"/>
  <c r="F104" i="2" l="1"/>
  <c r="H104" i="2"/>
  <c r="I104" i="2" l="1"/>
  <c r="J104" i="2" s="1"/>
  <c r="K104" i="2"/>
  <c r="E105" i="2" l="1"/>
  <c r="G105" i="2" s="1"/>
  <c r="D105" i="2"/>
  <c r="B6" i="1" l="1"/>
  <c r="F105" i="2"/>
  <c r="H105" i="2"/>
  <c r="K105" i="2" l="1"/>
  <c r="I105" i="2"/>
  <c r="J105" i="2" s="1"/>
</calcChain>
</file>

<file path=xl/sharedStrings.xml><?xml version="1.0" encoding="utf-8"?>
<sst xmlns="http://schemas.openxmlformats.org/spreadsheetml/2006/main" count="134" uniqueCount="108">
  <si>
    <t>X</t>
  </si>
  <si>
    <t>Y</t>
  </si>
  <si>
    <t>Xr1</t>
  </si>
  <si>
    <t>Xr2</t>
  </si>
  <si>
    <t>Xr3</t>
  </si>
  <si>
    <t>Xr4</t>
  </si>
  <si>
    <t>X^4</t>
  </si>
  <si>
    <t>X^3</t>
  </si>
  <si>
    <t>X^2</t>
  </si>
  <si>
    <t>C</t>
  </si>
  <si>
    <t>Xi</t>
  </si>
  <si>
    <t>Xf</t>
  </si>
  <si>
    <t>f(xi)</t>
  </si>
  <si>
    <t>f(xf)</t>
  </si>
  <si>
    <t>m</t>
  </si>
  <si>
    <t>f(m)</t>
  </si>
  <si>
    <t>f(xi)*f(m)</t>
  </si>
  <si>
    <t>error</t>
  </si>
  <si>
    <t>Xu</t>
  </si>
  <si>
    <t>f(xu)</t>
  </si>
  <si>
    <t>Xr</t>
  </si>
  <si>
    <t>RAIZ</t>
  </si>
  <si>
    <t>f(xu)*f(xu)</t>
  </si>
  <si>
    <t>METODO DE REGLA FALSA</t>
  </si>
  <si>
    <t>f(xr)</t>
  </si>
  <si>
    <t>X1</t>
  </si>
  <si>
    <t>X0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</si>
  <si>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</si>
  <si>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</si>
  <si>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</si>
  <si>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</si>
  <si>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</si>
  <si>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</si>
  <si>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</si>
  <si>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</si>
  <si>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</si>
  <si>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</si>
  <si>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</si>
  <si>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</si>
  <si>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</si>
  <si>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</si>
  <si>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</si>
  <si>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</si>
  <si>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</si>
  <si>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</si>
  <si>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</si>
  <si>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</si>
  <si>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</si>
  <si>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</si>
  <si>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</si>
  <si>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</si>
  <si>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METODO ITERATIVO</t>
  </si>
  <si>
    <t>Xi=</t>
  </si>
  <si>
    <t>i=</t>
  </si>
  <si>
    <t>E=</t>
  </si>
  <si>
    <t>ITERACION</t>
  </si>
  <si>
    <t>f'(xi)</t>
  </si>
  <si>
    <t>(xi+1)-xi</t>
  </si>
  <si>
    <t>observacion</t>
  </si>
  <si>
    <t>f(xi-1)</t>
  </si>
  <si>
    <t>xi-1</t>
  </si>
  <si>
    <t>ERROR</t>
  </si>
  <si>
    <t>xi+1</t>
  </si>
  <si>
    <t>xi</t>
  </si>
  <si>
    <t>iteracion</t>
  </si>
  <si>
    <t>-</t>
  </si>
  <si>
    <t>METODO DE LA SECANTE</t>
  </si>
  <si>
    <t>M. REGLA FALSA</t>
  </si>
  <si>
    <t>M. DE BISECCION</t>
  </si>
  <si>
    <t>M. ITERATIVO</t>
  </si>
  <si>
    <t>M. NEWTON RAPHSON</t>
  </si>
  <si>
    <t xml:space="preserve">M. DE LA SECANTE 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</si>
  <si>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</si>
  <si>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</si>
  <si>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</si>
  <si>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</si>
  <si>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</si>
  <si>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</si>
  <si>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</si>
  <si>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</si>
  <si>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</si>
  <si>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</si>
  <si>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</si>
  <si>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</si>
  <si>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</si>
  <si>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</si>
  <si>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</si>
  <si>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</si>
  <si>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</si>
  <si>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</si>
  <si>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</si>
  <si>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</si>
  <si>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</si>
  <si>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</si>
  <si>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</si>
  <si>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</si>
  <si>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</si>
  <si>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X^10</t>
  </si>
  <si>
    <t>X^9</t>
  </si>
  <si>
    <t>X^8</t>
  </si>
  <si>
    <t>X^7</t>
  </si>
  <si>
    <t>X^6</t>
  </si>
  <si>
    <t>X^5</t>
  </si>
  <si>
    <t>ARIAS VELASCO FERNANDO JAVIER</t>
  </si>
  <si>
    <t>SILVA GARCIA ANGEL LEONEL</t>
  </si>
  <si>
    <t>ROJAS CASTELLANOS OCTAVIO EMANUEL</t>
  </si>
  <si>
    <t>PINELO RAMIREZ DANAE SARAI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</si>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</sst>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1" xfId="0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3" borderId="0" xfId="0" applyFill="1"/>
    <xf numFmtId="9" fontId="0" fillId="2" borderId="0" xfId="1" applyFont="1" applyFill="1"/>
    <xf numFmtId="0" fontId="0" fillId="5" borderId="1" xfId="0" applyFill="1" applyBorder="1"/>
    <xf numFmtId="0" fontId="0" fillId="0" borderId="2" xfId="0" applyBorder="1"/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METODO</a:t>
            </a:r>
            <a:r>
              <a:rPr lang="en-US" baseline="0"/>
              <a:t> GRAFICO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'METODO GRAFICO'!$H$5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'METODO GRAFICO'!$G$6:$G$18</c:f>
              <c:numCache>
                <c:formatCode>General</c:formatCode>
                <c:ptCount val="13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xVal>
          <c:yVal>
            <c:numRef>
              <c:f>'METODO GRAFICO'!$H$6:$H$18</c:f>
              <c:numCache>
                <c:formatCode>General</c:formatCode>
                <c:ptCount val="13"/>
                <c:pt idx="0">
                  <c:v>-28.999999999999996</c:v>
                </c:pt>
                <c:pt idx="1">
                  <c:v>-15.400000000000002</c:v>
                </c:pt>
                <c:pt idx="2">
                  <c:v>-4.9999999999999991</c:v>
                </c:pt>
                <c:pt idx="3">
                  <c:v>2.2000000000000002</c:v>
                </c:pt>
                <c:pt idx="4">
                  <c:v>6.1999999999999993</c:v>
                </c:pt>
                <c:pt idx="5">
                  <c:v>6.9999999999999991</c:v>
                </c:pt>
                <c:pt idx="6">
                  <c:v>4.599999999999997</c:v>
                </c:pt>
                <c:pt idx="7">
                  <c:v>-1.0000000000000027</c:v>
                </c:pt>
                <c:pt idx="8">
                  <c:v>-9.8000000000000007</c:v>
                </c:pt>
                <c:pt idx="9">
                  <c:v>-21.800000000000008</c:v>
                </c:pt>
                <c:pt idx="10">
                  <c:v>-37.000000000000007</c:v>
                </c:pt>
                <c:pt idx="11">
                  <c:v>-55.400000000000006</c:v>
                </c:pt>
                <c:pt idx="12">
                  <c:v>-76.999999999999986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E-4697-BB01-3B04E46C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06136"/>
        <c:axId val="670308760"/>
      </c:scatterChart>
      <c:valAx>
        <c:axId val="67030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0308760"/>
        <c:crosses val="autoZero"/>
        <c:crossBetween val="midCat"/>
      </c:valAx>
      <c:valAx>
        <c:axId val="6703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030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256071</xdr:colOff>
      <xdr:row>8</xdr:row>
      <xdr:rowOff>80892</xdr:rowOff>
    </xdr:from>
    <xdr:to>
      <xdr:col>16</xdr:col>
      <xdr:colOff>22412</xdr:colOff>
      <xdr:row>27</xdr:row>
      <xdr:rowOff>112059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E1224C-9B61-455A-A73B-13EEC3FBC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209826</xdr:colOff>
      <xdr:row>8</xdr:row>
      <xdr:rowOff>144559</xdr:rowOff>
    </xdr:from>
    <xdr:ext cx="2385060" cy="876376"/>
    <xdr:pic>
      <xdr:nvPicPr>
        <xdr:cNvPr id="2" name="Imagen 1">
          <a:extLst>
            <a:ext uri="{FF2B5EF4-FFF2-40B4-BE49-F238E27FC236}">
              <a16:creationId xmlns:a16="http://schemas.microsoft.com/office/drawing/2014/main" id="{29E78DCF-E4B2-4174-9051-A4A33DEC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826" y="1602298"/>
          <a:ext cx="2385060" cy="87637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a1" displayName="Tabla1" ref="G5:H18" totalsRowShown="0">
  <autoFilter ref="G5:H18"/>
  <tableColumns count="2">
    <tableColumn id="1" name="X"/>
    <tableColumn id="2" name="Y" dataDxfId="0">
      <calculatedColumnFormula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11" workbookViewId="0">
      <selection activeCell="N13" sqref="N13"/>
    </sheetView>
  </sheetViews>
  <sheetFormatPr baseColWidth="10" defaultRowHeight="15" x14ac:dyDescent="0.25"/>
  <cols>
    <col min="4" max="4" customWidth="true" width="10.85546875"/>
  </cols>
  <sheetData>
    <row r="1" spans="1:11" x14ac:dyDescent="0.25">
      <c r="A1" s="17"/>
      <c r="B1" s="17"/>
      <c r="C1" s="17"/>
    </row>
    <row r="2" spans="1:11" x14ac:dyDescent="0.25">
      <c r="A2" s="17"/>
      <c r="B2" s="17"/>
      <c r="C2" s="17"/>
      <c r="F2" s="6"/>
    </row>
    <row r="4" spans="1:11" x14ac:dyDescent="0.25">
      <c r="A4" s="1" t="s">
        <v>10</v>
      </c>
      <c r="B4" s="3">
        <f>'METODO DE REGLA FALSA'!B5</f>
        <v>0</v>
      </c>
      <c r="C4" t="s" s="0">
        <v>55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pans="1:11" x14ac:dyDescent="0.25">
      <c r="A5" s="1" t="s">
        <v>11</v>
      </c>
      <c r="B5" s="3">
        <f>'METODO DE REGLA FALSA'!B6</f>
        <v>8</v>
      </c>
      <c r="C5" s="5">
        <v>1</v>
      </c>
      <c r="D5" s="0">
        <f>B4</f>
        <v>0</v>
      </c>
      <c r="E5" s="0">
        <f>B5</f>
        <v>8</v>
      </c>
      <c r="F5" s="15">
        <f>$A$10*D5^10+$A$11*D5^9+$A$12*D5^8+$A$13*D5^7+$A$14*D5^6+$A$15*D5^5+$A$16*D5^4+$A$17*D5^3+$A$18*D5^2+$A$19*D5+$A$20</f>
        <v>2.2000000000000002</v>
      </c>
      <c r="G5" s="15">
        <f>$A$10*E5^10+$A$11*E5^9+$A$12*E5^8+$A$13*E5^7+$A$14*E5^6+$A$15*E5^5+$A$16*E5^4+$A$17*E5^3+$A$18*E5^2+$A$19*E5+$A$20</f>
        <v>-1.0000000000000027</v>
      </c>
      <c r="H5" s="0">
        <f>+(D5+E5)/2</f>
        <v>4</v>
      </c>
      <c r="I5" s="15">
        <f>$A$10*H5^10+$A$11*H5^9+$A$12*H5^8+$A$13*H5^7+$A$14*H5^6+$A$15*H5^5+$A$16*H5^4+$A$17*H5^3+$A$18*H5^2+$A$19*H5+$A$20</f>
        <v>6.9999999999999991</v>
      </c>
      <c r="J5" s="0">
        <f>+F5*I5</f>
        <v>15.399999999999999</v>
      </c>
    </row>
    <row r="6" spans="1:11" x14ac:dyDescent="0.25">
      <c r="C6" s="5">
        <v>2</v>
      </c>
      <c r="D6" s="0">
        <f>IF(J5&gt;0,H5,D5)</f>
        <v>4</v>
      </c>
      <c r="E6" s="0">
        <f>+IF(J5&lt;0,H5,E5)</f>
        <v>8</v>
      </c>
      <c r="F6" s="15">
        <f>$A$10*D6^10+$A$11*D6^9+$A$12*D6^8+$A$13*D6^7+$A$14*D6^6+$A$15*D6^5+$A$16*D6^4+$A$17*D6^3+$A$18*D6^2+$A$19*D6+$A$20</f>
        <v>6.9999999999999991</v>
      </c>
      <c r="G6" s="15">
        <f>$A$10*E6^10+$A$11*E6^9+$A$12*E6^8+$A$13*E6^7+$A$14*E6^6+$A$15*E6^5+$A$16*E6^4+$A$17*E6^3+$A$18*E6^2+$A$19*E6+$A$20</f>
        <v>-1.0000000000000027</v>
      </c>
      <c r="H6" s="0">
        <f>+(D6+E6)/2</f>
        <v>6</v>
      </c>
      <c r="I6" s="15">
        <f>$A$10*H6^10+$A$11*H6^9+$A$12*H6^8+$A$13*H6^7+$A$14*H6^6+$A$15*H6^5+$A$16*H6^4+$A$17*H6^3+$A$18*H6^2+$A$19*H6+$A$20</f>
        <v>4.599999999999997</v>
      </c>
      <c r="J6" s="0">
        <f>+F6*I6</f>
        <v>32.199999999999974</v>
      </c>
      <c r="K6" s="0">
        <f>+(H6-H5)/2</f>
        <v>1</v>
      </c>
    </row>
    <row r="7" spans="1:11" x14ac:dyDescent="0.25">
      <c r="C7" s="5">
        <v>3</v>
      </c>
      <c r="D7" s="0">
        <f t="shared" ref="D7:D25" si="0">IF(J6&gt;0,H6,D6)</f>
        <v>6</v>
      </c>
      <c r="E7" s="0">
        <f t="shared" ref="E7:E25" si="1">+IF(J6&lt;0,H6,E6)</f>
        <v>8</v>
      </c>
      <c r="F7" s="15">
        <f t="shared" ref="F7:F70" si="2">$A$10*D7^10+$A$11*D7^9+$A$12*D7^8+$A$13*D7^7+$A$14*D7^6+$A$15*D7^5+$A$16*D7^4+$A$17*D7^3+$A$18*D7^2+$A$19*D7+$A$20</f>
        <v>4.599999999999997</v>
      </c>
      <c r="G7" s="15">
        <f t="shared" ref="G7:G70" si="3">$A$10*E7^10+$A$11*E7^9+$A$12*E7^8+$A$13*E7^7+$A$14*E7^6+$A$15*E7^5+$A$16*E7^4+$A$17*E7^3+$A$18*E7^2+$A$19*E7+$A$20</f>
        <v>-1.0000000000000027</v>
      </c>
      <c r="H7" s="0">
        <f t="shared" ref="H7:H70" si="4">+(D7+E7)/2</f>
        <v>7</v>
      </c>
      <c r="I7" s="15">
        <f t="shared" ref="I7:I70" si="5">$A$10*H7^10+$A$11*H7^9+$A$12*H7^8+$A$13*H7^7+$A$14*H7^6+$A$15*H7^5+$A$16*H7^4+$A$17*H7^3+$A$18*H7^2+$A$19*H7+$A$20</f>
        <v>2.1999999999999966</v>
      </c>
      <c r="J7" s="0">
        <f t="shared" ref="J7:J70" si="6">+F7*I7</f>
        <v>10.119999999999978</v>
      </c>
      <c r="K7" s="0">
        <f t="shared" ref="K7:K70" si="7">+(H7-H6)/2</f>
        <v>0.5</v>
      </c>
    </row>
    <row r="8" spans="1:11" x14ac:dyDescent="0.25">
      <c r="C8" s="5">
        <v>4</v>
      </c>
      <c r="D8" s="0">
        <f t="shared" si="0"/>
        <v>7</v>
      </c>
      <c r="E8" s="0">
        <f t="shared" si="1"/>
        <v>8</v>
      </c>
      <c r="F8" s="15">
        <f t="shared" si="2"/>
        <v>2.1999999999999966</v>
      </c>
      <c r="G8" s="15">
        <f t="shared" si="3"/>
        <v>-1.0000000000000027</v>
      </c>
      <c r="H8" s="0">
        <f t="shared" si="4"/>
        <v>7.5</v>
      </c>
      <c r="I8" s="15">
        <f t="shared" si="5"/>
        <v>0.70000000000000018</v>
      </c>
      <c r="J8" s="0">
        <f t="shared" si="6"/>
        <v>1.539999999999998</v>
      </c>
      <c r="K8" s="0">
        <f t="shared" si="7"/>
        <v>0.25</v>
      </c>
    </row>
    <row r="9" spans="1:11" x14ac:dyDescent="0.25">
      <c r="C9" s="5">
        <v>5</v>
      </c>
      <c r="D9" s="0">
        <f t="shared" si="0"/>
        <v>7.5</v>
      </c>
      <c r="E9" s="0">
        <f t="shared" si="1"/>
        <v>8</v>
      </c>
      <c r="F9" s="15">
        <f t="shared" si="2"/>
        <v>0.70000000000000018</v>
      </c>
      <c r="G9" s="15">
        <f t="shared" si="3"/>
        <v>-1.0000000000000027</v>
      </c>
      <c r="H9" s="0">
        <f t="shared" si="4"/>
        <v>7.75</v>
      </c>
      <c r="I9" s="15">
        <f t="shared" si="5"/>
        <v>-0.12500000000000266</v>
      </c>
      <c r="J9" s="0">
        <f t="shared" si="6"/>
        <v>-8.7500000000001882E-2</v>
      </c>
      <c r="K9" s="0">
        <f t="shared" si="7"/>
        <v>0.125</v>
      </c>
    </row>
    <row r="10" spans="1:11" x14ac:dyDescent="0.25">
      <c r="A10" s="4">
        <f>'METODO GRAFICO'!J5</f>
        <v>0</v>
      </c>
      <c r="C10" s="5">
        <v>6</v>
      </c>
      <c r="D10" s="0">
        <f t="shared" si="0"/>
        <v>7.5</v>
      </c>
      <c r="E10" s="0">
        <f t="shared" si="1"/>
        <v>7.75</v>
      </c>
      <c r="F10" s="15">
        <f t="shared" si="2"/>
        <v>0.70000000000000018</v>
      </c>
      <c r="G10" s="15">
        <f t="shared" si="3"/>
        <v>-0.12500000000000266</v>
      </c>
      <c r="H10" s="0">
        <f t="shared" si="4"/>
        <v>7.625</v>
      </c>
      <c r="I10" s="15">
        <f t="shared" si="5"/>
        <v>0.29374999999999662</v>
      </c>
      <c r="J10" s="0">
        <f t="shared" si="6"/>
        <v>0.2056249999999977</v>
      </c>
      <c r="K10" s="0">
        <f t="shared" si="7"/>
        <v>-6.25E-2</v>
      </c>
    </row>
    <row r="11" spans="1:11" x14ac:dyDescent="0.25">
      <c r="A11" s="4">
        <f>'METODO GRAFICO'!K5</f>
        <v>0</v>
      </c>
      <c r="C11" s="5">
        <v>7</v>
      </c>
      <c r="D11" s="0">
        <f t="shared" si="0"/>
        <v>7.625</v>
      </c>
      <c r="E11" s="0">
        <f t="shared" si="1"/>
        <v>7.75</v>
      </c>
      <c r="F11" s="15">
        <f t="shared" si="2"/>
        <v>0.29374999999999662</v>
      </c>
      <c r="G11" s="15">
        <f t="shared" si="3"/>
        <v>-0.12500000000000266</v>
      </c>
      <c r="H11" s="0">
        <f t="shared" si="4"/>
        <v>7.6875</v>
      </c>
      <c r="I11" s="15">
        <f t="shared" si="5"/>
        <v>8.5937499999997335E-2</v>
      </c>
      <c r="J11" s="0">
        <f t="shared" si="6"/>
        <v>2.5244140624998926E-2</v>
      </c>
      <c r="K11" s="0">
        <f t="shared" si="7"/>
        <v>3.125E-2</v>
      </c>
    </row>
    <row r="12" spans="1:11" x14ac:dyDescent="0.25">
      <c r="A12" s="4">
        <f>'METODO GRAFICO'!L5</f>
        <v>0</v>
      </c>
      <c r="C12" s="5">
        <v>8</v>
      </c>
      <c r="D12" s="0">
        <f t="shared" si="0"/>
        <v>7.6875</v>
      </c>
      <c r="E12" s="0">
        <f t="shared" si="1"/>
        <v>7.75</v>
      </c>
      <c r="F12" s="15">
        <f t="shared" si="2"/>
        <v>8.5937499999997335E-2</v>
      </c>
      <c r="G12" s="15">
        <f t="shared" si="3"/>
        <v>-0.12500000000000266</v>
      </c>
      <c r="H12" s="0">
        <f t="shared" si="4"/>
        <v>7.71875</v>
      </c>
      <c r="I12" s="15">
        <f t="shared" si="5"/>
        <v>-1.9140625000004796E-2</v>
      </c>
      <c r="J12" s="0">
        <f t="shared" si="6"/>
        <v>-1.6448974609378612E-3</v>
      </c>
      <c r="K12" s="0">
        <f t="shared" si="7"/>
        <v>1.5625E-2</v>
      </c>
    </row>
    <row r="13" spans="1:11" x14ac:dyDescent="0.25">
      <c r="A13" s="4">
        <f>'METODO GRAFICO'!M5</f>
        <v>0</v>
      </c>
      <c r="C13" s="5">
        <v>9</v>
      </c>
      <c r="D13" s="0">
        <f t="shared" si="0"/>
        <v>7.6875</v>
      </c>
      <c r="E13" s="0">
        <f t="shared" si="1"/>
        <v>7.71875</v>
      </c>
      <c r="F13" s="15">
        <f t="shared" si="2"/>
        <v>8.5937499999997335E-2</v>
      </c>
      <c r="G13" s="15">
        <f t="shared" si="3"/>
        <v>-1.9140625000004796E-2</v>
      </c>
      <c r="H13" s="0">
        <f t="shared" si="4"/>
        <v>7.703125</v>
      </c>
      <c r="I13" s="15">
        <f t="shared" si="5"/>
        <v>3.3496093749996625E-2</v>
      </c>
      <c r="J13" s="0">
        <f t="shared" si="6"/>
        <v>2.8785705566402456E-3</v>
      </c>
      <c r="K13" s="0">
        <f t="shared" si="7"/>
        <v>-7.8125E-3</v>
      </c>
    </row>
    <row r="14" spans="1:11" x14ac:dyDescent="0.25">
      <c r="A14" s="4">
        <f>'METODO GRAFICO'!N5</f>
        <v>0</v>
      </c>
      <c r="C14" s="5">
        <v>10</v>
      </c>
      <c r="D14" s="0">
        <f t="shared" si="0"/>
        <v>7.703125</v>
      </c>
      <c r="E14" s="0">
        <f t="shared" si="1"/>
        <v>7.71875</v>
      </c>
      <c r="F14" s="15">
        <f t="shared" si="2"/>
        <v>3.3496093749996625E-2</v>
      </c>
      <c r="G14" s="15">
        <f t="shared" si="3"/>
        <v>-1.9140625000004796E-2</v>
      </c>
      <c r="H14" s="0">
        <f t="shared" si="4"/>
        <v>7.7109375</v>
      </c>
      <c r="I14" s="15">
        <f t="shared" si="5"/>
        <v>7.2021484374973355E-3</v>
      </c>
      <c r="J14" s="0">
        <f t="shared" si="6"/>
        <v>2.4124383926380245E-4</v>
      </c>
      <c r="K14" s="0">
        <f t="shared" si="7"/>
        <v>3.90625E-3</v>
      </c>
    </row>
    <row r="15" spans="1:11" x14ac:dyDescent="0.25">
      <c r="A15" s="0">
        <f>'METODO GRAFICO'!O5</f>
        <v>0</v>
      </c>
      <c r="C15" s="5">
        <v>11</v>
      </c>
      <c r="D15" s="0">
        <f t="shared" si="0"/>
        <v>7.7109375</v>
      </c>
      <c r="E15" s="0">
        <f t="shared" si="1"/>
        <v>7.71875</v>
      </c>
      <c r="F15" s="15">
        <f t="shared" si="2"/>
        <v>7.2021484374973355E-3</v>
      </c>
      <c r="G15" s="15">
        <f t="shared" si="3"/>
        <v>-1.9140625000004796E-2</v>
      </c>
      <c r="H15" s="0">
        <f t="shared" si="4"/>
        <v>7.71484375</v>
      </c>
      <c r="I15" s="15">
        <f t="shared" si="5"/>
        <v>-5.9631347656248224E-3</v>
      </c>
      <c r="J15" s="0">
        <f t="shared" si="6"/>
        <v>-4.2947381734830853E-5</v>
      </c>
      <c r="K15" s="0">
        <f t="shared" si="7"/>
        <v>1.953125E-3</v>
      </c>
    </row>
    <row r="16" spans="1:11" x14ac:dyDescent="0.25">
      <c r="A16" s="0">
        <f>'METODO GRAFICO'!P5</f>
        <v>0</v>
      </c>
      <c r="C16" s="5">
        <v>12</v>
      </c>
      <c r="D16" s="0">
        <f t="shared" si="0"/>
        <v>7.7109375</v>
      </c>
      <c r="E16" s="0">
        <f t="shared" si="1"/>
        <v>7.71484375</v>
      </c>
      <c r="F16" s="15">
        <f t="shared" si="2"/>
        <v>7.2021484374973355E-3</v>
      </c>
      <c r="G16" s="15">
        <f t="shared" si="3"/>
        <v>-5.9631347656248224E-3</v>
      </c>
      <c r="H16" s="0">
        <f t="shared" si="4"/>
        <v>7.712890625</v>
      </c>
      <c r="I16" s="15">
        <f t="shared" si="5"/>
        <v>6.2103271484037492E-4</v>
      </c>
      <c r="J16" s="0">
        <f t="shared" si="6"/>
        <v>4.4727697968223342E-6</v>
      </c>
      <c r="K16" s="0">
        <f t="shared" si="7"/>
        <v>-9.765625E-4</v>
      </c>
    </row>
    <row r="17" spans="1:11" x14ac:dyDescent="0.25">
      <c r="A17" s="0">
        <f>'METODO GRAFICO'!Q5</f>
        <v>0</v>
      </c>
      <c r="C17" s="5">
        <v>13</v>
      </c>
      <c r="D17" s="0">
        <f t="shared" si="0"/>
        <v>7.712890625</v>
      </c>
      <c r="E17" s="0">
        <f t="shared" si="1"/>
        <v>7.71484375</v>
      </c>
      <c r="F17" s="15">
        <f t="shared" si="2"/>
        <v>6.2103271484037492E-4</v>
      </c>
      <c r="G17" s="15">
        <f t="shared" si="3"/>
        <v>-5.9631347656248224E-3</v>
      </c>
      <c r="H17" s="0">
        <f t="shared" si="4"/>
        <v>7.7138671875</v>
      </c>
      <c r="I17" s="15">
        <f t="shared" si="5"/>
        <v>-2.6706695556688587E-3</v>
      </c>
      <c r="J17" s="0">
        <f t="shared" si="6"/>
        <v>-1.6585731645985691E-6</v>
      </c>
      <c r="K17" s="0">
        <f t="shared" si="7"/>
        <v>4.8828125E-4</v>
      </c>
    </row>
    <row r="18" spans="1:11" x14ac:dyDescent="0.25">
      <c r="A18" s="0">
        <f>'METODO GRAFICO'!R5</f>
        <v>-0.4</v>
      </c>
      <c r="C18" s="5">
        <v>14</v>
      </c>
      <c r="D18" s="0">
        <f t="shared" si="0"/>
        <v>7.712890625</v>
      </c>
      <c r="E18" s="0">
        <f t="shared" si="1"/>
        <v>7.7138671875</v>
      </c>
      <c r="F18" s="15">
        <f t="shared" si="2"/>
        <v>6.2103271484037492E-4</v>
      </c>
      <c r="G18" s="15">
        <f t="shared" si="3"/>
        <v>-2.6706695556688587E-3</v>
      </c>
      <c r="H18" s="0">
        <f t="shared" si="4"/>
        <v>7.71337890625</v>
      </c>
      <c r="I18" s="15">
        <f t="shared" si="5"/>
        <v>-1.0247230529811802E-3</v>
      </c>
      <c r="J18" s="0">
        <f t="shared" si="6"/>
        <v>-6.3638653955241968E-7</v>
      </c>
      <c r="K18" s="0">
        <f t="shared" si="7"/>
        <v>-2.44140625E-4</v>
      </c>
    </row>
    <row r="19" spans="1:11" x14ac:dyDescent="0.25">
      <c r="A19" s="0">
        <f>'METODO GRAFICO'!S5</f>
        <v>2.8</v>
      </c>
      <c r="C19" s="5">
        <v>15</v>
      </c>
      <c r="D19" s="0">
        <f t="shared" si="0"/>
        <v>7.712890625</v>
      </c>
      <c r="E19" s="0">
        <f t="shared" si="1"/>
        <v>7.71337890625</v>
      </c>
      <c r="F19" s="15">
        <f t="shared" si="2"/>
        <v>6.2103271484037492E-4</v>
      </c>
      <c r="G19" s="15">
        <f t="shared" si="3"/>
        <v>-1.0247230529811802E-3</v>
      </c>
      <c r="H19" s="0">
        <f t="shared" si="4"/>
        <v>7.713134765625</v>
      </c>
      <c r="I19" s="15">
        <f t="shared" si="5"/>
        <v>-2.0182132721213719E-4</v>
      </c>
      <c r="J19" s="0">
        <f t="shared" si="6"/>
        <v>-1.2533764675124119E-7</v>
      </c>
      <c r="K19" s="0">
        <f t="shared" si="7"/>
        <v>-1.220703125E-4</v>
      </c>
    </row>
    <row r="20" spans="1:11" x14ac:dyDescent="0.25">
      <c r="A20" s="0">
        <f>'METODO GRAFICO'!T5</f>
        <v>2.2000000000000002</v>
      </c>
      <c r="C20" s="5">
        <v>16</v>
      </c>
      <c r="D20" s="0">
        <f t="shared" si="0"/>
        <v>7.712890625</v>
      </c>
      <c r="E20" s="0">
        <f t="shared" si="1"/>
        <v>7.713134765625</v>
      </c>
      <c r="F20" s="15">
        <f t="shared" si="2"/>
        <v>6.2103271484037492E-4</v>
      </c>
      <c r="G20" s="15">
        <f t="shared" si="3"/>
        <v>-2.0182132721213719E-4</v>
      </c>
      <c r="H20" s="0">
        <f t="shared" si="4"/>
        <v>7.7130126953125</v>
      </c>
      <c r="I20" s="15">
        <f t="shared" si="5"/>
        <v>2.0961165428179385E-4</v>
      </c>
      <c r="J20" s="0">
        <f t="shared" si="6"/>
        <v>1.3017569472080454E-7</v>
      </c>
      <c r="K20" s="0">
        <f t="shared" si="7"/>
        <v>-6.103515625E-5</v>
      </c>
    </row>
    <row r="21" spans="1:11" x14ac:dyDescent="0.25">
      <c r="C21" s="5">
        <v>17</v>
      </c>
      <c r="D21" s="0">
        <f t="shared" si="0"/>
        <v>7.7130126953125</v>
      </c>
      <c r="E21" s="0">
        <f t="shared" si="1"/>
        <v>7.713134765625</v>
      </c>
      <c r="F21" s="15">
        <f t="shared" si="2"/>
        <v>2.0961165428179385E-4</v>
      </c>
      <c r="G21" s="15">
        <f t="shared" si="3"/>
        <v>-2.0182132721213719E-4</v>
      </c>
      <c r="H21" s="0">
        <f t="shared" si="4"/>
        <v>7.71307373046875</v>
      </c>
      <c r="I21" s="15">
        <f t="shared" si="5"/>
        <v>3.8966536495266269E-6</v>
      </c>
      <c r="J21" s="0">
        <f t="shared" si="6"/>
        <v>8.1678401764046561E-10</v>
      </c>
      <c r="K21" s="0">
        <f t="shared" si="7"/>
        <v>3.0517578125E-5</v>
      </c>
    </row>
    <row r="22" spans="1:11" x14ac:dyDescent="0.25">
      <c r="C22" s="5">
        <v>18</v>
      </c>
      <c r="D22" s="0">
        <f t="shared" si="0"/>
        <v>7.71307373046875</v>
      </c>
      <c r="E22" s="0">
        <f t="shared" si="1"/>
        <v>7.713134765625</v>
      </c>
      <c r="F22" s="15">
        <f t="shared" si="2"/>
        <v>3.8966536495266269E-6</v>
      </c>
      <c r="G22" s="15">
        <f t="shared" si="3"/>
        <v>-2.0182132721213719E-4</v>
      </c>
      <c r="H22" s="0">
        <f t="shared" si="4"/>
        <v>7.713104248046875</v>
      </c>
      <c r="I22" s="15">
        <f t="shared" si="5"/>
        <v>-9.8961964254407064E-5</v>
      </c>
      <c r="J22" s="0">
        <f t="shared" si="6"/>
        <v>-3.8562049917625887E-10</v>
      </c>
      <c r="K22" s="0">
        <f t="shared" si="7"/>
        <v>1.52587890625E-5</v>
      </c>
    </row>
    <row r="23" spans="1:11" x14ac:dyDescent="0.25">
      <c r="C23" s="5">
        <v>19</v>
      </c>
      <c r="D23" s="0">
        <f t="shared" si="0"/>
        <v>7.71307373046875</v>
      </c>
      <c r="E23" s="0">
        <f t="shared" si="1"/>
        <v>7.713104248046875</v>
      </c>
      <c r="F23" s="15">
        <f t="shared" si="2"/>
        <v>3.8966536495266269E-6</v>
      </c>
      <c r="G23" s="15">
        <f t="shared" si="3"/>
        <v>-9.8961964254407064E-5</v>
      </c>
      <c r="H23" s="0">
        <f t="shared" si="4"/>
        <v>7.7130889892578125</v>
      </c>
      <c r="I23" s="15">
        <f t="shared" si="5"/>
        <v>-4.7532562166274772E-5</v>
      </c>
      <c r="J23" s="0">
        <f t="shared" si="6"/>
        <v>-1.8521793183656586E-10</v>
      </c>
      <c r="K23" s="0">
        <f t="shared" si="7"/>
        <v>-7.62939453125E-6</v>
      </c>
    </row>
    <row r="24" spans="1:11" x14ac:dyDescent="0.25">
      <c r="C24" s="5">
        <v>20</v>
      </c>
      <c r="D24" s="0">
        <f t="shared" si="0"/>
        <v>7.71307373046875</v>
      </c>
      <c r="E24" s="0">
        <f t="shared" si="1"/>
        <v>7.7130889892578125</v>
      </c>
      <c r="F24" s="15">
        <f t="shared" si="2"/>
        <v>3.8966536495266269E-6</v>
      </c>
      <c r="G24" s="15">
        <f t="shared" si="3"/>
        <v>-4.7532562166274772E-5</v>
      </c>
      <c r="H24" s="0">
        <f t="shared" si="4"/>
        <v>7.7130813598632813</v>
      </c>
      <c r="I24" s="15">
        <f t="shared" si="5"/>
        <v>-2.1817930977441335E-5</v>
      </c>
      <c r="J24" s="0">
        <f t="shared" si="6"/>
        <v>-8.501692036836683E-11</v>
      </c>
      <c r="K24" s="0">
        <f t="shared" si="7"/>
        <v>-3.814697265625E-6</v>
      </c>
    </row>
    <row r="25" spans="1:11" x14ac:dyDescent="0.25">
      <c r="C25" s="5">
        <v>21</v>
      </c>
      <c r="D25" s="0">
        <f t="shared" si="0"/>
        <v>7.71307373046875</v>
      </c>
      <c r="E25" s="0">
        <f t="shared" si="1"/>
        <v>7.7130813598632813</v>
      </c>
      <c r="F25" s="15">
        <f t="shared" si="2"/>
        <v>3.8966536495266269E-6</v>
      </c>
      <c r="G25" s="15">
        <f t="shared" si="3"/>
        <v>-2.1817930977441335E-5</v>
      </c>
      <c r="H25" s="0">
        <f t="shared" si="4"/>
        <v>7.7130775451660156</v>
      </c>
      <c r="I25" s="15">
        <f t="shared" si="5"/>
        <v>-8.9606328428359916E-6</v>
      </c>
      <c r="J25" s="0">
        <f t="shared" si="6"/>
        <v>-3.491648266910502E-11</v>
      </c>
      <c r="K25" s="0">
        <f t="shared" si="7"/>
        <v>-1.9073486328125E-6</v>
      </c>
    </row>
    <row r="26" spans="1:11" x14ac:dyDescent="0.25">
      <c r="C26" s="5">
        <v>22</v>
      </c>
      <c r="D26" s="0">
        <f t="shared" ref="D26:D48" si="8">IF(J25&gt;0,H25,D25)</f>
        <v>7.71307373046875</v>
      </c>
      <c r="E26" s="0">
        <f t="shared" ref="E26:E48" si="9">+IF(J25&lt;0,H25,E25)</f>
        <v>7.7130775451660156</v>
      </c>
      <c r="F26" s="15">
        <f t="shared" si="2"/>
        <v>3.8966536495266269E-6</v>
      </c>
      <c r="G26" s="15">
        <f t="shared" si="3"/>
        <v>-8.9606328428359916E-6</v>
      </c>
      <c r="H26" s="0">
        <f t="shared" si="4"/>
        <v>7.7130756378173828</v>
      </c>
      <c r="I26" s="15">
        <f t="shared" si="5"/>
        <v>-2.5319881435947877E-6</v>
      </c>
      <c r="J26" s="0">
        <f t="shared" si="6"/>
        <v>-9.8662808402967779E-12</v>
      </c>
      <c r="K26" s="0">
        <f t="shared" si="7"/>
        <v>-9.5367431640625E-7</v>
      </c>
    </row>
    <row r="27" spans="1:11" x14ac:dyDescent="0.25">
      <c r="C27" s="5">
        <v>23</v>
      </c>
      <c r="D27" s="0">
        <f t="shared" si="8"/>
        <v>7.71307373046875</v>
      </c>
      <c r="E27" s="0">
        <f t="shared" si="9"/>
        <v>7.7130756378173828</v>
      </c>
      <c r="F27" s="15">
        <f t="shared" si="2"/>
        <v>3.8966536495266269E-6</v>
      </c>
      <c r="G27" s="15">
        <f t="shared" si="3"/>
        <v>-2.5319881435947877E-6</v>
      </c>
      <c r="H27" s="0">
        <f t="shared" si="4"/>
        <v>7.7130746841430664</v>
      </c>
      <c r="I27" s="15">
        <f t="shared" si="5"/>
        <v>6.8233312067178531E-7</v>
      </c>
      <c r="J27" s="0">
        <f t="shared" si="6"/>
        <v>2.6588158448586046E-12</v>
      </c>
      <c r="K27" s="0">
        <f t="shared" si="7"/>
        <v>-4.76837158203125E-7</v>
      </c>
    </row>
    <row r="28" spans="1:11" x14ac:dyDescent="0.25">
      <c r="C28" s="5">
        <v>24</v>
      </c>
      <c r="D28" s="0">
        <f t="shared" si="8"/>
        <v>7.7130746841430664</v>
      </c>
      <c r="E28" s="0">
        <f t="shared" si="9"/>
        <v>7.7130756378173828</v>
      </c>
      <c r="F28" s="15">
        <f t="shared" si="2"/>
        <v>6.8233312067178531E-7</v>
      </c>
      <c r="G28" s="15">
        <f t="shared" si="3"/>
        <v>-2.5319881435947877E-6</v>
      </c>
      <c r="H28" s="0">
        <f t="shared" si="4"/>
        <v>7.7130751609802246</v>
      </c>
      <c r="I28" s="15">
        <f t="shared" si="5"/>
        <v>-9.2482742086730241E-7</v>
      </c>
      <c r="J28" s="0">
        <f t="shared" si="6"/>
        <v>-6.3104038016322505E-13</v>
      </c>
      <c r="K28" s="0">
        <f t="shared" si="7"/>
        <v>2.384185791015625E-7</v>
      </c>
    </row>
    <row r="29" spans="1:11" x14ac:dyDescent="0.25">
      <c r="C29" s="5">
        <v>25</v>
      </c>
      <c r="D29" s="0">
        <f t="shared" si="8"/>
        <v>7.7130746841430664</v>
      </c>
      <c r="E29" s="0">
        <f t="shared" si="9"/>
        <v>7.7130751609802246</v>
      </c>
      <c r="F29" s="15">
        <f t="shared" si="2"/>
        <v>6.8233312067178531E-7</v>
      </c>
      <c r="G29" s="15">
        <f t="shared" si="3"/>
        <v>-9.2482742086730241E-7</v>
      </c>
      <c r="H29" s="0">
        <f t="shared" si="4"/>
        <v>7.7130749225616455</v>
      </c>
      <c r="I29" s="15">
        <f t="shared" si="5"/>
        <v>-1.2124712878147648E-7</v>
      </c>
      <c r="J29" s="0">
        <f t="shared" si="6"/>
        <v>-8.2730931753958677E-14</v>
      </c>
      <c r="K29" s="0">
        <f t="shared" si="7"/>
        <v>-1.1920928955078125E-7</v>
      </c>
    </row>
    <row r="30" spans="1:11" x14ac:dyDescent="0.25">
      <c r="C30" s="5">
        <v>26</v>
      </c>
      <c r="D30" s="0">
        <f t="shared" si="8"/>
        <v>7.7130746841430664</v>
      </c>
      <c r="E30" s="0">
        <f t="shared" si="9"/>
        <v>7.7130749225616455</v>
      </c>
      <c r="F30" s="15">
        <f t="shared" si="2"/>
        <v>6.8233312067178531E-7</v>
      </c>
      <c r="G30" s="15">
        <f t="shared" si="3"/>
        <v>-1.2124712878147648E-7</v>
      </c>
      <c r="H30" s="0">
        <f t="shared" si="4"/>
        <v>7.713074803352356</v>
      </c>
      <c r="I30" s="15">
        <f t="shared" si="5"/>
        <v>2.805429994978681E-7</v>
      </c>
      <c r="J30" s="0">
        <f t="shared" si="6"/>
        <v>1.9142378033000345E-13</v>
      </c>
      <c r="K30" s="0">
        <f t="shared" si="7"/>
        <v>-5.9604644775390625E-8</v>
      </c>
    </row>
    <row r="31" spans="1:11" x14ac:dyDescent="0.25">
      <c r="C31" s="5">
        <v>27</v>
      </c>
      <c r="D31" s="0">
        <f t="shared" si="8"/>
        <v>7.713074803352356</v>
      </c>
      <c r="E31" s="0">
        <f t="shared" si="9"/>
        <v>7.7130749225616455</v>
      </c>
      <c r="F31" s="15">
        <f t="shared" si="2"/>
        <v>2.805429994978681E-7</v>
      </c>
      <c r="G31" s="15">
        <f t="shared" si="3"/>
        <v>-1.2124712878147648E-7</v>
      </c>
      <c r="H31" s="0">
        <f t="shared" si="4"/>
        <v>7.7130748629570007</v>
      </c>
      <c r="I31" s="15">
        <f t="shared" si="5"/>
        <v>7.9647937134552649E-8</v>
      </c>
      <c r="J31" s="0">
        <f t="shared" si="6"/>
        <v>2.2344671187545033E-14</v>
      </c>
      <c r="K31" s="0">
        <f t="shared" si="7"/>
        <v>2.9802322387695313E-8</v>
      </c>
    </row>
    <row r="32" spans="1:11" x14ac:dyDescent="0.25">
      <c r="C32" s="5">
        <v>28</v>
      </c>
      <c r="D32" s="0">
        <f t="shared" si="8"/>
        <v>7.7130748629570007</v>
      </c>
      <c r="E32" s="0">
        <f t="shared" si="9"/>
        <v>7.7130749225616455</v>
      </c>
      <c r="F32" s="15">
        <f t="shared" si="2"/>
        <v>7.9647937134552649E-8</v>
      </c>
      <c r="G32" s="15">
        <f t="shared" si="3"/>
        <v>-1.2124712878147648E-7</v>
      </c>
      <c r="H32" s="0">
        <f t="shared" si="4"/>
        <v>7.7130748927593231</v>
      </c>
      <c r="I32" s="15">
        <f t="shared" si="5"/>
        <v>-2.0799595823461914E-8</v>
      </c>
      <c r="J32" s="0">
        <f t="shared" si="6"/>
        <v>-1.6566449005711983E-15</v>
      </c>
      <c r="K32" s="0">
        <f t="shared" si="7"/>
        <v>1.4901161193847656E-8</v>
      </c>
    </row>
    <row r="33" spans="3:11" x14ac:dyDescent="0.25">
      <c r="C33" s="5">
        <v>29</v>
      </c>
      <c r="D33" s="0">
        <f t="shared" si="8"/>
        <v>7.7130748629570007</v>
      </c>
      <c r="E33" s="0">
        <f t="shared" si="9"/>
        <v>7.7130748927593231</v>
      </c>
      <c r="F33" s="15">
        <f t="shared" si="2"/>
        <v>7.9647937134552649E-8</v>
      </c>
      <c r="G33" s="15">
        <f t="shared" si="3"/>
        <v>-2.0799595823461914E-8</v>
      </c>
      <c r="H33" s="0">
        <f t="shared" si="4"/>
        <v>7.7130748778581619</v>
      </c>
      <c r="I33" s="15">
        <f t="shared" si="5"/>
        <v>2.9424172431902207E-8</v>
      </c>
      <c r="J33" s="0">
        <f t="shared" si="6"/>
        <v>2.3435746360923841E-15</v>
      </c>
      <c r="K33" s="0">
        <f t="shared" si="7"/>
        <v>-7.4505805969238281E-9</v>
      </c>
    </row>
    <row r="34" spans="3:11" x14ac:dyDescent="0.25">
      <c r="C34" s="5">
        <v>30</v>
      </c>
      <c r="D34" s="0">
        <f t="shared" si="8"/>
        <v>7.7130748778581619</v>
      </c>
      <c r="E34" s="0">
        <f t="shared" si="9"/>
        <v>7.7130748927593231</v>
      </c>
      <c r="F34" s="15">
        <f t="shared" si="2"/>
        <v>2.9424172431902207E-8</v>
      </c>
      <c r="G34" s="15">
        <f t="shared" si="3"/>
        <v>-2.0799595823461914E-8</v>
      </c>
      <c r="H34" s="0">
        <f t="shared" si="4"/>
        <v>7.7130748853087425</v>
      </c>
      <c r="I34" s="15">
        <f t="shared" si="5"/>
        <v>4.3122883042201465E-9</v>
      </c>
      <c r="J34" s="0">
        <f t="shared" si="6"/>
        <v>1.2688551463944875E-16</v>
      </c>
      <c r="K34" s="0">
        <f t="shared" si="7"/>
        <v>3.7252902984619141E-9</v>
      </c>
    </row>
    <row r="35" spans="3:11" x14ac:dyDescent="0.25">
      <c r="C35" s="5">
        <v>31</v>
      </c>
      <c r="D35" s="0">
        <f t="shared" si="8"/>
        <v>7.7130748853087425</v>
      </c>
      <c r="E35" s="0">
        <f t="shared" si="9"/>
        <v>7.7130748927593231</v>
      </c>
      <c r="F35" s="15">
        <f t="shared" si="2"/>
        <v>4.3122883042201465E-9</v>
      </c>
      <c r="G35" s="15">
        <f t="shared" si="3"/>
        <v>-2.0799595823461914E-8</v>
      </c>
      <c r="H35" s="0">
        <f t="shared" si="4"/>
        <v>7.7130748890340328</v>
      </c>
      <c r="I35" s="15">
        <f t="shared" si="5"/>
        <v>-8.2436519832640442E-9</v>
      </c>
      <c r="J35" s="0">
        <f t="shared" si="6"/>
        <v>-3.5549004031490753E-17</v>
      </c>
      <c r="K35" s="0">
        <f t="shared" si="7"/>
        <v>1.862645149230957E-9</v>
      </c>
    </row>
    <row r="36" spans="3:11" x14ac:dyDescent="0.25">
      <c r="C36" s="5">
        <v>32</v>
      </c>
      <c r="D36" s="0">
        <f t="shared" si="8"/>
        <v>7.7130748853087425</v>
      </c>
      <c r="E36" s="0">
        <f t="shared" si="9"/>
        <v>7.7130748890340328</v>
      </c>
      <c r="F36" s="15">
        <f t="shared" si="2"/>
        <v>4.3122883042201465E-9</v>
      </c>
      <c r="G36" s="15">
        <f t="shared" si="3"/>
        <v>-8.2436519832640442E-9</v>
      </c>
      <c r="H36" s="0">
        <f t="shared" si="4"/>
        <v>7.7130748871713877</v>
      </c>
      <c r="I36" s="15">
        <f t="shared" si="5"/>
        <v>-1.9656836158787883E-9</v>
      </c>
      <c r="J36" s="0">
        <f t="shared" si="6"/>
        <v>-8.4765944665512657E-18</v>
      </c>
      <c r="K36" s="0">
        <f t="shared" si="7"/>
        <v>-9.3132257461547852E-10</v>
      </c>
    </row>
    <row r="37" spans="3:11" x14ac:dyDescent="0.25">
      <c r="C37" s="5">
        <v>33</v>
      </c>
      <c r="D37" s="0">
        <f t="shared" si="8"/>
        <v>7.7130748853087425</v>
      </c>
      <c r="E37" s="0">
        <f t="shared" si="9"/>
        <v>7.7130748871713877</v>
      </c>
      <c r="F37" s="15">
        <f t="shared" si="2"/>
        <v>4.3122883042201465E-9</v>
      </c>
      <c r="G37" s="15">
        <f t="shared" si="3"/>
        <v>-1.9656836158787883E-9</v>
      </c>
      <c r="H37" s="0">
        <f t="shared" si="4"/>
        <v>7.7130748862400651</v>
      </c>
      <c r="I37" s="15">
        <f t="shared" si="5"/>
        <v>1.1733023441706791E-9</v>
      </c>
      <c r="J37" s="0">
        <f t="shared" si="6"/>
        <v>5.0596179760813006E-18</v>
      </c>
      <c r="K37" s="0">
        <f t="shared" si="7"/>
        <v>-4.6566128730773926E-10</v>
      </c>
    </row>
    <row r="38" spans="3:11" x14ac:dyDescent="0.25">
      <c r="C38" s="5">
        <v>34</v>
      </c>
      <c r="D38" s="0">
        <f t="shared" si="8"/>
        <v>7.7130748862400651</v>
      </c>
      <c r="E38" s="0">
        <f t="shared" si="9"/>
        <v>7.7130748871713877</v>
      </c>
      <c r="F38" s="15">
        <f t="shared" si="2"/>
        <v>1.1733023441706791E-9</v>
      </c>
      <c r="G38" s="15">
        <f t="shared" si="3"/>
        <v>-1.9656836158787883E-9</v>
      </c>
      <c r="H38" s="0">
        <f t="shared" si="4"/>
        <v>7.7130748867057264</v>
      </c>
      <c r="I38" s="15">
        <f t="shared" si="5"/>
        <v>-3.9618708314037576E-10</v>
      </c>
      <c r="J38" s="0">
        <f t="shared" si="6"/>
        <v>-4.6484723337874663E-19</v>
      </c>
      <c r="K38" s="0">
        <f t="shared" si="7"/>
        <v>2.3283064365386963E-10</v>
      </c>
    </row>
    <row r="39" spans="3:11" x14ac:dyDescent="0.25">
      <c r="C39" s="5">
        <v>35</v>
      </c>
      <c r="D39" s="0">
        <f t="shared" si="8"/>
        <v>7.7130748862400651</v>
      </c>
      <c r="E39" s="0">
        <f t="shared" si="9"/>
        <v>7.7130748867057264</v>
      </c>
      <c r="F39" s="15">
        <f t="shared" si="2"/>
        <v>1.1733023441706791E-9</v>
      </c>
      <c r="G39" s="15">
        <f t="shared" si="3"/>
        <v>-3.9618708314037576E-10</v>
      </c>
      <c r="H39" s="0">
        <f t="shared" si="4"/>
        <v>7.7130748864728957</v>
      </c>
      <c r="I39" s="15">
        <f t="shared" si="5"/>
        <v>3.8855763051515169E-10</v>
      </c>
      <c r="J39" s="0">
        <f t="shared" si="6"/>
        <v>4.5589557872883208E-19</v>
      </c>
      <c r="K39" s="0">
        <f t="shared" si="7"/>
        <v>-1.1641532182693481E-10</v>
      </c>
    </row>
    <row r="40" spans="3:11" x14ac:dyDescent="0.25">
      <c r="C40" s="5">
        <v>36</v>
      </c>
      <c r="D40" s="0">
        <f t="shared" si="8"/>
        <v>7.7130748864728957</v>
      </c>
      <c r="E40" s="0">
        <f t="shared" si="9"/>
        <v>7.7130748867057264</v>
      </c>
      <c r="F40" s="15">
        <f t="shared" si="2"/>
        <v>3.8855763051515169E-10</v>
      </c>
      <c r="G40" s="15">
        <f t="shared" si="3"/>
        <v>-3.9618708314037576E-10</v>
      </c>
      <c r="H40" s="0">
        <f t="shared" si="4"/>
        <v>7.7130748865893111</v>
      </c>
      <c r="I40" s="15">
        <f t="shared" si="5"/>
        <v>-3.8182790262908384E-12</v>
      </c>
      <c r="J40" s="0">
        <f t="shared" si="6"/>
        <v>-1.4836214511012687E-21</v>
      </c>
      <c r="K40" s="0">
        <f t="shared" si="7"/>
        <v>5.8207660913467407E-11</v>
      </c>
    </row>
    <row r="41" spans="3:11" x14ac:dyDescent="0.25">
      <c r="C41" s="5">
        <v>37</v>
      </c>
      <c r="D41" s="0">
        <f t="shared" si="8"/>
        <v>7.7130748864728957</v>
      </c>
      <c r="E41" s="0">
        <f t="shared" si="9"/>
        <v>7.7130748865893111</v>
      </c>
      <c r="F41" s="15">
        <f t="shared" si="2"/>
        <v>3.8855763051515169E-10</v>
      </c>
      <c r="G41" s="15">
        <f t="shared" si="3"/>
        <v>-3.8182790262908384E-12</v>
      </c>
      <c r="H41" s="0">
        <f t="shared" si="4"/>
        <v>7.7130748865311034</v>
      </c>
      <c r="I41" s="15">
        <f t="shared" si="5"/>
        <v>1.9236967574443042E-10</v>
      </c>
      <c r="J41" s="0">
        <f t="shared" si="6"/>
        <v>7.4746705390223934E-20</v>
      </c>
      <c r="K41" s="0">
        <f t="shared" si="7"/>
        <v>-2.9103830456733704E-11</v>
      </c>
    </row>
    <row r="42" spans="3:11" x14ac:dyDescent="0.25">
      <c r="C42" s="5">
        <v>38</v>
      </c>
      <c r="D42" s="0">
        <f t="shared" si="8"/>
        <v>7.7130748865311034</v>
      </c>
      <c r="E42" s="0">
        <f t="shared" si="9"/>
        <v>7.7130748865893111</v>
      </c>
      <c r="F42" s="15">
        <f t="shared" si="2"/>
        <v>1.9236967574443042E-10</v>
      </c>
      <c r="G42" s="15">
        <f t="shared" si="3"/>
        <v>-3.8182790262908384E-12</v>
      </c>
      <c r="H42" s="0">
        <f t="shared" si="4"/>
        <v>7.7130748865602072</v>
      </c>
      <c r="I42" s="15">
        <f t="shared" si="5"/>
        <v>9.4275698359069793E-11</v>
      </c>
      <c r="J42" s="0">
        <f t="shared" si="6"/>
        <v>1.8135785523913987E-20</v>
      </c>
      <c r="K42" s="0">
        <f t="shared" si="7"/>
        <v>1.4551915228366852E-11</v>
      </c>
    </row>
    <row r="43" spans="3:11" x14ac:dyDescent="0.25">
      <c r="C43" s="5">
        <v>39</v>
      </c>
      <c r="D43" s="0">
        <f t="shared" si="8"/>
        <v>7.7130748865602072</v>
      </c>
      <c r="E43" s="0">
        <f t="shared" si="9"/>
        <v>7.7130748865893111</v>
      </c>
      <c r="F43" s="15">
        <f t="shared" si="2"/>
        <v>9.4275698359069793E-11</v>
      </c>
      <c r="G43" s="15">
        <f t="shared" si="3"/>
        <v>-3.8182790262908384E-12</v>
      </c>
      <c r="H43" s="0">
        <f t="shared" si="4"/>
        <v>7.7130748865747591</v>
      </c>
      <c r="I43" s="15">
        <f t="shared" si="5"/>
        <v>4.5230486023228877E-11</v>
      </c>
      <c r="J43" s="0">
        <f t="shared" si="6"/>
        <v>4.2641356569600479E-21</v>
      </c>
      <c r="K43" s="0">
        <f t="shared" si="7"/>
        <v>7.2759576141834259E-12</v>
      </c>
    </row>
    <row r="44" spans="3:11" x14ac:dyDescent="0.25">
      <c r="C44" s="5">
        <v>40</v>
      </c>
      <c r="D44" s="0">
        <f t="shared" si="8"/>
        <v>7.7130748865747591</v>
      </c>
      <c r="E44" s="0">
        <f t="shared" si="9"/>
        <v>7.7130748865893111</v>
      </c>
      <c r="F44" s="15">
        <f t="shared" si="2"/>
        <v>4.5230486023228877E-11</v>
      </c>
      <c r="G44" s="15">
        <f t="shared" si="3"/>
        <v>-3.8182790262908384E-12</v>
      </c>
      <c r="H44" s="0">
        <f t="shared" si="4"/>
        <v>7.7130748865820351</v>
      </c>
      <c r="I44" s="15">
        <f t="shared" si="5"/>
        <v>2.070610349846902E-11</v>
      </c>
      <c r="J44" s="0">
        <f t="shared" si="6"/>
        <v>9.3654712488303355E-22</v>
      </c>
      <c r="K44" s="0">
        <f t="shared" si="7"/>
        <v>3.637978807091713E-12</v>
      </c>
    </row>
    <row r="45" spans="3:11" x14ac:dyDescent="0.25">
      <c r="C45" s="5">
        <v>41</v>
      </c>
      <c r="D45" s="0">
        <f t="shared" si="8"/>
        <v>7.7130748865820351</v>
      </c>
      <c r="E45" s="0">
        <f t="shared" si="9"/>
        <v>7.7130748865893111</v>
      </c>
      <c r="F45" s="15">
        <f t="shared" si="2"/>
        <v>2.070610349846902E-11</v>
      </c>
      <c r="G45" s="15">
        <f t="shared" si="3"/>
        <v>-3.8182790262908384E-12</v>
      </c>
      <c r="H45" s="0">
        <f t="shared" si="4"/>
        <v>7.7130748865856731</v>
      </c>
      <c r="I45" s="15">
        <f t="shared" si="5"/>
        <v>8.4456885929284908E-12</v>
      </c>
      <c r="J45" s="0">
        <f t="shared" si="6"/>
        <v>1.7487730212101652E-22</v>
      </c>
      <c r="K45" s="0">
        <f t="shared" si="7"/>
        <v>1.8189894035458565E-12</v>
      </c>
    </row>
    <row r="46" spans="3:11" x14ac:dyDescent="0.25">
      <c r="C46" s="5">
        <v>42</v>
      </c>
      <c r="D46" s="0">
        <f t="shared" si="8"/>
        <v>7.7130748865856731</v>
      </c>
      <c r="E46" s="0">
        <f t="shared" si="9"/>
        <v>7.7130748865893111</v>
      </c>
      <c r="F46" s="15">
        <f t="shared" si="2"/>
        <v>8.4456885929284908E-12</v>
      </c>
      <c r="G46" s="15">
        <f t="shared" si="3"/>
        <v>-3.8182790262908384E-12</v>
      </c>
      <c r="H46" s="0">
        <f t="shared" si="4"/>
        <v>7.7130748865874921</v>
      </c>
      <c r="I46" s="15">
        <f t="shared" si="5"/>
        <v>2.3137047833188262E-12</v>
      </c>
      <c r="J46" s="0">
        <f t="shared" si="6"/>
        <v>1.9540830095879896E-23</v>
      </c>
      <c r="K46" s="0">
        <f t="shared" si="7"/>
        <v>9.0949470177292824E-13</v>
      </c>
    </row>
    <row r="47" spans="3:11" x14ac:dyDescent="0.25">
      <c r="C47" s="5">
        <v>43</v>
      </c>
      <c r="D47" s="0">
        <f t="shared" si="8"/>
        <v>7.7130748865874921</v>
      </c>
      <c r="E47" s="0">
        <f t="shared" si="9"/>
        <v>7.7130748865893111</v>
      </c>
      <c r="F47" s="15">
        <f t="shared" si="2"/>
        <v>2.3137047833188262E-12</v>
      </c>
      <c r="G47" s="15">
        <f t="shared" si="3"/>
        <v>-3.8182790262908384E-12</v>
      </c>
      <c r="H47" s="0">
        <f t="shared" si="4"/>
        <v>7.7130748865884016</v>
      </c>
      <c r="I47" s="15">
        <f t="shared" si="5"/>
        <v>-7.5583983516480657E-13</v>
      </c>
      <c r="J47" s="0">
        <f t="shared" si="6"/>
        <v>-1.7487902420437261E-24</v>
      </c>
      <c r="K47" s="0">
        <f t="shared" si="7"/>
        <v>4.5474735088646412E-13</v>
      </c>
    </row>
    <row r="48" spans="3:11" x14ac:dyDescent="0.25">
      <c r="C48" s="5">
        <v>44</v>
      </c>
      <c r="D48" s="0">
        <f t="shared" si="8"/>
        <v>7.7130748865874921</v>
      </c>
      <c r="E48" s="0">
        <f t="shared" si="9"/>
        <v>7.7130748865884016</v>
      </c>
      <c r="F48" s="15">
        <f t="shared" si="2"/>
        <v>2.3137047833188262E-12</v>
      </c>
      <c r="G48" s="15">
        <f t="shared" si="3"/>
        <v>-7.5583983516480657E-13</v>
      </c>
      <c r="H48" s="0">
        <f t="shared" si="4"/>
        <v>7.7130748865879468</v>
      </c>
      <c r="I48" s="15">
        <f t="shared" si="5"/>
        <v>7.8248518775581033E-13</v>
      </c>
      <c r="J48" s="0">
        <f t="shared" si="6"/>
        <v>1.8104397217867482E-24</v>
      </c>
      <c r="K48" s="0">
        <f t="shared" si="7"/>
        <v>-2.2737367544323206E-13</v>
      </c>
    </row>
    <row r="49" spans="3:11" x14ac:dyDescent="0.25">
      <c r="C49" s="5">
        <v>45</v>
      </c>
      <c r="D49" s="0">
        <f t="shared" ref="D49:D65" si="10">IF(J48&gt;0,H48,D48)</f>
        <v>7.7130748865879468</v>
      </c>
      <c r="E49" s="0">
        <f t="shared" ref="E49:E65" si="11">+IF(J48&lt;0,H48,E48)</f>
        <v>7.7130748865884016</v>
      </c>
      <c r="F49" s="15">
        <f t="shared" si="2"/>
        <v>7.8248518775581033E-13</v>
      </c>
      <c r="G49" s="15">
        <f t="shared" si="3"/>
        <v>-7.5583983516480657E-13</v>
      </c>
      <c r="H49" s="0">
        <f t="shared" si="4"/>
        <v>7.7130748865881742</v>
      </c>
      <c r="I49" s="15">
        <f t="shared" si="5"/>
        <v>1.5099033134902129E-14</v>
      </c>
      <c r="J49" s="0">
        <f t="shared" si="6"/>
        <v>1.1814769777495094E-26</v>
      </c>
      <c r="K49" s="0">
        <f t="shared" si="7"/>
        <v>1.1368683772161603E-13</v>
      </c>
    </row>
    <row r="50" spans="3:11" x14ac:dyDescent="0.25">
      <c r="C50" s="5">
        <v>46</v>
      </c>
      <c r="D50" s="0">
        <f t="shared" si="10"/>
        <v>7.7130748865881742</v>
      </c>
      <c r="E50" s="0">
        <f t="shared" si="11"/>
        <v>7.7130748865884016</v>
      </c>
      <c r="F50" s="15">
        <f t="shared" si="2"/>
        <v>1.5099033134902129E-14</v>
      </c>
      <c r="G50" s="15">
        <f t="shared" si="3"/>
        <v>-7.5583983516480657E-13</v>
      </c>
      <c r="H50" s="0">
        <f t="shared" si="4"/>
        <v>7.7130748865882879</v>
      </c>
      <c r="I50" s="15">
        <f t="shared" si="5"/>
        <v>-3.6859404417555197E-13</v>
      </c>
      <c r="J50" s="0">
        <f t="shared" si="6"/>
        <v>-5.5654136863342383E-27</v>
      </c>
      <c r="K50" s="0">
        <f t="shared" si="7"/>
        <v>5.6843418860808015E-14</v>
      </c>
    </row>
    <row r="51" spans="3:11" x14ac:dyDescent="0.25">
      <c r="C51" s="5">
        <v>47</v>
      </c>
      <c r="D51" s="0">
        <f t="shared" si="10"/>
        <v>7.7130748865881742</v>
      </c>
      <c r="E51" s="0">
        <f t="shared" si="11"/>
        <v>7.7130748865882879</v>
      </c>
      <c r="F51" s="15">
        <f t="shared" si="2"/>
        <v>1.5099033134902129E-14</v>
      </c>
      <c r="G51" s="15">
        <f t="shared" si="3"/>
        <v>-3.6859404417555197E-13</v>
      </c>
      <c r="H51" s="0">
        <f t="shared" si="4"/>
        <v>7.713074886588231</v>
      </c>
      <c r="I51" s="15">
        <f t="shared" si="5"/>
        <v>-1.7674750552032492E-13</v>
      </c>
      <c r="J51" s="0">
        <f t="shared" si="6"/>
        <v>-2.6687164423626829E-27</v>
      </c>
      <c r="K51" s="0">
        <f t="shared" si="7"/>
        <v>-2.8421709430404007E-14</v>
      </c>
    </row>
    <row r="52" spans="3:11" x14ac:dyDescent="0.25">
      <c r="C52" s="5">
        <v>48</v>
      </c>
      <c r="D52" s="0">
        <f t="shared" si="10"/>
        <v>7.7130748865881742</v>
      </c>
      <c r="E52" s="0">
        <f t="shared" si="11"/>
        <v>7.713074886588231</v>
      </c>
      <c r="F52" s="15">
        <f t="shared" si="2"/>
        <v>1.5099033134902129E-14</v>
      </c>
      <c r="G52" s="15">
        <f t="shared" si="3"/>
        <v>-1.7674750552032492E-13</v>
      </c>
      <c r="H52" s="0">
        <f t="shared" si="4"/>
        <v>7.7130748865882026</v>
      </c>
      <c r="I52" s="15">
        <f t="shared" si="5"/>
        <v>-8.0824236192711396E-14</v>
      </c>
      <c r="J52" s="0">
        <f t="shared" si="6"/>
        <v>-1.2203678203769053E-27</v>
      </c>
      <c r="K52" s="0">
        <f t="shared" si="7"/>
        <v>-1.4210854715202004E-14</v>
      </c>
    </row>
    <row r="53" spans="3:11" x14ac:dyDescent="0.25">
      <c r="C53" s="5">
        <v>49</v>
      </c>
      <c r="D53" s="0">
        <f t="shared" si="10"/>
        <v>7.7130748865881742</v>
      </c>
      <c r="E53" s="0">
        <f t="shared" si="11"/>
        <v>7.7130748865882026</v>
      </c>
      <c r="F53" s="15">
        <f t="shared" si="2"/>
        <v>1.5099033134902129E-14</v>
      </c>
      <c r="G53" s="15">
        <f t="shared" si="3"/>
        <v>-8.0824236192711396E-14</v>
      </c>
      <c r="H53" s="0">
        <f t="shared" si="4"/>
        <v>7.7130748865881884</v>
      </c>
      <c r="I53" s="15">
        <f t="shared" si="5"/>
        <v>-3.4638958368304884E-14</v>
      </c>
      <c r="J53" s="0">
        <f t="shared" si="6"/>
        <v>-5.2301478016153083E-28</v>
      </c>
      <c r="K53" s="0">
        <f t="shared" si="7"/>
        <v>-7.1054273576010019E-15</v>
      </c>
    </row>
    <row r="54" spans="3:11" x14ac:dyDescent="0.25">
      <c r="C54" s="5">
        <v>50</v>
      </c>
      <c r="D54" s="0">
        <f t="shared" si="10"/>
        <v>7.7130748865881742</v>
      </c>
      <c r="E54" s="0">
        <f t="shared" si="11"/>
        <v>7.7130748865881884</v>
      </c>
      <c r="F54" s="15">
        <f t="shared" si="2"/>
        <v>1.5099033134902129E-14</v>
      </c>
      <c r="G54" s="15">
        <f t="shared" si="3"/>
        <v>-3.4638958368304884E-14</v>
      </c>
      <c r="H54" s="0">
        <f t="shared" si="4"/>
        <v>7.7130748865881813</v>
      </c>
      <c r="I54" s="15">
        <f t="shared" si="5"/>
        <v>-6.2172489379008766E-15</v>
      </c>
      <c r="J54" s="0">
        <f t="shared" si="6"/>
        <v>-9.3874447721300405E-29</v>
      </c>
      <c r="K54" s="0">
        <f t="shared" si="7"/>
        <v>-3.5527136788005009E-15</v>
      </c>
    </row>
    <row r="55" spans="3:11" x14ac:dyDescent="0.25">
      <c r="C55" s="5">
        <v>51</v>
      </c>
      <c r="D55" s="0">
        <f t="shared" si="10"/>
        <v>7.7130748865881742</v>
      </c>
      <c r="E55" s="0">
        <f t="shared" si="11"/>
        <v>7.7130748865881813</v>
      </c>
      <c r="F55" s="15">
        <f t="shared" si="2"/>
        <v>1.5099033134902129E-14</v>
      </c>
      <c r="G55" s="15">
        <f t="shared" si="3"/>
        <v>-6.2172489379008766E-15</v>
      </c>
      <c r="H55" s="0">
        <f t="shared" si="4"/>
        <v>7.7130748865881777</v>
      </c>
      <c r="I55" s="15">
        <f t="shared" si="5"/>
        <v>0</v>
      </c>
      <c r="J55" s="0">
        <f t="shared" si="6"/>
        <v>0</v>
      </c>
      <c r="K55" s="0">
        <f t="shared" si="7"/>
        <v>-1.7763568394002505E-15</v>
      </c>
    </row>
    <row r="56" spans="3:11" x14ac:dyDescent="0.25">
      <c r="C56" s="5">
        <v>52</v>
      </c>
      <c r="D56" s="0">
        <f t="shared" si="10"/>
        <v>7.7130748865881742</v>
      </c>
      <c r="E56" s="0">
        <f t="shared" si="11"/>
        <v>7.7130748865881813</v>
      </c>
      <c r="F56" s="15">
        <f t="shared" si="2"/>
        <v>1.5099033134902129E-14</v>
      </c>
      <c r="G56" s="15">
        <f t="shared" si="3"/>
        <v>-6.2172489379008766E-15</v>
      </c>
      <c r="H56" s="0">
        <f t="shared" si="4"/>
        <v>7.7130748865881777</v>
      </c>
      <c r="I56" s="15">
        <f t="shared" si="5"/>
        <v>0</v>
      </c>
      <c r="J56" s="0">
        <f t="shared" si="6"/>
        <v>0</v>
      </c>
      <c r="K56" s="0">
        <f t="shared" si="7"/>
        <v>0</v>
      </c>
    </row>
    <row r="57" spans="3:11" x14ac:dyDescent="0.25">
      <c r="C57" s="5">
        <v>53</v>
      </c>
      <c r="D57" s="0">
        <f t="shared" si="10"/>
        <v>7.7130748865881742</v>
      </c>
      <c r="E57" s="0">
        <f t="shared" si="11"/>
        <v>7.7130748865881813</v>
      </c>
      <c r="F57" s="15">
        <f t="shared" si="2"/>
        <v>1.5099033134902129E-14</v>
      </c>
      <c r="G57" s="15">
        <f t="shared" si="3"/>
        <v>-6.2172489379008766E-15</v>
      </c>
      <c r="H57" s="0">
        <f t="shared" si="4"/>
        <v>7.7130748865881777</v>
      </c>
      <c r="I57" s="15">
        <f t="shared" si="5"/>
        <v>0</v>
      </c>
      <c r="J57" s="0">
        <f t="shared" si="6"/>
        <v>0</v>
      </c>
      <c r="K57" s="0">
        <f t="shared" si="7"/>
        <v>0</v>
      </c>
    </row>
    <row r="58" spans="3:11" x14ac:dyDescent="0.25">
      <c r="C58" s="5">
        <v>54</v>
      </c>
      <c r="D58" s="0">
        <f t="shared" si="10"/>
        <v>7.7130748865881742</v>
      </c>
      <c r="E58" s="0">
        <f t="shared" si="11"/>
        <v>7.7130748865881813</v>
      </c>
      <c r="F58" s="15">
        <f t="shared" si="2"/>
        <v>1.5099033134902129E-14</v>
      </c>
      <c r="G58" s="15">
        <f t="shared" si="3"/>
        <v>-6.2172489379008766E-15</v>
      </c>
      <c r="H58" s="0">
        <f t="shared" si="4"/>
        <v>7.7130748865881777</v>
      </c>
      <c r="I58" s="15">
        <f t="shared" si="5"/>
        <v>0</v>
      </c>
      <c r="J58" s="0">
        <f t="shared" si="6"/>
        <v>0</v>
      </c>
      <c r="K58" s="0">
        <f t="shared" si="7"/>
        <v>0</v>
      </c>
    </row>
    <row r="59" spans="3:11" x14ac:dyDescent="0.25">
      <c r="C59" s="5">
        <v>55</v>
      </c>
      <c r="D59" s="0">
        <f t="shared" si="10"/>
        <v>7.7130748865881742</v>
      </c>
      <c r="E59" s="0">
        <f t="shared" si="11"/>
        <v>7.7130748865881813</v>
      </c>
      <c r="F59" s="15">
        <f t="shared" si="2"/>
        <v>1.5099033134902129E-14</v>
      </c>
      <c r="G59" s="15">
        <f t="shared" si="3"/>
        <v>-6.2172489379008766E-15</v>
      </c>
      <c r="H59" s="0">
        <f t="shared" si="4"/>
        <v>7.7130748865881777</v>
      </c>
      <c r="I59" s="15">
        <f t="shared" si="5"/>
        <v>0</v>
      </c>
      <c r="J59" s="0">
        <f t="shared" si="6"/>
        <v>0</v>
      </c>
      <c r="K59" s="0">
        <f t="shared" si="7"/>
        <v>0</v>
      </c>
    </row>
    <row r="60" spans="3:11" x14ac:dyDescent="0.25">
      <c r="C60" s="5">
        <v>56</v>
      </c>
      <c r="D60" s="0">
        <f t="shared" si="10"/>
        <v>7.7130748865881742</v>
      </c>
      <c r="E60" s="0">
        <f t="shared" si="11"/>
        <v>7.7130748865881813</v>
      </c>
      <c r="F60" s="15">
        <f t="shared" si="2"/>
        <v>1.5099033134902129E-14</v>
      </c>
      <c r="G60" s="15">
        <f t="shared" si="3"/>
        <v>-6.2172489379008766E-15</v>
      </c>
      <c r="H60" s="0">
        <f t="shared" si="4"/>
        <v>7.7130748865881777</v>
      </c>
      <c r="I60" s="15">
        <f t="shared" si="5"/>
        <v>0</v>
      </c>
      <c r="J60" s="0">
        <f t="shared" si="6"/>
        <v>0</v>
      </c>
      <c r="K60" s="0">
        <f t="shared" si="7"/>
        <v>0</v>
      </c>
    </row>
    <row r="61" spans="3:11" x14ac:dyDescent="0.25">
      <c r="C61" s="5">
        <v>57</v>
      </c>
      <c r="D61" s="0">
        <f t="shared" si="10"/>
        <v>7.7130748865881742</v>
      </c>
      <c r="E61" s="0">
        <f t="shared" si="11"/>
        <v>7.7130748865881813</v>
      </c>
      <c r="F61" s="15">
        <f t="shared" si="2"/>
        <v>1.5099033134902129E-14</v>
      </c>
      <c r="G61" s="15">
        <f t="shared" si="3"/>
        <v>-6.2172489379008766E-15</v>
      </c>
      <c r="H61" s="0">
        <f t="shared" si="4"/>
        <v>7.7130748865881777</v>
      </c>
      <c r="I61" s="15">
        <f t="shared" si="5"/>
        <v>0</v>
      </c>
      <c r="J61" s="0">
        <f t="shared" si="6"/>
        <v>0</v>
      </c>
      <c r="K61" s="0">
        <f t="shared" si="7"/>
        <v>0</v>
      </c>
    </row>
    <row r="62" spans="3:11" x14ac:dyDescent="0.25">
      <c r="C62" s="5">
        <v>58</v>
      </c>
      <c r="D62" s="0">
        <f t="shared" si="10"/>
        <v>7.7130748865881742</v>
      </c>
      <c r="E62" s="0">
        <f t="shared" si="11"/>
        <v>7.7130748865881813</v>
      </c>
      <c r="F62" s="15">
        <f t="shared" si="2"/>
        <v>1.5099033134902129E-14</v>
      </c>
      <c r="G62" s="15">
        <f t="shared" si="3"/>
        <v>-6.2172489379008766E-15</v>
      </c>
      <c r="H62" s="0">
        <f t="shared" si="4"/>
        <v>7.7130748865881777</v>
      </c>
      <c r="I62" s="15">
        <f t="shared" si="5"/>
        <v>0</v>
      </c>
      <c r="J62" s="0">
        <f t="shared" si="6"/>
        <v>0</v>
      </c>
      <c r="K62" s="0">
        <f t="shared" si="7"/>
        <v>0</v>
      </c>
    </row>
    <row r="63" spans="3:11" x14ac:dyDescent="0.25">
      <c r="C63" s="5">
        <v>59</v>
      </c>
      <c r="D63" s="0">
        <f t="shared" si="10"/>
        <v>7.7130748865881742</v>
      </c>
      <c r="E63" s="0">
        <f t="shared" si="11"/>
        <v>7.7130748865881813</v>
      </c>
      <c r="F63" s="15">
        <f t="shared" si="2"/>
        <v>1.5099033134902129E-14</v>
      </c>
      <c r="G63" s="15">
        <f t="shared" si="3"/>
        <v>-6.2172489379008766E-15</v>
      </c>
      <c r="H63" s="0">
        <f t="shared" si="4"/>
        <v>7.7130748865881777</v>
      </c>
      <c r="I63" s="15">
        <f t="shared" si="5"/>
        <v>0</v>
      </c>
      <c r="J63" s="0">
        <f t="shared" si="6"/>
        <v>0</v>
      </c>
      <c r="K63" s="0">
        <f t="shared" si="7"/>
        <v>0</v>
      </c>
    </row>
    <row r="64" spans="3:11" x14ac:dyDescent="0.25">
      <c r="C64" s="5">
        <v>60</v>
      </c>
      <c r="D64" s="0">
        <f t="shared" si="10"/>
        <v>7.7130748865881742</v>
      </c>
      <c r="E64" s="0">
        <f t="shared" si="11"/>
        <v>7.7130748865881813</v>
      </c>
      <c r="F64" s="15">
        <f t="shared" si="2"/>
        <v>1.5099033134902129E-14</v>
      </c>
      <c r="G64" s="15">
        <f t="shared" si="3"/>
        <v>-6.2172489379008766E-15</v>
      </c>
      <c r="H64" s="0">
        <f t="shared" si="4"/>
        <v>7.7130748865881777</v>
      </c>
      <c r="I64" s="15">
        <f t="shared" si="5"/>
        <v>0</v>
      </c>
      <c r="J64" s="0">
        <f t="shared" si="6"/>
        <v>0</v>
      </c>
      <c r="K64" s="0">
        <f t="shared" si="7"/>
        <v>0</v>
      </c>
    </row>
    <row r="65" spans="3:11" x14ac:dyDescent="0.25">
      <c r="C65" s="5">
        <v>61</v>
      </c>
      <c r="D65" s="0">
        <f t="shared" si="10"/>
        <v>7.7130748865881742</v>
      </c>
      <c r="E65" s="0">
        <f t="shared" si="11"/>
        <v>7.7130748865881813</v>
      </c>
      <c r="F65" s="15">
        <f t="shared" si="2"/>
        <v>1.5099033134902129E-14</v>
      </c>
      <c r="G65" s="15">
        <f t="shared" si="3"/>
        <v>-6.2172489379008766E-15</v>
      </c>
      <c r="H65" s="0">
        <f t="shared" si="4"/>
        <v>7.7130748865881777</v>
      </c>
      <c r="I65" s="15">
        <f t="shared" si="5"/>
        <v>0</v>
      </c>
      <c r="J65" s="0">
        <f t="shared" si="6"/>
        <v>0</v>
      </c>
      <c r="K65" s="0">
        <f t="shared" si="7"/>
        <v>0</v>
      </c>
    </row>
    <row r="66" spans="3:11" x14ac:dyDescent="0.25">
      <c r="C66" s="5">
        <v>62</v>
      </c>
      <c r="D66" s="0">
        <f t="shared" ref="D66:D105" si="12">IF(J65&gt;0,H65,D65)</f>
        <v>7.7130748865881742</v>
      </c>
      <c r="E66" s="0">
        <f t="shared" ref="E66:E105" si="13">+IF(J65&lt;0,H65,E65)</f>
        <v>7.7130748865881813</v>
      </c>
      <c r="F66" s="15">
        <f t="shared" si="2"/>
        <v>1.5099033134902129E-14</v>
      </c>
      <c r="G66" s="15">
        <f t="shared" si="3"/>
        <v>-6.2172489379008766E-15</v>
      </c>
      <c r="H66" s="0">
        <f t="shared" si="4"/>
        <v>7.7130748865881777</v>
      </c>
      <c r="I66" s="15">
        <f t="shared" si="5"/>
        <v>0</v>
      </c>
      <c r="J66" s="0">
        <f t="shared" si="6"/>
        <v>0</v>
      </c>
      <c r="K66" s="0">
        <f t="shared" si="7"/>
        <v>0</v>
      </c>
    </row>
    <row r="67" spans="3:11" x14ac:dyDescent="0.25">
      <c r="C67" s="5">
        <v>63</v>
      </c>
      <c r="D67" s="0">
        <f t="shared" si="12"/>
        <v>7.7130748865881742</v>
      </c>
      <c r="E67" s="0">
        <f t="shared" si="13"/>
        <v>7.7130748865881813</v>
      </c>
      <c r="F67" s="15">
        <f t="shared" si="2"/>
        <v>1.5099033134902129E-14</v>
      </c>
      <c r="G67" s="15">
        <f t="shared" si="3"/>
        <v>-6.2172489379008766E-15</v>
      </c>
      <c r="H67" s="0">
        <f t="shared" si="4"/>
        <v>7.7130748865881777</v>
      </c>
      <c r="I67" s="15">
        <f t="shared" si="5"/>
        <v>0</v>
      </c>
      <c r="J67" s="0">
        <f t="shared" si="6"/>
        <v>0</v>
      </c>
      <c r="K67" s="0">
        <f t="shared" si="7"/>
        <v>0</v>
      </c>
    </row>
    <row r="68" spans="3:11" x14ac:dyDescent="0.25">
      <c r="C68" s="5">
        <v>64</v>
      </c>
      <c r="D68" s="0">
        <f t="shared" si="12"/>
        <v>7.7130748865881742</v>
      </c>
      <c r="E68" s="0">
        <f t="shared" si="13"/>
        <v>7.7130748865881813</v>
      </c>
      <c r="F68" s="15">
        <f t="shared" si="2"/>
        <v>1.5099033134902129E-14</v>
      </c>
      <c r="G68" s="15">
        <f t="shared" si="3"/>
        <v>-6.2172489379008766E-15</v>
      </c>
      <c r="H68" s="0">
        <f t="shared" si="4"/>
        <v>7.7130748865881777</v>
      </c>
      <c r="I68" s="15">
        <f t="shared" si="5"/>
        <v>0</v>
      </c>
      <c r="J68" s="0">
        <f t="shared" si="6"/>
        <v>0</v>
      </c>
      <c r="K68" s="0">
        <f t="shared" si="7"/>
        <v>0</v>
      </c>
    </row>
    <row r="69" spans="3:11" x14ac:dyDescent="0.25">
      <c r="C69" s="5">
        <v>65</v>
      </c>
      <c r="D69" s="0">
        <f t="shared" si="12"/>
        <v>7.7130748865881742</v>
      </c>
      <c r="E69" s="0">
        <f t="shared" si="13"/>
        <v>7.7130748865881813</v>
      </c>
      <c r="F69" s="15">
        <f t="shared" si="2"/>
        <v>1.5099033134902129E-14</v>
      </c>
      <c r="G69" s="15">
        <f t="shared" si="3"/>
        <v>-6.2172489379008766E-15</v>
      </c>
      <c r="H69" s="0">
        <f t="shared" si="4"/>
        <v>7.7130748865881777</v>
      </c>
      <c r="I69" s="15">
        <f t="shared" si="5"/>
        <v>0</v>
      </c>
      <c r="J69" s="0">
        <f t="shared" si="6"/>
        <v>0</v>
      </c>
      <c r="K69" s="0">
        <f t="shared" si="7"/>
        <v>0</v>
      </c>
    </row>
    <row r="70" spans="3:11" x14ac:dyDescent="0.25">
      <c r="C70" s="5">
        <v>66</v>
      </c>
      <c r="D70" s="0">
        <f t="shared" si="12"/>
        <v>7.7130748865881742</v>
      </c>
      <c r="E70" s="0">
        <f t="shared" si="13"/>
        <v>7.7130748865881813</v>
      </c>
      <c r="F70" s="15">
        <f t="shared" si="2"/>
        <v>1.5099033134902129E-14</v>
      </c>
      <c r="G70" s="15">
        <f t="shared" si="3"/>
        <v>-6.2172489379008766E-15</v>
      </c>
      <c r="H70" s="0">
        <f t="shared" si="4"/>
        <v>7.7130748865881777</v>
      </c>
      <c r="I70" s="15">
        <f t="shared" si="5"/>
        <v>0</v>
      </c>
      <c r="J70" s="0">
        <f t="shared" si="6"/>
        <v>0</v>
      </c>
      <c r="K70" s="0">
        <f t="shared" si="7"/>
        <v>0</v>
      </c>
    </row>
    <row r="71" spans="3:11" x14ac:dyDescent="0.25">
      <c r="C71" s="5">
        <v>67</v>
      </c>
      <c r="D71" s="0">
        <f t="shared" si="12"/>
        <v>7.7130748865881742</v>
      </c>
      <c r="E71" s="0">
        <f t="shared" si="13"/>
        <v>7.7130748865881813</v>
      </c>
      <c r="F71" s="15">
        <f t="shared" ref="F71:F105" si="14">$A$10*D71^10+$A$11*D71^9+$A$12*D71^8+$A$13*D71^7+$A$14*D71^6+$A$15*D71^5+$A$16*D71^4+$A$17*D71^3+$A$18*D71^2+$A$19*D71+$A$20</f>
        <v>1.5099033134902129E-14</v>
      </c>
      <c r="G71" s="15">
        <f t="shared" ref="G71:G105" si="15">$A$10*E71^10+$A$11*E71^9+$A$12*E71^8+$A$13*E71^7+$A$14*E71^6+$A$15*E71^5+$A$16*E71^4+$A$17*E71^3+$A$18*E71^2+$A$19*E71+$A$20</f>
        <v>-6.2172489379008766E-15</v>
      </c>
      <c r="H71" s="0">
        <f t="shared" ref="H71:H105" si="16">+(D71+E71)/2</f>
        <v>7.7130748865881777</v>
      </c>
      <c r="I71" s="15">
        <f t="shared" ref="I71:I105" si="17">$A$10*H71^10+$A$11*H71^9+$A$12*H71^8+$A$13*H71^7+$A$14*H71^6+$A$15*H71^5+$A$16*H71^4+$A$17*H71^3+$A$18*H71^2+$A$19*H71+$A$20</f>
        <v>0</v>
      </c>
      <c r="J71" s="0">
        <f t="shared" ref="J71:J105" si="18">+F71*I71</f>
        <v>0</v>
      </c>
      <c r="K71" s="0">
        <f t="shared" ref="K71:K105" si="19">+(H71-H70)/2</f>
        <v>0</v>
      </c>
    </row>
    <row r="72" spans="3:11" x14ac:dyDescent="0.25">
      <c r="C72" s="5">
        <v>68</v>
      </c>
      <c r="D72" s="0">
        <f t="shared" si="12"/>
        <v>7.7130748865881742</v>
      </c>
      <c r="E72" s="0">
        <f t="shared" si="13"/>
        <v>7.7130748865881813</v>
      </c>
      <c r="F72" s="15">
        <f t="shared" si="14"/>
        <v>1.5099033134902129E-14</v>
      </c>
      <c r="G72" s="15">
        <f t="shared" si="15"/>
        <v>-6.2172489379008766E-15</v>
      </c>
      <c r="H72" s="0">
        <f t="shared" si="16"/>
        <v>7.7130748865881777</v>
      </c>
      <c r="I72" s="15">
        <f t="shared" si="17"/>
        <v>0</v>
      </c>
      <c r="J72" s="0">
        <f t="shared" si="18"/>
        <v>0</v>
      </c>
      <c r="K72" s="0">
        <f t="shared" si="19"/>
        <v>0</v>
      </c>
    </row>
    <row r="73" spans="3:11" x14ac:dyDescent="0.25">
      <c r="C73" s="5">
        <v>69</v>
      </c>
      <c r="D73" s="0">
        <f t="shared" si="12"/>
        <v>7.7130748865881742</v>
      </c>
      <c r="E73" s="0">
        <f t="shared" si="13"/>
        <v>7.7130748865881813</v>
      </c>
      <c r="F73" s="15">
        <f t="shared" si="14"/>
        <v>1.5099033134902129E-14</v>
      </c>
      <c r="G73" s="15">
        <f t="shared" si="15"/>
        <v>-6.2172489379008766E-15</v>
      </c>
      <c r="H73" s="0">
        <f t="shared" si="16"/>
        <v>7.7130748865881777</v>
      </c>
      <c r="I73" s="15">
        <f t="shared" si="17"/>
        <v>0</v>
      </c>
      <c r="J73" s="0">
        <f t="shared" si="18"/>
        <v>0</v>
      </c>
      <c r="K73" s="0">
        <f t="shared" si="19"/>
        <v>0</v>
      </c>
    </row>
    <row r="74" spans="3:11" x14ac:dyDescent="0.25">
      <c r="C74" s="5">
        <v>70</v>
      </c>
      <c r="D74" s="0">
        <f t="shared" si="12"/>
        <v>7.7130748865881742</v>
      </c>
      <c r="E74" s="0">
        <f t="shared" si="13"/>
        <v>7.7130748865881813</v>
      </c>
      <c r="F74" s="15">
        <f t="shared" si="14"/>
        <v>1.5099033134902129E-14</v>
      </c>
      <c r="G74" s="15">
        <f t="shared" si="15"/>
        <v>-6.2172489379008766E-15</v>
      </c>
      <c r="H74" s="0">
        <f t="shared" si="16"/>
        <v>7.7130748865881777</v>
      </c>
      <c r="I74" s="15">
        <f t="shared" si="17"/>
        <v>0</v>
      </c>
      <c r="J74" s="0">
        <f t="shared" si="18"/>
        <v>0</v>
      </c>
      <c r="K74" s="0">
        <f t="shared" si="19"/>
        <v>0</v>
      </c>
    </row>
    <row r="75" spans="3:11" x14ac:dyDescent="0.25">
      <c r="C75" s="5">
        <v>71</v>
      </c>
      <c r="D75" s="0">
        <f t="shared" si="12"/>
        <v>7.7130748865881742</v>
      </c>
      <c r="E75" s="0">
        <f t="shared" si="13"/>
        <v>7.7130748865881813</v>
      </c>
      <c r="F75" s="15">
        <f t="shared" si="14"/>
        <v>1.5099033134902129E-14</v>
      </c>
      <c r="G75" s="15">
        <f t="shared" si="15"/>
        <v>-6.2172489379008766E-15</v>
      </c>
      <c r="H75" s="0">
        <f t="shared" si="16"/>
        <v>7.7130748865881777</v>
      </c>
      <c r="I75" s="15">
        <f t="shared" si="17"/>
        <v>0</v>
      </c>
      <c r="J75" s="0">
        <f t="shared" si="18"/>
        <v>0</v>
      </c>
      <c r="K75" s="0">
        <f t="shared" si="19"/>
        <v>0</v>
      </c>
    </row>
    <row r="76" spans="3:11" x14ac:dyDescent="0.25">
      <c r="C76" s="5">
        <v>72</v>
      </c>
      <c r="D76" s="0">
        <f t="shared" si="12"/>
        <v>7.7130748865881742</v>
      </c>
      <c r="E76" s="0">
        <f t="shared" si="13"/>
        <v>7.7130748865881813</v>
      </c>
      <c r="F76" s="15">
        <f t="shared" si="14"/>
        <v>1.5099033134902129E-14</v>
      </c>
      <c r="G76" s="15">
        <f t="shared" si="15"/>
        <v>-6.2172489379008766E-15</v>
      </c>
      <c r="H76" s="0">
        <f t="shared" si="16"/>
        <v>7.7130748865881777</v>
      </c>
      <c r="I76" s="15">
        <f t="shared" si="17"/>
        <v>0</v>
      </c>
      <c r="J76" s="0">
        <f t="shared" si="18"/>
        <v>0</v>
      </c>
      <c r="K76" s="0">
        <f t="shared" si="19"/>
        <v>0</v>
      </c>
    </row>
    <row r="77" spans="3:11" x14ac:dyDescent="0.25">
      <c r="C77" s="5">
        <v>73</v>
      </c>
      <c r="D77" s="0">
        <f t="shared" si="12"/>
        <v>7.7130748865881742</v>
      </c>
      <c r="E77" s="0">
        <f t="shared" si="13"/>
        <v>7.7130748865881813</v>
      </c>
      <c r="F77" s="15">
        <f t="shared" si="14"/>
        <v>1.5099033134902129E-14</v>
      </c>
      <c r="G77" s="15">
        <f t="shared" si="15"/>
        <v>-6.2172489379008766E-15</v>
      </c>
      <c r="H77" s="0">
        <f t="shared" si="16"/>
        <v>7.7130748865881777</v>
      </c>
      <c r="I77" s="15">
        <f t="shared" si="17"/>
        <v>0</v>
      </c>
      <c r="J77" s="0">
        <f t="shared" si="18"/>
        <v>0</v>
      </c>
      <c r="K77" s="0">
        <f t="shared" si="19"/>
        <v>0</v>
      </c>
    </row>
    <row r="78" spans="3:11" x14ac:dyDescent="0.25">
      <c r="C78" s="5">
        <v>74</v>
      </c>
      <c r="D78" s="0">
        <f t="shared" si="12"/>
        <v>7.7130748865881742</v>
      </c>
      <c r="E78" s="0">
        <f t="shared" si="13"/>
        <v>7.7130748865881813</v>
      </c>
      <c r="F78" s="15">
        <f t="shared" si="14"/>
        <v>1.5099033134902129E-14</v>
      </c>
      <c r="G78" s="15">
        <f t="shared" si="15"/>
        <v>-6.2172489379008766E-15</v>
      </c>
      <c r="H78" s="0">
        <f t="shared" si="16"/>
        <v>7.7130748865881777</v>
      </c>
      <c r="I78" s="15">
        <f t="shared" si="17"/>
        <v>0</v>
      </c>
      <c r="J78" s="0">
        <f t="shared" si="18"/>
        <v>0</v>
      </c>
      <c r="K78" s="0">
        <f t="shared" si="19"/>
        <v>0</v>
      </c>
    </row>
    <row r="79" spans="3:11" x14ac:dyDescent="0.25">
      <c r="C79" s="5">
        <v>75</v>
      </c>
      <c r="D79" s="0">
        <f t="shared" si="12"/>
        <v>7.7130748865881742</v>
      </c>
      <c r="E79" s="0">
        <f t="shared" si="13"/>
        <v>7.7130748865881813</v>
      </c>
      <c r="F79" s="15">
        <f t="shared" si="14"/>
        <v>1.5099033134902129E-14</v>
      </c>
      <c r="G79" s="15">
        <f t="shared" si="15"/>
        <v>-6.2172489379008766E-15</v>
      </c>
      <c r="H79" s="0">
        <f t="shared" si="16"/>
        <v>7.7130748865881777</v>
      </c>
      <c r="I79" s="15">
        <f t="shared" si="17"/>
        <v>0</v>
      </c>
      <c r="J79" s="0">
        <f t="shared" si="18"/>
        <v>0</v>
      </c>
      <c r="K79" s="0">
        <f t="shared" si="19"/>
        <v>0</v>
      </c>
    </row>
    <row r="80" spans="3:11" x14ac:dyDescent="0.25">
      <c r="C80" s="5">
        <v>76</v>
      </c>
      <c r="D80" s="0">
        <f t="shared" si="12"/>
        <v>7.7130748865881742</v>
      </c>
      <c r="E80" s="0">
        <f t="shared" si="13"/>
        <v>7.7130748865881813</v>
      </c>
      <c r="F80" s="15">
        <f t="shared" si="14"/>
        <v>1.5099033134902129E-14</v>
      </c>
      <c r="G80" s="15">
        <f t="shared" si="15"/>
        <v>-6.2172489379008766E-15</v>
      </c>
      <c r="H80" s="0">
        <f t="shared" si="16"/>
        <v>7.7130748865881777</v>
      </c>
      <c r="I80" s="15">
        <f t="shared" si="17"/>
        <v>0</v>
      </c>
      <c r="J80" s="0">
        <f t="shared" si="18"/>
        <v>0</v>
      </c>
      <c r="K80" s="0">
        <f t="shared" si="19"/>
        <v>0</v>
      </c>
    </row>
    <row r="81" spans="3:11" x14ac:dyDescent="0.25">
      <c r="C81" s="5">
        <v>77</v>
      </c>
      <c r="D81" s="0">
        <f t="shared" si="12"/>
        <v>7.7130748865881742</v>
      </c>
      <c r="E81" s="0">
        <f t="shared" si="13"/>
        <v>7.7130748865881813</v>
      </c>
      <c r="F81" s="15">
        <f t="shared" si="14"/>
        <v>1.5099033134902129E-14</v>
      </c>
      <c r="G81" s="15">
        <f t="shared" si="15"/>
        <v>-6.2172489379008766E-15</v>
      </c>
      <c r="H81" s="0">
        <f t="shared" si="16"/>
        <v>7.7130748865881777</v>
      </c>
      <c r="I81" s="15">
        <f t="shared" si="17"/>
        <v>0</v>
      </c>
      <c r="J81" s="0">
        <f t="shared" si="18"/>
        <v>0</v>
      </c>
      <c r="K81" s="0">
        <f t="shared" si="19"/>
        <v>0</v>
      </c>
    </row>
    <row r="82" spans="3:11" x14ac:dyDescent="0.25">
      <c r="C82" s="5">
        <v>78</v>
      </c>
      <c r="D82" s="0">
        <f t="shared" si="12"/>
        <v>7.7130748865881742</v>
      </c>
      <c r="E82" s="0">
        <f t="shared" si="13"/>
        <v>7.7130748865881813</v>
      </c>
      <c r="F82" s="15">
        <f t="shared" si="14"/>
        <v>1.5099033134902129E-14</v>
      </c>
      <c r="G82" s="15">
        <f t="shared" si="15"/>
        <v>-6.2172489379008766E-15</v>
      </c>
      <c r="H82" s="0">
        <f t="shared" si="16"/>
        <v>7.7130748865881777</v>
      </c>
      <c r="I82" s="15">
        <f t="shared" si="17"/>
        <v>0</v>
      </c>
      <c r="J82" s="0">
        <f t="shared" si="18"/>
        <v>0</v>
      </c>
      <c r="K82" s="0">
        <f t="shared" si="19"/>
        <v>0</v>
      </c>
    </row>
    <row r="83" spans="3:11" x14ac:dyDescent="0.25">
      <c r="C83" s="5">
        <v>79</v>
      </c>
      <c r="D83" s="0">
        <f t="shared" si="12"/>
        <v>7.7130748865881742</v>
      </c>
      <c r="E83" s="0">
        <f t="shared" si="13"/>
        <v>7.7130748865881813</v>
      </c>
      <c r="F83" s="15">
        <f t="shared" si="14"/>
        <v>1.5099033134902129E-14</v>
      </c>
      <c r="G83" s="15">
        <f t="shared" si="15"/>
        <v>-6.2172489379008766E-15</v>
      </c>
      <c r="H83" s="0">
        <f t="shared" si="16"/>
        <v>7.7130748865881777</v>
      </c>
      <c r="I83" s="15">
        <f t="shared" si="17"/>
        <v>0</v>
      </c>
      <c r="J83" s="0">
        <f t="shared" si="18"/>
        <v>0</v>
      </c>
      <c r="K83" s="0">
        <f t="shared" si="19"/>
        <v>0</v>
      </c>
    </row>
    <row r="84" spans="3:11" x14ac:dyDescent="0.25">
      <c r="C84" s="5">
        <v>80</v>
      </c>
      <c r="D84" s="0">
        <f t="shared" si="12"/>
        <v>7.7130748865881742</v>
      </c>
      <c r="E84" s="0">
        <f t="shared" si="13"/>
        <v>7.7130748865881813</v>
      </c>
      <c r="F84" s="15">
        <f t="shared" si="14"/>
        <v>1.5099033134902129E-14</v>
      </c>
      <c r="G84" s="15">
        <f t="shared" si="15"/>
        <v>-6.2172489379008766E-15</v>
      </c>
      <c r="H84" s="0">
        <f t="shared" si="16"/>
        <v>7.7130748865881777</v>
      </c>
      <c r="I84" s="15">
        <f t="shared" si="17"/>
        <v>0</v>
      </c>
      <c r="J84" s="0">
        <f t="shared" si="18"/>
        <v>0</v>
      </c>
      <c r="K84" s="0">
        <f t="shared" si="19"/>
        <v>0</v>
      </c>
    </row>
    <row r="85" spans="3:11" x14ac:dyDescent="0.25">
      <c r="C85" s="5">
        <v>81</v>
      </c>
      <c r="D85" s="0">
        <f t="shared" si="12"/>
        <v>7.7130748865881742</v>
      </c>
      <c r="E85" s="0">
        <f t="shared" si="13"/>
        <v>7.7130748865881813</v>
      </c>
      <c r="F85" s="15">
        <f t="shared" si="14"/>
        <v>1.5099033134902129E-14</v>
      </c>
      <c r="G85" s="15">
        <f t="shared" si="15"/>
        <v>-6.2172489379008766E-15</v>
      </c>
      <c r="H85" s="0">
        <f t="shared" si="16"/>
        <v>7.7130748865881777</v>
      </c>
      <c r="I85" s="15">
        <f t="shared" si="17"/>
        <v>0</v>
      </c>
      <c r="J85" s="0">
        <f t="shared" si="18"/>
        <v>0</v>
      </c>
      <c r="K85" s="0">
        <f t="shared" si="19"/>
        <v>0</v>
      </c>
    </row>
    <row r="86" spans="3:11" x14ac:dyDescent="0.25">
      <c r="C86" s="5">
        <v>82</v>
      </c>
      <c r="D86" s="0">
        <f t="shared" si="12"/>
        <v>7.7130748865881742</v>
      </c>
      <c r="E86" s="0">
        <f t="shared" si="13"/>
        <v>7.7130748865881813</v>
      </c>
      <c r="F86" s="15">
        <f t="shared" si="14"/>
        <v>1.5099033134902129E-14</v>
      </c>
      <c r="G86" s="15">
        <f t="shared" si="15"/>
        <v>-6.2172489379008766E-15</v>
      </c>
      <c r="H86" s="0">
        <f t="shared" si="16"/>
        <v>7.7130748865881777</v>
      </c>
      <c r="I86" s="15">
        <f t="shared" si="17"/>
        <v>0</v>
      </c>
      <c r="J86" s="0">
        <f t="shared" si="18"/>
        <v>0</v>
      </c>
      <c r="K86" s="0">
        <f t="shared" si="19"/>
        <v>0</v>
      </c>
    </row>
    <row r="87" spans="3:11" x14ac:dyDescent="0.25">
      <c r="C87" s="5">
        <v>83</v>
      </c>
      <c r="D87" s="0">
        <f t="shared" si="12"/>
        <v>7.7130748865881742</v>
      </c>
      <c r="E87" s="0">
        <f t="shared" si="13"/>
        <v>7.7130748865881813</v>
      </c>
      <c r="F87" s="15">
        <f t="shared" si="14"/>
        <v>1.5099033134902129E-14</v>
      </c>
      <c r="G87" s="15">
        <f t="shared" si="15"/>
        <v>-6.2172489379008766E-15</v>
      </c>
      <c r="H87" s="0">
        <f t="shared" si="16"/>
        <v>7.7130748865881777</v>
      </c>
      <c r="I87" s="15">
        <f t="shared" si="17"/>
        <v>0</v>
      </c>
      <c r="J87" s="0">
        <f t="shared" si="18"/>
        <v>0</v>
      </c>
      <c r="K87" s="0">
        <f t="shared" si="19"/>
        <v>0</v>
      </c>
    </row>
    <row r="88" spans="3:11" x14ac:dyDescent="0.25">
      <c r="C88" s="5">
        <v>84</v>
      </c>
      <c r="D88" s="0">
        <f t="shared" si="12"/>
        <v>7.7130748865881742</v>
      </c>
      <c r="E88" s="0">
        <f t="shared" si="13"/>
        <v>7.7130748865881813</v>
      </c>
      <c r="F88" s="15">
        <f t="shared" si="14"/>
        <v>1.5099033134902129E-14</v>
      </c>
      <c r="G88" s="15">
        <f t="shared" si="15"/>
        <v>-6.2172489379008766E-15</v>
      </c>
      <c r="H88" s="0">
        <f t="shared" si="16"/>
        <v>7.7130748865881777</v>
      </c>
      <c r="I88" s="15">
        <f t="shared" si="17"/>
        <v>0</v>
      </c>
      <c r="J88" s="0">
        <f t="shared" si="18"/>
        <v>0</v>
      </c>
      <c r="K88" s="0">
        <f t="shared" si="19"/>
        <v>0</v>
      </c>
    </row>
    <row r="89" spans="3:11" x14ac:dyDescent="0.25">
      <c r="C89" s="5">
        <v>85</v>
      </c>
      <c r="D89" s="0">
        <f t="shared" si="12"/>
        <v>7.7130748865881742</v>
      </c>
      <c r="E89" s="0">
        <f t="shared" si="13"/>
        <v>7.7130748865881813</v>
      </c>
      <c r="F89" s="15">
        <f t="shared" si="14"/>
        <v>1.5099033134902129E-14</v>
      </c>
      <c r="G89" s="15">
        <f t="shared" si="15"/>
        <v>-6.2172489379008766E-15</v>
      </c>
      <c r="H89" s="0">
        <f t="shared" si="16"/>
        <v>7.7130748865881777</v>
      </c>
      <c r="I89" s="15">
        <f t="shared" si="17"/>
        <v>0</v>
      </c>
      <c r="J89" s="0">
        <f t="shared" si="18"/>
        <v>0</v>
      </c>
      <c r="K89" s="0">
        <f t="shared" si="19"/>
        <v>0</v>
      </c>
    </row>
    <row r="90" spans="3:11" x14ac:dyDescent="0.25">
      <c r="C90" s="5">
        <v>86</v>
      </c>
      <c r="D90" s="0">
        <f t="shared" si="12"/>
        <v>7.7130748865881742</v>
      </c>
      <c r="E90" s="0">
        <f t="shared" si="13"/>
        <v>7.7130748865881813</v>
      </c>
      <c r="F90" s="15">
        <f t="shared" si="14"/>
        <v>1.5099033134902129E-14</v>
      </c>
      <c r="G90" s="15">
        <f t="shared" si="15"/>
        <v>-6.2172489379008766E-15</v>
      </c>
      <c r="H90" s="0">
        <f t="shared" si="16"/>
        <v>7.7130748865881777</v>
      </c>
      <c r="I90" s="15">
        <f t="shared" si="17"/>
        <v>0</v>
      </c>
      <c r="J90" s="0">
        <f t="shared" si="18"/>
        <v>0</v>
      </c>
      <c r="K90" s="0">
        <f t="shared" si="19"/>
        <v>0</v>
      </c>
    </row>
    <row r="91" spans="3:11" x14ac:dyDescent="0.25">
      <c r="C91" s="5">
        <v>87</v>
      </c>
      <c r="D91" s="0">
        <f t="shared" si="12"/>
        <v>7.7130748865881742</v>
      </c>
      <c r="E91" s="0">
        <f t="shared" si="13"/>
        <v>7.7130748865881813</v>
      </c>
      <c r="F91" s="15">
        <f t="shared" si="14"/>
        <v>1.5099033134902129E-14</v>
      </c>
      <c r="G91" s="15">
        <f t="shared" si="15"/>
        <v>-6.2172489379008766E-15</v>
      </c>
      <c r="H91" s="0">
        <f t="shared" si="16"/>
        <v>7.7130748865881777</v>
      </c>
      <c r="I91" s="15">
        <f t="shared" si="17"/>
        <v>0</v>
      </c>
      <c r="J91" s="0">
        <f t="shared" si="18"/>
        <v>0</v>
      </c>
      <c r="K91" s="0">
        <f t="shared" si="19"/>
        <v>0</v>
      </c>
    </row>
    <row r="92" spans="3:11" x14ac:dyDescent="0.25">
      <c r="C92" s="5">
        <v>88</v>
      </c>
      <c r="D92" s="0">
        <f t="shared" si="12"/>
        <v>7.7130748865881742</v>
      </c>
      <c r="E92" s="0">
        <f t="shared" si="13"/>
        <v>7.7130748865881813</v>
      </c>
      <c r="F92" s="15">
        <f t="shared" si="14"/>
        <v>1.5099033134902129E-14</v>
      </c>
      <c r="G92" s="15">
        <f t="shared" si="15"/>
        <v>-6.2172489379008766E-15</v>
      </c>
      <c r="H92" s="0">
        <f t="shared" si="16"/>
        <v>7.7130748865881777</v>
      </c>
      <c r="I92" s="15">
        <f t="shared" si="17"/>
        <v>0</v>
      </c>
      <c r="J92" s="0">
        <f t="shared" si="18"/>
        <v>0</v>
      </c>
      <c r="K92" s="0">
        <f t="shared" si="19"/>
        <v>0</v>
      </c>
    </row>
    <row r="93" spans="3:11" x14ac:dyDescent="0.25">
      <c r="C93" s="5">
        <v>89</v>
      </c>
      <c r="D93" s="0">
        <f t="shared" si="12"/>
        <v>7.7130748865881742</v>
      </c>
      <c r="E93" s="0">
        <f t="shared" si="13"/>
        <v>7.7130748865881813</v>
      </c>
      <c r="F93" s="15">
        <f t="shared" si="14"/>
        <v>1.5099033134902129E-14</v>
      </c>
      <c r="G93" s="15">
        <f t="shared" si="15"/>
        <v>-6.2172489379008766E-15</v>
      </c>
      <c r="H93" s="0">
        <f t="shared" si="16"/>
        <v>7.7130748865881777</v>
      </c>
      <c r="I93" s="15">
        <f t="shared" si="17"/>
        <v>0</v>
      </c>
      <c r="J93" s="0">
        <f t="shared" si="18"/>
        <v>0</v>
      </c>
      <c r="K93" s="0">
        <f t="shared" si="19"/>
        <v>0</v>
      </c>
    </row>
    <row r="94" spans="3:11" x14ac:dyDescent="0.25">
      <c r="C94" s="5">
        <v>90</v>
      </c>
      <c r="D94" s="0">
        <f t="shared" si="12"/>
        <v>7.7130748865881742</v>
      </c>
      <c r="E94" s="0">
        <f t="shared" si="13"/>
        <v>7.7130748865881813</v>
      </c>
      <c r="F94" s="15">
        <f t="shared" si="14"/>
        <v>1.5099033134902129E-14</v>
      </c>
      <c r="G94" s="15">
        <f t="shared" si="15"/>
        <v>-6.2172489379008766E-15</v>
      </c>
      <c r="H94" s="0">
        <f t="shared" si="16"/>
        <v>7.7130748865881777</v>
      </c>
      <c r="I94" s="15">
        <f t="shared" si="17"/>
        <v>0</v>
      </c>
      <c r="J94" s="0">
        <f t="shared" si="18"/>
        <v>0</v>
      </c>
      <c r="K94" s="0">
        <f t="shared" si="19"/>
        <v>0</v>
      </c>
    </row>
    <row r="95" spans="3:11" x14ac:dyDescent="0.25">
      <c r="C95" s="5">
        <v>91</v>
      </c>
      <c r="D95" s="0">
        <f t="shared" si="12"/>
        <v>7.7130748865881742</v>
      </c>
      <c r="E95" s="0">
        <f t="shared" si="13"/>
        <v>7.7130748865881813</v>
      </c>
      <c r="F95" s="15">
        <f t="shared" si="14"/>
        <v>1.5099033134902129E-14</v>
      </c>
      <c r="G95" s="15">
        <f t="shared" si="15"/>
        <v>-6.2172489379008766E-15</v>
      </c>
      <c r="H95" s="0">
        <f t="shared" si="16"/>
        <v>7.7130748865881777</v>
      </c>
      <c r="I95" s="15">
        <f t="shared" si="17"/>
        <v>0</v>
      </c>
      <c r="J95" s="0">
        <f t="shared" si="18"/>
        <v>0</v>
      </c>
      <c r="K95" s="0">
        <f t="shared" si="19"/>
        <v>0</v>
      </c>
    </row>
    <row r="96" spans="3:11" x14ac:dyDescent="0.25">
      <c r="C96" s="5">
        <v>92</v>
      </c>
      <c r="D96" s="0">
        <f t="shared" si="12"/>
        <v>7.7130748865881742</v>
      </c>
      <c r="E96" s="0">
        <f t="shared" si="13"/>
        <v>7.7130748865881813</v>
      </c>
      <c r="F96" s="15">
        <f t="shared" si="14"/>
        <v>1.5099033134902129E-14</v>
      </c>
      <c r="G96" s="15">
        <f t="shared" si="15"/>
        <v>-6.2172489379008766E-15</v>
      </c>
      <c r="H96" s="0">
        <f t="shared" si="16"/>
        <v>7.7130748865881777</v>
      </c>
      <c r="I96" s="15">
        <f t="shared" si="17"/>
        <v>0</v>
      </c>
      <c r="J96" s="0">
        <f t="shared" si="18"/>
        <v>0</v>
      </c>
      <c r="K96" s="0">
        <f t="shared" si="19"/>
        <v>0</v>
      </c>
    </row>
    <row r="97" spans="3:11" x14ac:dyDescent="0.25">
      <c r="C97" s="5">
        <v>93</v>
      </c>
      <c r="D97" s="0">
        <f t="shared" si="12"/>
        <v>7.7130748865881742</v>
      </c>
      <c r="E97" s="0">
        <f t="shared" si="13"/>
        <v>7.7130748865881813</v>
      </c>
      <c r="F97" s="15">
        <f t="shared" si="14"/>
        <v>1.5099033134902129E-14</v>
      </c>
      <c r="G97" s="15">
        <f t="shared" si="15"/>
        <v>-6.2172489379008766E-15</v>
      </c>
      <c r="H97" s="0">
        <f t="shared" si="16"/>
        <v>7.7130748865881777</v>
      </c>
      <c r="I97" s="15">
        <f t="shared" si="17"/>
        <v>0</v>
      </c>
      <c r="J97" s="0">
        <f t="shared" si="18"/>
        <v>0</v>
      </c>
      <c r="K97" s="0">
        <f t="shared" si="19"/>
        <v>0</v>
      </c>
    </row>
    <row r="98" spans="3:11" x14ac:dyDescent="0.25">
      <c r="C98" s="5">
        <v>94</v>
      </c>
      <c r="D98" s="0">
        <f t="shared" si="12"/>
        <v>7.7130748865881742</v>
      </c>
      <c r="E98" s="0">
        <f t="shared" si="13"/>
        <v>7.7130748865881813</v>
      </c>
      <c r="F98" s="15">
        <f t="shared" si="14"/>
        <v>1.5099033134902129E-14</v>
      </c>
      <c r="G98" s="15">
        <f t="shared" si="15"/>
        <v>-6.2172489379008766E-15</v>
      </c>
      <c r="H98" s="0">
        <f t="shared" si="16"/>
        <v>7.7130748865881777</v>
      </c>
      <c r="I98" s="15">
        <f t="shared" si="17"/>
        <v>0</v>
      </c>
      <c r="J98" s="0">
        <f t="shared" si="18"/>
        <v>0</v>
      </c>
      <c r="K98" s="0">
        <f t="shared" si="19"/>
        <v>0</v>
      </c>
    </row>
    <row r="99" spans="3:11" x14ac:dyDescent="0.25">
      <c r="C99" s="5">
        <v>95</v>
      </c>
      <c r="D99" s="0">
        <f t="shared" si="12"/>
        <v>7.7130748865881742</v>
      </c>
      <c r="E99" s="0">
        <f t="shared" si="13"/>
        <v>7.7130748865881813</v>
      </c>
      <c r="F99" s="15">
        <f t="shared" si="14"/>
        <v>1.5099033134902129E-14</v>
      </c>
      <c r="G99" s="15">
        <f t="shared" si="15"/>
        <v>-6.2172489379008766E-15</v>
      </c>
      <c r="H99" s="0">
        <f t="shared" si="16"/>
        <v>7.7130748865881777</v>
      </c>
      <c r="I99" s="15">
        <f t="shared" si="17"/>
        <v>0</v>
      </c>
      <c r="J99" s="0">
        <f t="shared" si="18"/>
        <v>0</v>
      </c>
      <c r="K99" s="0">
        <f t="shared" si="19"/>
        <v>0</v>
      </c>
    </row>
    <row r="100" spans="3:11" x14ac:dyDescent="0.25">
      <c r="C100" s="5">
        <v>96</v>
      </c>
      <c r="D100" s="0">
        <f t="shared" si="12"/>
        <v>7.7130748865881742</v>
      </c>
      <c r="E100" s="0">
        <f t="shared" si="13"/>
        <v>7.7130748865881813</v>
      </c>
      <c r="F100" s="15">
        <f t="shared" si="14"/>
        <v>1.5099033134902129E-14</v>
      </c>
      <c r="G100" s="15">
        <f t="shared" si="15"/>
        <v>-6.2172489379008766E-15</v>
      </c>
      <c r="H100" s="0">
        <f t="shared" si="16"/>
        <v>7.7130748865881777</v>
      </c>
      <c r="I100" s="15">
        <f t="shared" si="17"/>
        <v>0</v>
      </c>
      <c r="J100" s="0">
        <f t="shared" si="18"/>
        <v>0</v>
      </c>
      <c r="K100" s="0">
        <f t="shared" si="19"/>
        <v>0</v>
      </c>
    </row>
    <row r="101" spans="3:11" x14ac:dyDescent="0.25">
      <c r="C101" s="5">
        <v>97</v>
      </c>
      <c r="D101" s="0">
        <f t="shared" si="12"/>
        <v>7.7130748865881742</v>
      </c>
      <c r="E101" s="0">
        <f t="shared" si="13"/>
        <v>7.7130748865881813</v>
      </c>
      <c r="F101" s="15">
        <f t="shared" si="14"/>
        <v>1.5099033134902129E-14</v>
      </c>
      <c r="G101" s="15">
        <f t="shared" si="15"/>
        <v>-6.2172489379008766E-15</v>
      </c>
      <c r="H101" s="0">
        <f t="shared" si="16"/>
        <v>7.7130748865881777</v>
      </c>
      <c r="I101" s="15">
        <f t="shared" si="17"/>
        <v>0</v>
      </c>
      <c r="J101" s="0">
        <f t="shared" si="18"/>
        <v>0</v>
      </c>
      <c r="K101" s="0">
        <f t="shared" si="19"/>
        <v>0</v>
      </c>
    </row>
    <row r="102" spans="3:11" x14ac:dyDescent="0.25">
      <c r="C102" s="5">
        <v>98</v>
      </c>
      <c r="D102" s="0">
        <f t="shared" si="12"/>
        <v>7.7130748865881742</v>
      </c>
      <c r="E102" s="0">
        <f t="shared" si="13"/>
        <v>7.7130748865881813</v>
      </c>
      <c r="F102" s="15">
        <f t="shared" si="14"/>
        <v>1.5099033134902129E-14</v>
      </c>
      <c r="G102" s="15">
        <f t="shared" si="15"/>
        <v>-6.2172489379008766E-15</v>
      </c>
      <c r="H102" s="0">
        <f t="shared" si="16"/>
        <v>7.7130748865881777</v>
      </c>
      <c r="I102" s="15">
        <f t="shared" si="17"/>
        <v>0</v>
      </c>
      <c r="J102" s="0">
        <f t="shared" si="18"/>
        <v>0</v>
      </c>
      <c r="K102" s="0">
        <f t="shared" si="19"/>
        <v>0</v>
      </c>
    </row>
    <row r="103" spans="3:11" x14ac:dyDescent="0.25">
      <c r="C103" s="5">
        <v>99</v>
      </c>
      <c r="D103" s="0">
        <f t="shared" si="12"/>
        <v>7.7130748865881742</v>
      </c>
      <c r="E103" s="0">
        <f t="shared" si="13"/>
        <v>7.7130748865881813</v>
      </c>
      <c r="F103" s="15">
        <f t="shared" si="14"/>
        <v>1.5099033134902129E-14</v>
      </c>
      <c r="G103" s="15">
        <f t="shared" si="15"/>
        <v>-6.2172489379008766E-15</v>
      </c>
      <c r="H103" s="0">
        <f t="shared" si="16"/>
        <v>7.7130748865881777</v>
      </c>
      <c r="I103" s="15">
        <f t="shared" si="17"/>
        <v>0</v>
      </c>
      <c r="J103" s="0">
        <f t="shared" si="18"/>
        <v>0</v>
      </c>
      <c r="K103" s="0">
        <f t="shared" si="19"/>
        <v>0</v>
      </c>
    </row>
    <row r="104" spans="3:11" x14ac:dyDescent="0.25">
      <c r="C104" s="5">
        <v>100</v>
      </c>
      <c r="D104" s="0">
        <f t="shared" si="12"/>
        <v>7.7130748865881742</v>
      </c>
      <c r="E104" s="0">
        <f t="shared" si="13"/>
        <v>7.7130748865881813</v>
      </c>
      <c r="F104" s="15">
        <f t="shared" si="14"/>
        <v>1.5099033134902129E-14</v>
      </c>
      <c r="G104" s="15">
        <f t="shared" si="15"/>
        <v>-6.2172489379008766E-15</v>
      </c>
      <c r="H104" s="0">
        <f t="shared" si="16"/>
        <v>7.7130748865881777</v>
      </c>
      <c r="I104" s="15">
        <f t="shared" si="17"/>
        <v>0</v>
      </c>
      <c r="J104" s="0">
        <f t="shared" si="18"/>
        <v>0</v>
      </c>
      <c r="K104" s="0">
        <f t="shared" si="19"/>
        <v>0</v>
      </c>
    </row>
    <row r="105" spans="3:11" x14ac:dyDescent="0.25">
      <c r="C105" s="5">
        <v>101</v>
      </c>
      <c r="D105" s="0">
        <f t="shared" si="12"/>
        <v>7.7130748865881742</v>
      </c>
      <c r="E105" s="0">
        <f t="shared" si="13"/>
        <v>7.7130748865881813</v>
      </c>
      <c r="F105" s="15">
        <f t="shared" si="14"/>
        <v>1.5099033134902129E-14</v>
      </c>
      <c r="G105" s="15">
        <f t="shared" si="15"/>
        <v>-6.2172489379008766E-15</v>
      </c>
      <c r="H105" s="0">
        <f t="shared" si="16"/>
        <v>7.7130748865881777</v>
      </c>
      <c r="I105" s="15">
        <f t="shared" si="17"/>
        <v>0</v>
      </c>
      <c r="J105" s="0">
        <f t="shared" si="18"/>
        <v>0</v>
      </c>
      <c r="K105" s="0">
        <f t="shared" si="19"/>
        <v>0</v>
      </c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zoomScale="85" zoomScaleNormal="85" workbookViewId="0">
      <selection activeCell="R26" sqref="R26"/>
    </sheetView>
  </sheetViews>
  <sheetFormatPr baseColWidth="10" defaultRowHeight="15" x14ac:dyDescent="0.25"/>
  <cols>
    <col min="3" max="3" customWidth="true" hidden="true" width="0.0"/>
    <col min="9" max="10" customWidth="true" width="11.140625"/>
  </cols>
  <sheetData>
    <row r="1" spans="1:20" x14ac:dyDescent="0.25">
      <c r="A1" s="17"/>
      <c r="B1" s="17"/>
      <c r="C1" s="17"/>
      <c r="J1" s="1" t="s">
        <v>10</v>
      </c>
      <c r="K1" s="3" t="s">
        <v>107</v>
      </c>
      <c r="L1" t="s" s="0">
        <v>21</v>
      </c>
    </row>
    <row r="2" spans="1:20" x14ac:dyDescent="0.25">
      <c r="A2" s="17"/>
      <c r="B2" s="17"/>
      <c r="C2" s="17"/>
      <c r="J2" s="1" t="s">
        <v>18</v>
      </c>
      <c r="K2" s="3">
        <v>8</v>
      </c>
      <c r="L2" t="str" s="0">
        <f>'METODO DE REGLA FALSA'!I6</f>
        <v>SI</v>
      </c>
    </row>
    <row r="3" spans="1:20" ht="14.45" customHeight="1" x14ac:dyDescent="0.35">
      <c r="E3" s="11"/>
      <c r="F3" s="11"/>
      <c r="G3" s="11"/>
    </row>
    <row r="4" spans="1:20" ht="14.45" customHeight="1" x14ac:dyDescent="0.35">
      <c r="A4" s="18" t="s">
        <v>67</v>
      </c>
      <c r="B4" s="18" t="s">
        <v>68</v>
      </c>
      <c r="C4" s="18" t="s">
        <v>69</v>
      </c>
      <c r="D4" s="18" t="s">
        <v>70</v>
      </c>
      <c r="E4" s="18" t="s">
        <v>71</v>
      </c>
      <c r="F4" s="11"/>
      <c r="J4" s="2" t="s">
        <v>97</v>
      </c>
      <c r="K4" s="2" t="s">
        <v>98</v>
      </c>
      <c r="L4" s="2" t="s">
        <v>99</v>
      </c>
      <c r="M4" s="2" t="s">
        <v>100</v>
      </c>
      <c r="N4" s="2" t="s">
        <v>101</v>
      </c>
      <c r="O4" s="2" t="s">
        <v>102</v>
      </c>
      <c r="P4" s="2" t="s">
        <v>6</v>
      </c>
      <c r="Q4" s="2" t="s">
        <v>7</v>
      </c>
      <c r="R4" s="2" t="s">
        <v>8</v>
      </c>
      <c r="S4" s="2" t="s">
        <v>0</v>
      </c>
      <c r="T4" s="2" t="s">
        <v>9</v>
      </c>
    </row>
    <row r="5" spans="1:20" x14ac:dyDescent="0.25">
      <c r="A5" s="18"/>
      <c r="B5" s="18"/>
      <c r="C5" s="18"/>
      <c r="D5" s="18"/>
      <c r="E5" s="18"/>
      <c r="G5" t="s" s="0">
        <v>0</v>
      </c>
      <c r="H5" t="s" s="0">
        <v>1</v>
      </c>
      <c r="J5" s="3"/>
      <c r="K5" s="3"/>
      <c r="L5" s="3"/>
      <c r="M5" s="3"/>
      <c r="N5" s="3"/>
      <c r="O5" s="3"/>
      <c r="P5" s="3"/>
      <c r="Q5" s="3"/>
      <c r="R5" s="3">
        <v>-0.4</v>
      </c>
      <c r="S5" s="3">
        <v>2.8</v>
      </c>
      <c r="T5" s="3">
        <v>2.2000000000000002</v>
      </c>
    </row>
    <row r="6" spans="1:20" x14ac:dyDescent="0.25">
      <c r="A6" s="14">
        <f>'METODO DE REGLA FALSA'!H111</f>
        <v>7.7130748865881786</v>
      </c>
      <c r="B6" s="14">
        <f>'METODO DE BISECCION'!D105</f>
        <v>7.7130748865881742</v>
      </c>
      <c r="C6" s="14">
        <f>'METODO ITERATIVO'!G54</f>
        <v>0</v>
      </c>
      <c r="D6" s="14">
        <f>'METODO DE NEWTON RAPHSON'!E71</f>
        <v>7.6936150671598407</v>
      </c>
      <c r="E6" s="14">
        <f>'METODO DE LA SECANTE'!K14</f>
        <v>7.7130748865881786</v>
      </c>
      <c r="G6" s="0">
        <v>-6</v>
      </c>
      <c r="H6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-28.999999999999996</v>
      </c>
    </row>
    <row r="7" spans="1:20" x14ac:dyDescent="0.25">
      <c r="G7" s="0">
        <f>+G6+2</f>
        <v>-4</v>
      </c>
      <c r="H7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-15.400000000000002</v>
      </c>
      <c r="J7" s="2" t="s">
        <v>2</v>
      </c>
      <c r="K7" s="2" t="s">
        <v>3</v>
      </c>
      <c r="L7" s="2" t="s">
        <v>4</v>
      </c>
      <c r="M7" s="2" t="s">
        <v>5</v>
      </c>
    </row>
    <row r="8" spans="1:20" x14ac:dyDescent="0.25">
      <c r="G8" s="0">
        <f t="shared" ref="G8:G18" si="0">+G7+2</f>
        <v>-2</v>
      </c>
      <c r="H8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-4.9999999999999991</v>
      </c>
      <c r="J8" s="7">
        <v>0.75487775934549117</v>
      </c>
      <c r="K8" s="7">
        <f>J8^5+J8-1</f>
        <v>2.4425309397280159E-7</v>
      </c>
      <c r="L8" s="1"/>
      <c r="M8" s="1"/>
    </row>
    <row r="9" spans="1:20" x14ac:dyDescent="0.25">
      <c r="A9" t="s" s="0">
        <v>103</v>
      </c>
      <c r="G9" s="0">
        <f t="shared" si="0"/>
        <v>0</v>
      </c>
      <c r="H9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2.2000000000000002</v>
      </c>
    </row>
    <row r="10" spans="1:20" x14ac:dyDescent="0.25">
      <c r="A10" t="s" s="0">
        <v>106</v>
      </c>
      <c r="G10" s="0">
        <f t="shared" si="0"/>
        <v>2</v>
      </c>
      <c r="H10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6.1999999999999993</v>
      </c>
    </row>
    <row r="11" spans="1:20" x14ac:dyDescent="0.25">
      <c r="A11" t="s" s="0">
        <v>104</v>
      </c>
      <c r="G11" s="0">
        <f t="shared" si="0"/>
        <v>4</v>
      </c>
      <c r="H11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6.9999999999999991</v>
      </c>
    </row>
    <row r="12" spans="1:20" x14ac:dyDescent="0.25">
      <c r="A12" t="s" s="0">
        <v>105</v>
      </c>
      <c r="G12" s="0">
        <f t="shared" si="0"/>
        <v>6</v>
      </c>
      <c r="H12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4.599999999999997</v>
      </c>
    </row>
    <row r="13" spans="1:20" x14ac:dyDescent="0.25">
      <c r="G13" s="0">
        <f t="shared" si="0"/>
        <v>8</v>
      </c>
      <c r="H13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-1.0000000000000027</v>
      </c>
    </row>
    <row r="14" spans="1:20" x14ac:dyDescent="0.25">
      <c r="G14" s="0">
        <f t="shared" si="0"/>
        <v>10</v>
      </c>
      <c r="H14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-9.8000000000000007</v>
      </c>
    </row>
    <row r="15" spans="1:20" x14ac:dyDescent="0.25">
      <c r="G15" s="0">
        <f t="shared" si="0"/>
        <v>12</v>
      </c>
      <c r="H15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-21.800000000000008</v>
      </c>
    </row>
    <row r="16" spans="1:20" x14ac:dyDescent="0.25">
      <c r="G16" s="0">
        <f t="shared" si="0"/>
        <v>14</v>
      </c>
      <c r="H16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-37.000000000000007</v>
      </c>
    </row>
    <row r="17" spans="7:8" x14ac:dyDescent="0.25">
      <c r="G17" s="0">
        <f t="shared" si="0"/>
        <v>16</v>
      </c>
      <c r="H17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-55.400000000000006</v>
      </c>
    </row>
    <row r="18" spans="7:8" x14ac:dyDescent="0.25">
      <c r="G18" s="0">
        <f t="shared" si="0"/>
        <v>18</v>
      </c>
      <c r="H18" s="0">
        <f>+$J$5*Tabla1[[#This Row],[X]]^10+$K$5*Tabla1[[#This Row],[X]]^9+$L$5*Tabla1[[#This Row],[X]]^8+$M$5*Tabla1[[#This Row],[X]]^7+$N$5*Tabla1[[#This Row],[X]]^6+$O$5*Tabla1[[#This Row],[X]]^5+$P$5*Tabla1[[#This Row],[X]]^4+$Q$5*Tabla1[[#This Row],[X]]^3+$R$5*Tabla1[[#This Row],[X]]^2+$S$5*Tabla1[[#This Row],[X]]+$T$5</f>
        <v>-76.999999999999986</v>
      </c>
    </row>
  </sheetData>
  <mergeCells count="6">
    <mergeCell ref="E4:E5"/>
    <mergeCell ref="A1:C2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188" workbookViewId="0">
      <selection activeCell="H117" sqref="H117"/>
    </sheetView>
  </sheetViews>
  <sheetFormatPr baseColWidth="10" defaultRowHeight="15" x14ac:dyDescent="0.25"/>
  <cols>
    <col min="4" max="4" customWidth="true" width="10.85546875"/>
    <col min="9" max="9" bestFit="true" customWidth="true" width="11.85546875"/>
  </cols>
  <sheetData>
    <row r="1" spans="1:9" x14ac:dyDescent="0.25">
      <c r="A1" s="17"/>
      <c r="B1" s="17"/>
      <c r="C1" s="17"/>
    </row>
    <row r="2" spans="1:9" x14ac:dyDescent="0.25">
      <c r="A2" s="17"/>
      <c r="B2" s="17"/>
      <c r="C2" s="17"/>
      <c r="F2" s="6"/>
    </row>
    <row r="3" spans="1:9" x14ac:dyDescent="0.25">
      <c r="F3" s="6"/>
    </row>
    <row r="5" spans="1:9" x14ac:dyDescent="0.25">
      <c r="A5" s="1" t="s">
        <v>10</v>
      </c>
      <c r="B5" s="3">
        <f>'METODO GRAFICO'!K1</f>
        <v>0</v>
      </c>
      <c r="D5" s="5" t="s">
        <v>10</v>
      </c>
      <c r="E5" s="5" t="s">
        <v>18</v>
      </c>
      <c r="F5" s="5" t="s">
        <v>12</v>
      </c>
      <c r="G5" s="5" t="s">
        <v>19</v>
      </c>
      <c r="H5" s="5" t="s">
        <v>22</v>
      </c>
      <c r="I5" s="5" t="s">
        <v>21</v>
      </c>
    </row>
    <row r="6" spans="1:9" x14ac:dyDescent="0.25">
      <c r="A6" s="1" t="s">
        <v>18</v>
      </c>
      <c r="B6" s="3">
        <f>'METODO GRAFICO'!K2</f>
        <v>8</v>
      </c>
      <c r="D6" s="0">
        <f>B5</f>
        <v>0</v>
      </c>
      <c r="E6" s="0">
        <f>B6</f>
        <v>8</v>
      </c>
      <c r="F6" s="15">
        <f>$A$10*D6^10+$A$11*D6^9+$A$12*D6^8+$A$13*D6^7+$A$14*D6^6+$A$15*D6^5+$A$16*D6^4+$A$17*D6^3+$A$18*D6^2+$A$19*D6+$A$20</f>
        <v>2.2000000000000002</v>
      </c>
      <c r="G6" s="15">
        <f>$A$10*E6^10+$A$11*E6^9+$A$12*E6^8+$A$13*E6^7+$A$14*E6^6+$A$15*E6^5+$A$16*E6^4+$A$17*E6^3+$A$18*E6^2+$A$19*E6+$A$20</f>
        <v>-1.0000000000000027</v>
      </c>
      <c r="H6" s="0">
        <f>+F6*G6</f>
        <v>-2.200000000000006</v>
      </c>
      <c r="I6" t="str" s="0">
        <f>+IF(H6&lt;0,"SI","NO")</f>
        <v>SI</v>
      </c>
    </row>
    <row r="8" spans="1:9" x14ac:dyDescent="0.25">
      <c r="C8" s="19" t="s">
        <v>23</v>
      </c>
      <c r="D8" s="19"/>
      <c r="E8" s="19"/>
      <c r="F8" s="19"/>
      <c r="G8" s="19"/>
      <c r="H8" s="19"/>
      <c r="I8" s="19"/>
    </row>
    <row r="9" spans="1:9" x14ac:dyDescent="0.25">
      <c r="C9" t="s" s="0">
        <v>55</v>
      </c>
      <c r="D9" s="5" t="s">
        <v>10</v>
      </c>
      <c r="E9" s="5" t="s">
        <v>18</v>
      </c>
      <c r="F9" s="5" t="s">
        <v>12</v>
      </c>
      <c r="G9" s="5" t="s">
        <v>19</v>
      </c>
      <c r="H9" s="5" t="s">
        <v>20</v>
      </c>
      <c r="I9" s="5" t="s">
        <v>24</v>
      </c>
    </row>
    <row r="10" spans="1:9" x14ac:dyDescent="0.25">
      <c r="A10" s="4">
        <f>'METODO GRAFICO'!J5</f>
        <v>0</v>
      </c>
      <c r="C10" s="5">
        <v>1</v>
      </c>
      <c r="D10" s="0">
        <v>5</v>
      </c>
      <c r="E10" s="0">
        <f>B6</f>
        <v>8</v>
      </c>
      <c r="F10" s="15">
        <f>$A$10*D10^10+$A$11*D10^9+$A$12*D10^8+$A$13*D10^7+$A$14*D10^6+$A$15*D10^5+$A$16*D10^4+$A$17*D10^3+$A$18*D10^2+$A$19*D10+$A$20</f>
        <v>6.2</v>
      </c>
      <c r="G10" s="15">
        <f>$A$10*E10^10+$A$11*E10^9+$A$12*E10^8+$A$13*E10^7+$A$14*E10^6+$A$15*E10^5+$A$16*E10^4+$A$17*E10^3+$A$18*E10^2+$A$19*E10+$A$20</f>
        <v>-1.0000000000000027</v>
      </c>
      <c r="H10" s="0">
        <f>+D10-((F10*(E10-D10))/(G10-F10))</f>
        <v>7.5833333333333321</v>
      </c>
      <c r="I10" s="15">
        <f>$A$10*H10^10+$A$11*H10^9+$A$12*H10^8+$A$13*H10^7+$A$14*H10^6+$A$15*H10^5+$A$16*H10^4+$A$17*H10^3+$A$18*H10^2+$A$19*H10+$A$20</f>
        <v>0.43055555555555447</v>
      </c>
    </row>
    <row r="11" spans="1:9" x14ac:dyDescent="0.25">
      <c r="A11" s="4">
        <f>'METODO GRAFICO'!K5</f>
        <v>0</v>
      </c>
      <c r="C11" s="5">
        <v>2</v>
      </c>
      <c r="D11" s="0">
        <f>IF(I10&lt;0,H10,D10)</f>
        <v>5</v>
      </c>
      <c r="E11" s="0">
        <f>IF(I10&gt;0,H10,E10)</f>
        <v>7.5833333333333321</v>
      </c>
      <c r="F11" s="15">
        <f t="shared" ref="F11:F74" si="0">$A$10*D11^10+$A$11*D11^9+$A$12*D11^8+$A$13*D11^7+$A$14*D11^6+$A$15*D11^5+$A$16*D11^4+$A$17*D11^3+$A$18*D11^2+$A$19*D11+$A$20</f>
        <v>6.2</v>
      </c>
      <c r="G11" s="15">
        <f t="shared" ref="G11:G74" si="1">$A$10*E11^10+$A$11*E11^9+$A$12*E11^8+$A$13*E11^7+$A$14*E11^6+$A$15*E11^5+$A$16*E11^4+$A$17*E11^3+$A$18*E11^2+$A$19*E11+$A$20</f>
        <v>0.43055555555555447</v>
      </c>
      <c r="H11" s="0">
        <f t="shared" ref="H11:H74" si="2">+D11-((F11*(E11-D11))/(G11-F11))</f>
        <v>7.7761194029850724</v>
      </c>
      <c r="I11" s="15">
        <f t="shared" ref="I11:I74" si="3">$A$10*H11^10+$A$11*H11^9+$A$12*H11^8+$A$13*H11^7+$A$14*H11^6+$A$15*H11^5+$A$16*H11^4+$A$17*H11^3+$A$18*H11^2+$A$19*H11+$A$20</f>
        <v>-0.21407885943416627</v>
      </c>
    </row>
    <row r="12" spans="1:9" x14ac:dyDescent="0.25">
      <c r="A12" s="4">
        <f>'METODO GRAFICO'!L5</f>
        <v>0</v>
      </c>
      <c r="C12" s="5">
        <v>3</v>
      </c>
      <c r="D12" s="0">
        <f>IF(I11&lt;0,H11,D11)</f>
        <v>7.7761194029850724</v>
      </c>
      <c r="E12" s="0">
        <f>IF(I11&gt;0,H11,E11)</f>
        <v>7.5833333333333321</v>
      </c>
      <c r="F12" s="15">
        <f t="shared" si="0"/>
        <v>-0.21407885943416627</v>
      </c>
      <c r="G12" s="15">
        <f t="shared" si="1"/>
        <v>0.43055555555555447</v>
      </c>
      <c r="H12" s="0">
        <f t="shared" si="2"/>
        <v>7.7120964142240727</v>
      </c>
      <c r="I12" s="15">
        <f t="shared" si="3"/>
        <v>3.2975189122810278E-3</v>
      </c>
    </row>
    <row r="13" spans="1:9" x14ac:dyDescent="0.25">
      <c r="A13" s="4">
        <f>'METODO GRAFICO'!M5</f>
        <v>0</v>
      </c>
      <c r="C13" s="5">
        <v>4</v>
      </c>
      <c r="D13" s="0">
        <f t="shared" ref="D13:D18" si="4">IF(I12&lt;0,H12,D12)</f>
        <v>7.7761194029850724</v>
      </c>
      <c r="E13" s="0">
        <f t="shared" ref="E13:E18" si="5">IF(I12&gt;0,H12,E12)</f>
        <v>7.7120964142240727</v>
      </c>
      <c r="F13" s="15">
        <f t="shared" si="0"/>
        <v>-0.21407885943416627</v>
      </c>
      <c r="G13" s="15">
        <f t="shared" si="1"/>
        <v>3.2975189122810278E-3</v>
      </c>
      <c r="H13" s="0">
        <f t="shared" si="2"/>
        <v>7.7130676191814196</v>
      </c>
      <c r="I13" s="15">
        <f t="shared" si="3"/>
        <v>2.4494481999148832E-5</v>
      </c>
    </row>
    <row r="14" spans="1:9" x14ac:dyDescent="0.25">
      <c r="A14" s="4">
        <f>'METODO GRAFICO'!N5</f>
        <v>0</v>
      </c>
      <c r="C14" s="5">
        <v>5</v>
      </c>
      <c r="D14" s="0">
        <f t="shared" si="4"/>
        <v>7.7761194029850724</v>
      </c>
      <c r="E14" s="0">
        <f t="shared" si="5"/>
        <v>7.7130676191814196</v>
      </c>
      <c r="F14" s="15">
        <f t="shared" si="0"/>
        <v>-0.21407885943416627</v>
      </c>
      <c r="G14" s="15">
        <f t="shared" si="1"/>
        <v>2.4494481999148832E-5</v>
      </c>
      <c r="H14" s="0">
        <f t="shared" si="2"/>
        <v>7.713074832617151</v>
      </c>
      <c r="I14" s="15">
        <f t="shared" si="3"/>
        <v>1.8190718353849888E-7</v>
      </c>
    </row>
    <row r="15" spans="1:9" x14ac:dyDescent="0.25">
      <c r="A15" s="0">
        <f>'METODO GRAFICO'!O5</f>
        <v>0</v>
      </c>
      <c r="C15" s="5">
        <v>6</v>
      </c>
      <c r="D15" s="0">
        <f t="shared" si="4"/>
        <v>7.7761194029850724</v>
      </c>
      <c r="E15" s="0">
        <f t="shared" si="5"/>
        <v>7.713074832617151</v>
      </c>
      <c r="F15" s="15">
        <f t="shared" si="0"/>
        <v>-0.21407885943416627</v>
      </c>
      <c r="G15" s="15">
        <f t="shared" si="1"/>
        <v>1.8190718353849888E-7</v>
      </c>
      <c r="H15" s="0">
        <f t="shared" si="2"/>
        <v>7.7130748861873659</v>
      </c>
      <c r="I15" s="15">
        <f t="shared" si="3"/>
        <v>1.350923817255989E-9</v>
      </c>
    </row>
    <row r="16" spans="1:9" x14ac:dyDescent="0.25">
      <c r="A16" s="0">
        <f>'METODO GRAFICO'!P5</f>
        <v>0</v>
      </c>
      <c r="C16" s="5">
        <v>7</v>
      </c>
      <c r="D16" s="0">
        <f t="shared" si="4"/>
        <v>7.7761194029850724</v>
      </c>
      <c r="E16" s="0">
        <f t="shared" si="5"/>
        <v>7.7130748861873659</v>
      </c>
      <c r="F16" s="15">
        <f t="shared" si="0"/>
        <v>-0.21407885943416627</v>
      </c>
      <c r="G16" s="15">
        <f t="shared" si="1"/>
        <v>1.350923817255989E-9</v>
      </c>
      <c r="H16" s="0">
        <f t="shared" si="2"/>
        <v>7.7130748865852023</v>
      </c>
      <c r="I16" s="15">
        <f t="shared" si="3"/>
        <v>1.0030198893673514E-11</v>
      </c>
    </row>
    <row r="17" spans="1:9" x14ac:dyDescent="0.25">
      <c r="A17" s="0">
        <f>'METODO GRAFICO'!Q5</f>
        <v>0</v>
      </c>
      <c r="C17" s="5">
        <v>8</v>
      </c>
      <c r="D17" s="0">
        <f t="shared" si="4"/>
        <v>7.7761194029850724</v>
      </c>
      <c r="E17" s="0">
        <f t="shared" si="5"/>
        <v>7.7130748865852023</v>
      </c>
      <c r="F17" s="15">
        <f t="shared" si="0"/>
        <v>-0.21407885943416627</v>
      </c>
      <c r="G17" s="15">
        <f t="shared" si="1"/>
        <v>1.0030198893673514E-11</v>
      </c>
      <c r="H17" s="0">
        <f t="shared" si="2"/>
        <v>7.7130748865881564</v>
      </c>
      <c r="I17" s="15">
        <f t="shared" si="3"/>
        <v>7.5495165674510645E-14</v>
      </c>
    </row>
    <row r="18" spans="1:9" x14ac:dyDescent="0.25">
      <c r="A18" s="0">
        <f>'METODO GRAFICO'!R5</f>
        <v>-0.4</v>
      </c>
      <c r="C18" s="5">
        <v>9</v>
      </c>
      <c r="D18" s="0">
        <f t="shared" si="4"/>
        <v>7.7761194029850724</v>
      </c>
      <c r="E18" s="0">
        <f t="shared" si="5"/>
        <v>7.7130748865881564</v>
      </c>
      <c r="F18" s="15">
        <f t="shared" si="0"/>
        <v>-0.21407885943416627</v>
      </c>
      <c r="G18" s="15">
        <f t="shared" si="1"/>
        <v>7.5495165674510645E-14</v>
      </c>
      <c r="H18" s="0">
        <f t="shared" si="2"/>
        <v>7.7130748865881786</v>
      </c>
      <c r="I18" s="15">
        <f t="shared" si="3"/>
        <v>0</v>
      </c>
    </row>
    <row r="19" spans="1:9" x14ac:dyDescent="0.25">
      <c r="A19" s="0">
        <f>'METODO GRAFICO'!S5</f>
        <v>2.8</v>
      </c>
      <c r="C19" s="5">
        <v>10</v>
      </c>
      <c r="D19" s="0">
        <f t="shared" ref="D19:D26" si="6">IF(I18&lt;0,H18,D18)</f>
        <v>7.7761194029850724</v>
      </c>
      <c r="E19" s="0">
        <f t="shared" ref="E19:E26" si="7">IF(I18&gt;0,H18,E18)</f>
        <v>7.7130748865881564</v>
      </c>
      <c r="F19" s="15">
        <f t="shared" si="0"/>
        <v>-0.21407885943416627</v>
      </c>
      <c r="G19" s="15">
        <f t="shared" si="1"/>
        <v>7.5495165674510645E-14</v>
      </c>
      <c r="H19" s="0">
        <f t="shared" si="2"/>
        <v>7.7130748865881786</v>
      </c>
      <c r="I19" s="15">
        <f t="shared" si="3"/>
        <v>0</v>
      </c>
    </row>
    <row r="20" spans="1:9" x14ac:dyDescent="0.25">
      <c r="A20" s="0">
        <f>'METODO GRAFICO'!T5</f>
        <v>2.2000000000000002</v>
      </c>
      <c r="C20" s="5">
        <v>11</v>
      </c>
      <c r="D20" s="0">
        <f t="shared" si="6"/>
        <v>7.7761194029850724</v>
      </c>
      <c r="E20" s="0">
        <f t="shared" si="7"/>
        <v>7.7130748865881564</v>
      </c>
      <c r="F20" s="15">
        <f t="shared" si="0"/>
        <v>-0.21407885943416627</v>
      </c>
      <c r="G20" s="15">
        <f t="shared" si="1"/>
        <v>7.5495165674510645E-14</v>
      </c>
      <c r="H20" s="0">
        <f t="shared" si="2"/>
        <v>7.7130748865881786</v>
      </c>
      <c r="I20" s="15">
        <f t="shared" si="3"/>
        <v>0</v>
      </c>
    </row>
    <row r="21" spans="1:9" x14ac:dyDescent="0.25">
      <c r="C21" s="5">
        <v>12</v>
      </c>
      <c r="D21" s="0">
        <f t="shared" si="6"/>
        <v>7.7761194029850724</v>
      </c>
      <c r="E21" s="0">
        <f t="shared" si="7"/>
        <v>7.7130748865881564</v>
      </c>
      <c r="F21" s="15">
        <f t="shared" si="0"/>
        <v>-0.21407885943416627</v>
      </c>
      <c r="G21" s="15">
        <f t="shared" si="1"/>
        <v>7.5495165674510645E-14</v>
      </c>
      <c r="H21" s="0">
        <f t="shared" si="2"/>
        <v>7.7130748865881786</v>
      </c>
      <c r="I21" s="15">
        <f t="shared" si="3"/>
        <v>0</v>
      </c>
    </row>
    <row r="22" spans="1:9" x14ac:dyDescent="0.25">
      <c r="C22" s="5">
        <v>13</v>
      </c>
      <c r="D22" s="0">
        <f t="shared" si="6"/>
        <v>7.7761194029850724</v>
      </c>
      <c r="E22" s="0">
        <f t="shared" si="7"/>
        <v>7.7130748865881564</v>
      </c>
      <c r="F22" s="15">
        <f t="shared" si="0"/>
        <v>-0.21407885943416627</v>
      </c>
      <c r="G22" s="15">
        <f t="shared" si="1"/>
        <v>7.5495165674510645E-14</v>
      </c>
      <c r="H22" s="0">
        <f t="shared" si="2"/>
        <v>7.7130748865881786</v>
      </c>
      <c r="I22" s="15">
        <f t="shared" si="3"/>
        <v>0</v>
      </c>
    </row>
    <row r="23" spans="1:9" x14ac:dyDescent="0.25">
      <c r="C23" s="5">
        <v>14</v>
      </c>
      <c r="D23" s="0">
        <f t="shared" si="6"/>
        <v>7.7761194029850724</v>
      </c>
      <c r="E23" s="0">
        <f t="shared" si="7"/>
        <v>7.7130748865881564</v>
      </c>
      <c r="F23" s="15">
        <f t="shared" si="0"/>
        <v>-0.21407885943416627</v>
      </c>
      <c r="G23" s="15">
        <f t="shared" si="1"/>
        <v>7.5495165674510645E-14</v>
      </c>
      <c r="H23" s="0">
        <f t="shared" si="2"/>
        <v>7.7130748865881786</v>
      </c>
      <c r="I23" s="15">
        <f t="shared" si="3"/>
        <v>0</v>
      </c>
    </row>
    <row r="24" spans="1:9" x14ac:dyDescent="0.25">
      <c r="C24" s="5">
        <v>15</v>
      </c>
      <c r="D24" s="0">
        <f t="shared" si="6"/>
        <v>7.7761194029850724</v>
      </c>
      <c r="E24" s="0">
        <f t="shared" si="7"/>
        <v>7.7130748865881564</v>
      </c>
      <c r="F24" s="15">
        <f t="shared" si="0"/>
        <v>-0.21407885943416627</v>
      </c>
      <c r="G24" s="15">
        <f t="shared" si="1"/>
        <v>7.5495165674510645E-14</v>
      </c>
      <c r="H24" s="0">
        <f t="shared" si="2"/>
        <v>7.7130748865881786</v>
      </c>
      <c r="I24" s="15">
        <f t="shared" si="3"/>
        <v>0</v>
      </c>
    </row>
    <row r="25" spans="1:9" x14ac:dyDescent="0.25">
      <c r="C25" s="5">
        <v>16</v>
      </c>
      <c r="D25" s="0">
        <f t="shared" si="6"/>
        <v>7.7761194029850724</v>
      </c>
      <c r="E25" s="0">
        <f t="shared" si="7"/>
        <v>7.7130748865881564</v>
      </c>
      <c r="F25" s="15">
        <f t="shared" si="0"/>
        <v>-0.21407885943416627</v>
      </c>
      <c r="G25" s="15">
        <f t="shared" si="1"/>
        <v>7.5495165674510645E-14</v>
      </c>
      <c r="H25" s="0">
        <f t="shared" si="2"/>
        <v>7.7130748865881786</v>
      </c>
      <c r="I25" s="15">
        <f t="shared" si="3"/>
        <v>0</v>
      </c>
    </row>
    <row r="26" spans="1:9" x14ac:dyDescent="0.25">
      <c r="C26" s="5">
        <v>17</v>
      </c>
      <c r="D26" s="0">
        <f t="shared" si="6"/>
        <v>7.7761194029850724</v>
      </c>
      <c r="E26" s="0">
        <f t="shared" si="7"/>
        <v>7.7130748865881564</v>
      </c>
      <c r="F26" s="15">
        <f t="shared" si="0"/>
        <v>-0.21407885943416627</v>
      </c>
      <c r="G26" s="15">
        <f t="shared" si="1"/>
        <v>7.5495165674510645E-14</v>
      </c>
      <c r="H26" s="0">
        <f t="shared" si="2"/>
        <v>7.7130748865881786</v>
      </c>
      <c r="I26" s="15">
        <f t="shared" si="3"/>
        <v>0</v>
      </c>
    </row>
    <row r="27" spans="1:9" x14ac:dyDescent="0.25">
      <c r="C27" s="5">
        <v>18</v>
      </c>
      <c r="D27" s="0">
        <f t="shared" ref="D27:D29" si="8">IF(I26&lt;0,H26,D26)</f>
        <v>7.7761194029850724</v>
      </c>
      <c r="E27" s="0">
        <f t="shared" ref="E27:E29" si="9">IF(I26&gt;0,H26,E26)</f>
        <v>7.7130748865881564</v>
      </c>
      <c r="F27" s="15">
        <f t="shared" si="0"/>
        <v>-0.21407885943416627</v>
      </c>
      <c r="G27" s="15">
        <f t="shared" si="1"/>
        <v>7.5495165674510645E-14</v>
      </c>
      <c r="H27" s="0">
        <f t="shared" si="2"/>
        <v>7.7130748865881786</v>
      </c>
      <c r="I27" s="15">
        <f t="shared" si="3"/>
        <v>0</v>
      </c>
    </row>
    <row r="28" spans="1:9" x14ac:dyDescent="0.25">
      <c r="C28" s="5">
        <v>19</v>
      </c>
      <c r="D28" s="0">
        <f t="shared" si="8"/>
        <v>7.7761194029850724</v>
      </c>
      <c r="E28" s="0">
        <f t="shared" si="9"/>
        <v>7.7130748865881564</v>
      </c>
      <c r="F28" s="15">
        <f t="shared" si="0"/>
        <v>-0.21407885943416627</v>
      </c>
      <c r="G28" s="15">
        <f t="shared" si="1"/>
        <v>7.5495165674510645E-14</v>
      </c>
      <c r="H28" s="0">
        <f t="shared" si="2"/>
        <v>7.7130748865881786</v>
      </c>
      <c r="I28" s="15">
        <f t="shared" si="3"/>
        <v>0</v>
      </c>
    </row>
    <row r="29" spans="1:9" x14ac:dyDescent="0.25">
      <c r="C29" s="5">
        <v>20</v>
      </c>
      <c r="D29" s="0">
        <f t="shared" si="8"/>
        <v>7.7761194029850724</v>
      </c>
      <c r="E29" s="0">
        <f t="shared" si="9"/>
        <v>7.7130748865881564</v>
      </c>
      <c r="F29" s="15">
        <f t="shared" si="0"/>
        <v>-0.21407885943416627</v>
      </c>
      <c r="G29" s="15">
        <f t="shared" si="1"/>
        <v>7.5495165674510645E-14</v>
      </c>
      <c r="H29" s="0">
        <f t="shared" si="2"/>
        <v>7.7130748865881786</v>
      </c>
      <c r="I29" s="15">
        <f t="shared" si="3"/>
        <v>0</v>
      </c>
    </row>
    <row r="30" spans="1:9" x14ac:dyDescent="0.25">
      <c r="D30" s="0">
        <f t="shared" ref="D30:D47" si="10">IF(I29&lt;0,H29,D29)</f>
        <v>7.7761194029850724</v>
      </c>
      <c r="E30" s="0">
        <f t="shared" ref="E30:E47" si="11">IF(I29&gt;0,H29,E29)</f>
        <v>7.7130748865881564</v>
      </c>
      <c r="F30" s="15">
        <f t="shared" si="0"/>
        <v>-0.21407885943416627</v>
      </c>
      <c r="G30" s="15">
        <f t="shared" si="1"/>
        <v>7.5495165674510645E-14</v>
      </c>
      <c r="H30" s="0">
        <f t="shared" si="2"/>
        <v>7.7130748865881786</v>
      </c>
      <c r="I30" s="15">
        <f t="shared" si="3"/>
        <v>0</v>
      </c>
    </row>
    <row r="31" spans="1:9" x14ac:dyDescent="0.25">
      <c r="D31" s="0">
        <f t="shared" si="10"/>
        <v>7.7761194029850724</v>
      </c>
      <c r="E31" s="0">
        <f t="shared" si="11"/>
        <v>7.7130748865881564</v>
      </c>
      <c r="F31" s="15">
        <f t="shared" si="0"/>
        <v>-0.21407885943416627</v>
      </c>
      <c r="G31" s="15">
        <f t="shared" si="1"/>
        <v>7.5495165674510645E-14</v>
      </c>
      <c r="H31" s="0">
        <f t="shared" si="2"/>
        <v>7.7130748865881786</v>
      </c>
      <c r="I31" s="15">
        <f t="shared" si="3"/>
        <v>0</v>
      </c>
    </row>
    <row r="32" spans="1:9" x14ac:dyDescent="0.25">
      <c r="D32" s="0">
        <f t="shared" si="10"/>
        <v>7.7761194029850724</v>
      </c>
      <c r="E32" s="0">
        <f t="shared" si="11"/>
        <v>7.7130748865881564</v>
      </c>
      <c r="F32" s="15">
        <f t="shared" si="0"/>
        <v>-0.21407885943416627</v>
      </c>
      <c r="G32" s="15">
        <f t="shared" si="1"/>
        <v>7.5495165674510645E-14</v>
      </c>
      <c r="H32" s="0">
        <f t="shared" si="2"/>
        <v>7.7130748865881786</v>
      </c>
      <c r="I32" s="15">
        <f t="shared" si="3"/>
        <v>0</v>
      </c>
    </row>
    <row r="33" spans="4:9" x14ac:dyDescent="0.25">
      <c r="D33" s="0">
        <f t="shared" si="10"/>
        <v>7.7761194029850724</v>
      </c>
      <c r="E33" s="0">
        <f t="shared" si="11"/>
        <v>7.7130748865881564</v>
      </c>
      <c r="F33" s="15">
        <f t="shared" si="0"/>
        <v>-0.21407885943416627</v>
      </c>
      <c r="G33" s="15">
        <f t="shared" si="1"/>
        <v>7.5495165674510645E-14</v>
      </c>
      <c r="H33" s="0">
        <f t="shared" si="2"/>
        <v>7.7130748865881786</v>
      </c>
      <c r="I33" s="15">
        <f t="shared" si="3"/>
        <v>0</v>
      </c>
    </row>
    <row r="34" spans="4:9" x14ac:dyDescent="0.25">
      <c r="D34" s="0">
        <f t="shared" si="10"/>
        <v>7.7761194029850724</v>
      </c>
      <c r="E34" s="0">
        <f t="shared" si="11"/>
        <v>7.7130748865881564</v>
      </c>
      <c r="F34" s="15">
        <f t="shared" si="0"/>
        <v>-0.21407885943416627</v>
      </c>
      <c r="G34" s="15">
        <f t="shared" si="1"/>
        <v>7.5495165674510645E-14</v>
      </c>
      <c r="H34" s="0">
        <f t="shared" si="2"/>
        <v>7.7130748865881786</v>
      </c>
      <c r="I34" s="15">
        <f t="shared" si="3"/>
        <v>0</v>
      </c>
    </row>
    <row r="35" spans="4:9" x14ac:dyDescent="0.25">
      <c r="D35" s="0">
        <f t="shared" si="10"/>
        <v>7.7761194029850724</v>
      </c>
      <c r="E35" s="0">
        <f t="shared" si="11"/>
        <v>7.7130748865881564</v>
      </c>
      <c r="F35" s="15">
        <f t="shared" si="0"/>
        <v>-0.21407885943416627</v>
      </c>
      <c r="G35" s="15">
        <f t="shared" si="1"/>
        <v>7.5495165674510645E-14</v>
      </c>
      <c r="H35" s="0">
        <f t="shared" si="2"/>
        <v>7.7130748865881786</v>
      </c>
      <c r="I35" s="15">
        <f t="shared" si="3"/>
        <v>0</v>
      </c>
    </row>
    <row r="36" spans="4:9" x14ac:dyDescent="0.25">
      <c r="D36" s="0">
        <f t="shared" si="10"/>
        <v>7.7761194029850724</v>
      </c>
      <c r="E36" s="0">
        <f t="shared" si="11"/>
        <v>7.7130748865881564</v>
      </c>
      <c r="F36" s="15">
        <f t="shared" si="0"/>
        <v>-0.21407885943416627</v>
      </c>
      <c r="G36" s="15">
        <f t="shared" si="1"/>
        <v>7.5495165674510645E-14</v>
      </c>
      <c r="H36" s="0">
        <f t="shared" si="2"/>
        <v>7.7130748865881786</v>
      </c>
      <c r="I36" s="15">
        <f t="shared" si="3"/>
        <v>0</v>
      </c>
    </row>
    <row r="37" spans="4:9" x14ac:dyDescent="0.25">
      <c r="D37" s="0">
        <f t="shared" si="10"/>
        <v>7.7761194029850724</v>
      </c>
      <c r="E37" s="0">
        <f t="shared" si="11"/>
        <v>7.7130748865881564</v>
      </c>
      <c r="F37" s="15">
        <f t="shared" si="0"/>
        <v>-0.21407885943416627</v>
      </c>
      <c r="G37" s="15">
        <f t="shared" si="1"/>
        <v>7.5495165674510645E-14</v>
      </c>
      <c r="H37" s="0">
        <f t="shared" si="2"/>
        <v>7.7130748865881786</v>
      </c>
      <c r="I37" s="15">
        <f t="shared" si="3"/>
        <v>0</v>
      </c>
    </row>
    <row r="38" spans="4:9" x14ac:dyDescent="0.25">
      <c r="D38" s="0">
        <f t="shared" si="10"/>
        <v>7.7761194029850724</v>
      </c>
      <c r="E38" s="0">
        <f t="shared" si="11"/>
        <v>7.7130748865881564</v>
      </c>
      <c r="F38" s="15">
        <f t="shared" si="0"/>
        <v>-0.21407885943416627</v>
      </c>
      <c r="G38" s="15">
        <f t="shared" si="1"/>
        <v>7.5495165674510645E-14</v>
      </c>
      <c r="H38" s="0">
        <f t="shared" si="2"/>
        <v>7.7130748865881786</v>
      </c>
      <c r="I38" s="15">
        <f t="shared" si="3"/>
        <v>0</v>
      </c>
    </row>
    <row r="39" spans="4:9" x14ac:dyDescent="0.25">
      <c r="D39" s="0">
        <f t="shared" si="10"/>
        <v>7.7761194029850724</v>
      </c>
      <c r="E39" s="0">
        <f t="shared" si="11"/>
        <v>7.7130748865881564</v>
      </c>
      <c r="F39" s="15">
        <f t="shared" si="0"/>
        <v>-0.21407885943416627</v>
      </c>
      <c r="G39" s="15">
        <f t="shared" si="1"/>
        <v>7.5495165674510645E-14</v>
      </c>
      <c r="H39" s="0">
        <f t="shared" si="2"/>
        <v>7.7130748865881786</v>
      </c>
      <c r="I39" s="15">
        <f t="shared" si="3"/>
        <v>0</v>
      </c>
    </row>
    <row r="40" spans="4:9" x14ac:dyDescent="0.25">
      <c r="D40" s="0">
        <f t="shared" si="10"/>
        <v>7.7761194029850724</v>
      </c>
      <c r="E40" s="0">
        <f t="shared" si="11"/>
        <v>7.7130748865881564</v>
      </c>
      <c r="F40" s="15">
        <f t="shared" si="0"/>
        <v>-0.21407885943416627</v>
      </c>
      <c r="G40" s="15">
        <f t="shared" si="1"/>
        <v>7.5495165674510645E-14</v>
      </c>
      <c r="H40" s="0">
        <f t="shared" si="2"/>
        <v>7.7130748865881786</v>
      </c>
      <c r="I40" s="15">
        <f t="shared" si="3"/>
        <v>0</v>
      </c>
    </row>
    <row r="41" spans="4:9" x14ac:dyDescent="0.25">
      <c r="D41" s="0">
        <f t="shared" si="10"/>
        <v>7.7761194029850724</v>
      </c>
      <c r="E41" s="0">
        <f t="shared" si="11"/>
        <v>7.7130748865881564</v>
      </c>
      <c r="F41" s="15">
        <f t="shared" si="0"/>
        <v>-0.21407885943416627</v>
      </c>
      <c r="G41" s="15">
        <f t="shared" si="1"/>
        <v>7.5495165674510645E-14</v>
      </c>
      <c r="H41" s="0">
        <f t="shared" si="2"/>
        <v>7.7130748865881786</v>
      </c>
      <c r="I41" s="15">
        <f t="shared" si="3"/>
        <v>0</v>
      </c>
    </row>
    <row r="42" spans="4:9" x14ac:dyDescent="0.25">
      <c r="D42" s="0">
        <f t="shared" si="10"/>
        <v>7.7761194029850724</v>
      </c>
      <c r="E42" s="0">
        <f t="shared" si="11"/>
        <v>7.7130748865881564</v>
      </c>
      <c r="F42" s="15">
        <f t="shared" si="0"/>
        <v>-0.21407885943416627</v>
      </c>
      <c r="G42" s="15">
        <f t="shared" si="1"/>
        <v>7.5495165674510645E-14</v>
      </c>
      <c r="H42" s="0">
        <f t="shared" si="2"/>
        <v>7.7130748865881786</v>
      </c>
      <c r="I42" s="15">
        <f t="shared" si="3"/>
        <v>0</v>
      </c>
    </row>
    <row r="43" spans="4:9" x14ac:dyDescent="0.25">
      <c r="D43" s="0">
        <f t="shared" si="10"/>
        <v>7.7761194029850724</v>
      </c>
      <c r="E43" s="0">
        <f t="shared" si="11"/>
        <v>7.7130748865881564</v>
      </c>
      <c r="F43" s="15">
        <f t="shared" si="0"/>
        <v>-0.21407885943416627</v>
      </c>
      <c r="G43" s="15">
        <f t="shared" si="1"/>
        <v>7.5495165674510645E-14</v>
      </c>
      <c r="H43" s="0">
        <f t="shared" si="2"/>
        <v>7.7130748865881786</v>
      </c>
      <c r="I43" s="15">
        <f t="shared" si="3"/>
        <v>0</v>
      </c>
    </row>
    <row r="44" spans="4:9" x14ac:dyDescent="0.25">
      <c r="D44" s="0">
        <f t="shared" si="10"/>
        <v>7.7761194029850724</v>
      </c>
      <c r="E44" s="0">
        <f t="shared" si="11"/>
        <v>7.7130748865881564</v>
      </c>
      <c r="F44" s="15">
        <f t="shared" si="0"/>
        <v>-0.21407885943416627</v>
      </c>
      <c r="G44" s="15">
        <f t="shared" si="1"/>
        <v>7.5495165674510645E-14</v>
      </c>
      <c r="H44" s="0">
        <f t="shared" si="2"/>
        <v>7.7130748865881786</v>
      </c>
      <c r="I44" s="15">
        <f t="shared" si="3"/>
        <v>0</v>
      </c>
    </row>
    <row r="45" spans="4:9" x14ac:dyDescent="0.25">
      <c r="D45" s="0">
        <f t="shared" si="10"/>
        <v>7.7761194029850724</v>
      </c>
      <c r="E45" s="0">
        <f t="shared" si="11"/>
        <v>7.7130748865881564</v>
      </c>
      <c r="F45" s="15">
        <f t="shared" si="0"/>
        <v>-0.21407885943416627</v>
      </c>
      <c r="G45" s="15">
        <f t="shared" si="1"/>
        <v>7.5495165674510645E-14</v>
      </c>
      <c r="H45" s="0">
        <f t="shared" si="2"/>
        <v>7.7130748865881786</v>
      </c>
      <c r="I45" s="15">
        <f t="shared" si="3"/>
        <v>0</v>
      </c>
    </row>
    <row r="46" spans="4:9" x14ac:dyDescent="0.25">
      <c r="D46" s="0">
        <f t="shared" si="10"/>
        <v>7.7761194029850724</v>
      </c>
      <c r="E46" s="0">
        <f t="shared" si="11"/>
        <v>7.7130748865881564</v>
      </c>
      <c r="F46" s="15">
        <f t="shared" si="0"/>
        <v>-0.21407885943416627</v>
      </c>
      <c r="G46" s="15">
        <f t="shared" si="1"/>
        <v>7.5495165674510645E-14</v>
      </c>
      <c r="H46" s="0">
        <f t="shared" si="2"/>
        <v>7.7130748865881786</v>
      </c>
      <c r="I46" s="15">
        <f t="shared" si="3"/>
        <v>0</v>
      </c>
    </row>
    <row r="47" spans="4:9" x14ac:dyDescent="0.25">
      <c r="D47" s="0">
        <f t="shared" si="10"/>
        <v>7.7761194029850724</v>
      </c>
      <c r="E47" s="0">
        <f t="shared" si="11"/>
        <v>7.7130748865881564</v>
      </c>
      <c r="F47" s="15">
        <f t="shared" si="0"/>
        <v>-0.21407885943416627</v>
      </c>
      <c r="G47" s="15">
        <f t="shared" si="1"/>
        <v>7.5495165674510645E-14</v>
      </c>
      <c r="H47" s="0">
        <f t="shared" si="2"/>
        <v>7.7130748865881786</v>
      </c>
      <c r="I47" s="15">
        <f t="shared" si="3"/>
        <v>0</v>
      </c>
    </row>
    <row r="48" spans="4:9" x14ac:dyDescent="0.25">
      <c r="D48" s="0">
        <f t="shared" ref="D48:D111" si="12">IF(I47&lt;0,H47,D47)</f>
        <v>7.7761194029850724</v>
      </c>
      <c r="E48" s="0">
        <f t="shared" ref="E48:E111" si="13">IF(I47&gt;0,H47,E47)</f>
        <v>7.7130748865881564</v>
      </c>
      <c r="F48" s="15">
        <f t="shared" si="0"/>
        <v>-0.21407885943416627</v>
      </c>
      <c r="G48" s="15">
        <f t="shared" si="1"/>
        <v>7.5495165674510645E-14</v>
      </c>
      <c r="H48" s="0">
        <f t="shared" si="2"/>
        <v>7.7130748865881786</v>
      </c>
      <c r="I48" s="15">
        <f t="shared" si="3"/>
        <v>0</v>
      </c>
    </row>
    <row r="49" spans="4:9" x14ac:dyDescent="0.25">
      <c r="D49" s="0">
        <f t="shared" si="12"/>
        <v>7.7761194029850724</v>
      </c>
      <c r="E49" s="0">
        <f t="shared" si="13"/>
        <v>7.7130748865881564</v>
      </c>
      <c r="F49" s="15">
        <f t="shared" si="0"/>
        <v>-0.21407885943416627</v>
      </c>
      <c r="G49" s="15">
        <f t="shared" si="1"/>
        <v>7.5495165674510645E-14</v>
      </c>
      <c r="H49" s="0">
        <f t="shared" si="2"/>
        <v>7.7130748865881786</v>
      </c>
      <c r="I49" s="15">
        <f t="shared" si="3"/>
        <v>0</v>
      </c>
    </row>
    <row r="50" spans="4:9" x14ac:dyDescent="0.25">
      <c r="D50" s="0">
        <f t="shared" si="12"/>
        <v>7.7761194029850724</v>
      </c>
      <c r="E50" s="0">
        <f t="shared" si="13"/>
        <v>7.7130748865881564</v>
      </c>
      <c r="F50" s="15">
        <f t="shared" si="0"/>
        <v>-0.21407885943416627</v>
      </c>
      <c r="G50" s="15">
        <f t="shared" si="1"/>
        <v>7.5495165674510645E-14</v>
      </c>
      <c r="H50" s="0">
        <f t="shared" si="2"/>
        <v>7.7130748865881786</v>
      </c>
      <c r="I50" s="15">
        <f t="shared" si="3"/>
        <v>0</v>
      </c>
    </row>
    <row r="51" spans="4:9" x14ac:dyDescent="0.25">
      <c r="D51" s="0">
        <f t="shared" si="12"/>
        <v>7.7761194029850724</v>
      </c>
      <c r="E51" s="0">
        <f t="shared" si="13"/>
        <v>7.7130748865881564</v>
      </c>
      <c r="F51" s="15">
        <f t="shared" si="0"/>
        <v>-0.21407885943416627</v>
      </c>
      <c r="G51" s="15">
        <f t="shared" si="1"/>
        <v>7.5495165674510645E-14</v>
      </c>
      <c r="H51" s="0">
        <f t="shared" si="2"/>
        <v>7.7130748865881786</v>
      </c>
      <c r="I51" s="15">
        <f t="shared" si="3"/>
        <v>0</v>
      </c>
    </row>
    <row r="52" spans="4:9" x14ac:dyDescent="0.25">
      <c r="D52" s="0">
        <f t="shared" si="12"/>
        <v>7.7761194029850724</v>
      </c>
      <c r="E52" s="0">
        <f t="shared" si="13"/>
        <v>7.7130748865881564</v>
      </c>
      <c r="F52" s="15">
        <f t="shared" si="0"/>
        <v>-0.21407885943416627</v>
      </c>
      <c r="G52" s="15">
        <f t="shared" si="1"/>
        <v>7.5495165674510645E-14</v>
      </c>
      <c r="H52" s="0">
        <f t="shared" si="2"/>
        <v>7.7130748865881786</v>
      </c>
      <c r="I52" s="15">
        <f t="shared" si="3"/>
        <v>0</v>
      </c>
    </row>
    <row r="53" spans="4:9" x14ac:dyDescent="0.25">
      <c r="D53" s="0">
        <f t="shared" si="12"/>
        <v>7.7761194029850724</v>
      </c>
      <c r="E53" s="0">
        <f t="shared" si="13"/>
        <v>7.7130748865881564</v>
      </c>
      <c r="F53" s="15">
        <f t="shared" si="0"/>
        <v>-0.21407885943416627</v>
      </c>
      <c r="G53" s="15">
        <f t="shared" si="1"/>
        <v>7.5495165674510645E-14</v>
      </c>
      <c r="H53" s="0">
        <f t="shared" si="2"/>
        <v>7.7130748865881786</v>
      </c>
      <c r="I53" s="15">
        <f t="shared" si="3"/>
        <v>0</v>
      </c>
    </row>
    <row r="54" spans="4:9" x14ac:dyDescent="0.25">
      <c r="D54" s="0">
        <f t="shared" si="12"/>
        <v>7.7761194029850724</v>
      </c>
      <c r="E54" s="0">
        <f t="shared" si="13"/>
        <v>7.7130748865881564</v>
      </c>
      <c r="F54" s="15">
        <f t="shared" si="0"/>
        <v>-0.21407885943416627</v>
      </c>
      <c r="G54" s="15">
        <f t="shared" si="1"/>
        <v>7.5495165674510645E-14</v>
      </c>
      <c r="H54" s="0">
        <f t="shared" si="2"/>
        <v>7.7130748865881786</v>
      </c>
      <c r="I54" s="15">
        <f t="shared" si="3"/>
        <v>0</v>
      </c>
    </row>
    <row r="55" spans="4:9" x14ac:dyDescent="0.25">
      <c r="D55" s="0">
        <f t="shared" si="12"/>
        <v>7.7761194029850724</v>
      </c>
      <c r="E55" s="0">
        <f t="shared" si="13"/>
        <v>7.7130748865881564</v>
      </c>
      <c r="F55" s="15">
        <f t="shared" si="0"/>
        <v>-0.21407885943416627</v>
      </c>
      <c r="G55" s="15">
        <f t="shared" si="1"/>
        <v>7.5495165674510645E-14</v>
      </c>
      <c r="H55" s="0">
        <f t="shared" si="2"/>
        <v>7.7130748865881786</v>
      </c>
      <c r="I55" s="15">
        <f t="shared" si="3"/>
        <v>0</v>
      </c>
    </row>
    <row r="56" spans="4:9" x14ac:dyDescent="0.25">
      <c r="D56" s="0">
        <f t="shared" si="12"/>
        <v>7.7761194029850724</v>
      </c>
      <c r="E56" s="0">
        <f t="shared" si="13"/>
        <v>7.7130748865881564</v>
      </c>
      <c r="F56" s="15">
        <f t="shared" si="0"/>
        <v>-0.21407885943416627</v>
      </c>
      <c r="G56" s="15">
        <f t="shared" si="1"/>
        <v>7.5495165674510645E-14</v>
      </c>
      <c r="H56" s="0">
        <f t="shared" si="2"/>
        <v>7.7130748865881786</v>
      </c>
      <c r="I56" s="15">
        <f t="shared" si="3"/>
        <v>0</v>
      </c>
    </row>
    <row r="57" spans="4:9" x14ac:dyDescent="0.25">
      <c r="D57" s="0">
        <f t="shared" si="12"/>
        <v>7.7761194029850724</v>
      </c>
      <c r="E57" s="0">
        <f t="shared" si="13"/>
        <v>7.7130748865881564</v>
      </c>
      <c r="F57" s="15">
        <f t="shared" si="0"/>
        <v>-0.21407885943416627</v>
      </c>
      <c r="G57" s="15">
        <f t="shared" si="1"/>
        <v>7.5495165674510645E-14</v>
      </c>
      <c r="H57" s="0">
        <f t="shared" si="2"/>
        <v>7.7130748865881786</v>
      </c>
      <c r="I57" s="15">
        <f t="shared" si="3"/>
        <v>0</v>
      </c>
    </row>
    <row r="58" spans="4:9" x14ac:dyDescent="0.25">
      <c r="D58" s="0">
        <f t="shared" si="12"/>
        <v>7.7761194029850724</v>
      </c>
      <c r="E58" s="0">
        <f t="shared" si="13"/>
        <v>7.7130748865881564</v>
      </c>
      <c r="F58" s="15">
        <f t="shared" si="0"/>
        <v>-0.21407885943416627</v>
      </c>
      <c r="G58" s="15">
        <f t="shared" si="1"/>
        <v>7.5495165674510645E-14</v>
      </c>
      <c r="H58" s="0">
        <f t="shared" si="2"/>
        <v>7.7130748865881786</v>
      </c>
      <c r="I58" s="15">
        <f t="shared" si="3"/>
        <v>0</v>
      </c>
    </row>
    <row r="59" spans="4:9" x14ac:dyDescent="0.25">
      <c r="D59" s="0">
        <f t="shared" si="12"/>
        <v>7.7761194029850724</v>
      </c>
      <c r="E59" s="0">
        <f t="shared" si="13"/>
        <v>7.7130748865881564</v>
      </c>
      <c r="F59" s="15">
        <f t="shared" si="0"/>
        <v>-0.21407885943416627</v>
      </c>
      <c r="G59" s="15">
        <f t="shared" si="1"/>
        <v>7.5495165674510645E-14</v>
      </c>
      <c r="H59" s="0">
        <f t="shared" si="2"/>
        <v>7.7130748865881786</v>
      </c>
      <c r="I59" s="15">
        <f t="shared" si="3"/>
        <v>0</v>
      </c>
    </row>
    <row r="60" spans="4:9" x14ac:dyDescent="0.25">
      <c r="D60" s="0">
        <f t="shared" si="12"/>
        <v>7.7761194029850724</v>
      </c>
      <c r="E60" s="0">
        <f t="shared" si="13"/>
        <v>7.7130748865881564</v>
      </c>
      <c r="F60" s="15">
        <f t="shared" si="0"/>
        <v>-0.21407885943416627</v>
      </c>
      <c r="G60" s="15">
        <f t="shared" si="1"/>
        <v>7.5495165674510645E-14</v>
      </c>
      <c r="H60" s="0">
        <f t="shared" si="2"/>
        <v>7.7130748865881786</v>
      </c>
      <c r="I60" s="15">
        <f t="shared" si="3"/>
        <v>0</v>
      </c>
    </row>
    <row r="61" spans="4:9" x14ac:dyDescent="0.25">
      <c r="D61" s="0">
        <f t="shared" si="12"/>
        <v>7.7761194029850724</v>
      </c>
      <c r="E61" s="0">
        <f t="shared" si="13"/>
        <v>7.7130748865881564</v>
      </c>
      <c r="F61" s="15">
        <f t="shared" si="0"/>
        <v>-0.21407885943416627</v>
      </c>
      <c r="G61" s="15">
        <f t="shared" si="1"/>
        <v>7.5495165674510645E-14</v>
      </c>
      <c r="H61" s="0">
        <f t="shared" si="2"/>
        <v>7.7130748865881786</v>
      </c>
      <c r="I61" s="15">
        <f t="shared" si="3"/>
        <v>0</v>
      </c>
    </row>
    <row r="62" spans="4:9" x14ac:dyDescent="0.25">
      <c r="D62" s="0">
        <f t="shared" si="12"/>
        <v>7.7761194029850724</v>
      </c>
      <c r="E62" s="0">
        <f t="shared" si="13"/>
        <v>7.7130748865881564</v>
      </c>
      <c r="F62" s="15">
        <f t="shared" si="0"/>
        <v>-0.21407885943416627</v>
      </c>
      <c r="G62" s="15">
        <f t="shared" si="1"/>
        <v>7.5495165674510645E-14</v>
      </c>
      <c r="H62" s="0">
        <f t="shared" si="2"/>
        <v>7.7130748865881786</v>
      </c>
      <c r="I62" s="15">
        <f t="shared" si="3"/>
        <v>0</v>
      </c>
    </row>
    <row r="63" spans="4:9" x14ac:dyDescent="0.25">
      <c r="D63" s="0">
        <f t="shared" si="12"/>
        <v>7.7761194029850724</v>
      </c>
      <c r="E63" s="0">
        <f t="shared" si="13"/>
        <v>7.7130748865881564</v>
      </c>
      <c r="F63" s="15">
        <f t="shared" si="0"/>
        <v>-0.21407885943416627</v>
      </c>
      <c r="G63" s="15">
        <f t="shared" si="1"/>
        <v>7.5495165674510645E-14</v>
      </c>
      <c r="H63" s="0">
        <f t="shared" si="2"/>
        <v>7.7130748865881786</v>
      </c>
      <c r="I63" s="15">
        <f t="shared" si="3"/>
        <v>0</v>
      </c>
    </row>
    <row r="64" spans="4:9" x14ac:dyDescent="0.25">
      <c r="D64" s="0">
        <f t="shared" si="12"/>
        <v>7.7761194029850724</v>
      </c>
      <c r="E64" s="0">
        <f t="shared" si="13"/>
        <v>7.7130748865881564</v>
      </c>
      <c r="F64" s="15">
        <f t="shared" si="0"/>
        <v>-0.21407885943416627</v>
      </c>
      <c r="G64" s="15">
        <f t="shared" si="1"/>
        <v>7.5495165674510645E-14</v>
      </c>
      <c r="H64" s="0">
        <f t="shared" si="2"/>
        <v>7.7130748865881786</v>
      </c>
      <c r="I64" s="15">
        <f t="shared" si="3"/>
        <v>0</v>
      </c>
    </row>
    <row r="65" spans="4:9" x14ac:dyDescent="0.25">
      <c r="D65" s="0">
        <f t="shared" si="12"/>
        <v>7.7761194029850724</v>
      </c>
      <c r="E65" s="0">
        <f t="shared" si="13"/>
        <v>7.7130748865881564</v>
      </c>
      <c r="F65" s="15">
        <f t="shared" si="0"/>
        <v>-0.21407885943416627</v>
      </c>
      <c r="G65" s="15">
        <f t="shared" si="1"/>
        <v>7.5495165674510645E-14</v>
      </c>
      <c r="H65" s="0">
        <f t="shared" si="2"/>
        <v>7.7130748865881786</v>
      </c>
      <c r="I65" s="15">
        <f t="shared" si="3"/>
        <v>0</v>
      </c>
    </row>
    <row r="66" spans="4:9" x14ac:dyDescent="0.25">
      <c r="D66" s="0">
        <f t="shared" si="12"/>
        <v>7.7761194029850724</v>
      </c>
      <c r="E66" s="0">
        <f t="shared" si="13"/>
        <v>7.7130748865881564</v>
      </c>
      <c r="F66" s="15">
        <f t="shared" si="0"/>
        <v>-0.21407885943416627</v>
      </c>
      <c r="G66" s="15">
        <f t="shared" si="1"/>
        <v>7.5495165674510645E-14</v>
      </c>
      <c r="H66" s="0">
        <f t="shared" si="2"/>
        <v>7.7130748865881786</v>
      </c>
      <c r="I66" s="15">
        <f t="shared" si="3"/>
        <v>0</v>
      </c>
    </row>
    <row r="67" spans="4:9" x14ac:dyDescent="0.25">
      <c r="D67" s="0">
        <f t="shared" si="12"/>
        <v>7.7761194029850724</v>
      </c>
      <c r="E67" s="0">
        <f t="shared" si="13"/>
        <v>7.7130748865881564</v>
      </c>
      <c r="F67" s="15">
        <f t="shared" si="0"/>
        <v>-0.21407885943416627</v>
      </c>
      <c r="G67" s="15">
        <f t="shared" si="1"/>
        <v>7.5495165674510645E-14</v>
      </c>
      <c r="H67" s="0">
        <f t="shared" si="2"/>
        <v>7.7130748865881786</v>
      </c>
      <c r="I67" s="15">
        <f t="shared" si="3"/>
        <v>0</v>
      </c>
    </row>
    <row r="68" spans="4:9" x14ac:dyDescent="0.25">
      <c r="D68" s="0">
        <f t="shared" si="12"/>
        <v>7.7761194029850724</v>
      </c>
      <c r="E68" s="0">
        <f t="shared" si="13"/>
        <v>7.7130748865881564</v>
      </c>
      <c r="F68" s="15">
        <f t="shared" si="0"/>
        <v>-0.21407885943416627</v>
      </c>
      <c r="G68" s="15">
        <f t="shared" si="1"/>
        <v>7.5495165674510645E-14</v>
      </c>
      <c r="H68" s="0">
        <f t="shared" si="2"/>
        <v>7.7130748865881786</v>
      </c>
      <c r="I68" s="15">
        <f t="shared" si="3"/>
        <v>0</v>
      </c>
    </row>
    <row r="69" spans="4:9" x14ac:dyDescent="0.25">
      <c r="D69" s="0">
        <f t="shared" si="12"/>
        <v>7.7761194029850724</v>
      </c>
      <c r="E69" s="0">
        <f t="shared" si="13"/>
        <v>7.7130748865881564</v>
      </c>
      <c r="F69" s="15">
        <f t="shared" si="0"/>
        <v>-0.21407885943416627</v>
      </c>
      <c r="G69" s="15">
        <f t="shared" si="1"/>
        <v>7.5495165674510645E-14</v>
      </c>
      <c r="H69" s="0">
        <f t="shared" si="2"/>
        <v>7.7130748865881786</v>
      </c>
      <c r="I69" s="15">
        <f t="shared" si="3"/>
        <v>0</v>
      </c>
    </row>
    <row r="70" spans="4:9" x14ac:dyDescent="0.25">
      <c r="D70" s="0">
        <f t="shared" si="12"/>
        <v>7.7761194029850724</v>
      </c>
      <c r="E70" s="0">
        <f t="shared" si="13"/>
        <v>7.7130748865881564</v>
      </c>
      <c r="F70" s="15">
        <f t="shared" si="0"/>
        <v>-0.21407885943416627</v>
      </c>
      <c r="G70" s="15">
        <f t="shared" si="1"/>
        <v>7.5495165674510645E-14</v>
      </c>
      <c r="H70" s="0">
        <f t="shared" si="2"/>
        <v>7.7130748865881786</v>
      </c>
      <c r="I70" s="15">
        <f t="shared" si="3"/>
        <v>0</v>
      </c>
    </row>
    <row r="71" spans="4:9" x14ac:dyDescent="0.25">
      <c r="D71" s="0">
        <f t="shared" si="12"/>
        <v>7.7761194029850724</v>
      </c>
      <c r="E71" s="0">
        <f t="shared" si="13"/>
        <v>7.7130748865881564</v>
      </c>
      <c r="F71" s="15">
        <f t="shared" si="0"/>
        <v>-0.21407885943416627</v>
      </c>
      <c r="G71" s="15">
        <f t="shared" si="1"/>
        <v>7.5495165674510645E-14</v>
      </c>
      <c r="H71" s="0">
        <f t="shared" si="2"/>
        <v>7.7130748865881786</v>
      </c>
      <c r="I71" s="15">
        <f t="shared" si="3"/>
        <v>0</v>
      </c>
    </row>
    <row r="72" spans="4:9" x14ac:dyDescent="0.25">
      <c r="D72" s="0">
        <f t="shared" si="12"/>
        <v>7.7761194029850724</v>
      </c>
      <c r="E72" s="0">
        <f t="shared" si="13"/>
        <v>7.7130748865881564</v>
      </c>
      <c r="F72" s="15">
        <f t="shared" si="0"/>
        <v>-0.21407885943416627</v>
      </c>
      <c r="G72" s="15">
        <f t="shared" si="1"/>
        <v>7.5495165674510645E-14</v>
      </c>
      <c r="H72" s="0">
        <f t="shared" si="2"/>
        <v>7.7130748865881786</v>
      </c>
      <c r="I72" s="15">
        <f t="shared" si="3"/>
        <v>0</v>
      </c>
    </row>
    <row r="73" spans="4:9" x14ac:dyDescent="0.25">
      <c r="D73" s="0">
        <f t="shared" si="12"/>
        <v>7.7761194029850724</v>
      </c>
      <c r="E73" s="0">
        <f t="shared" si="13"/>
        <v>7.7130748865881564</v>
      </c>
      <c r="F73" s="15">
        <f t="shared" si="0"/>
        <v>-0.21407885943416627</v>
      </c>
      <c r="G73" s="15">
        <f t="shared" si="1"/>
        <v>7.5495165674510645E-14</v>
      </c>
      <c r="H73" s="0">
        <f t="shared" si="2"/>
        <v>7.7130748865881786</v>
      </c>
      <c r="I73" s="15">
        <f t="shared" si="3"/>
        <v>0</v>
      </c>
    </row>
    <row r="74" spans="4:9" x14ac:dyDescent="0.25">
      <c r="D74" s="0">
        <f t="shared" si="12"/>
        <v>7.7761194029850724</v>
      </c>
      <c r="E74" s="0">
        <f t="shared" si="13"/>
        <v>7.7130748865881564</v>
      </c>
      <c r="F74" s="15">
        <f t="shared" si="0"/>
        <v>-0.21407885943416627</v>
      </c>
      <c r="G74" s="15">
        <f t="shared" si="1"/>
        <v>7.5495165674510645E-14</v>
      </c>
      <c r="H74" s="0">
        <f t="shared" si="2"/>
        <v>7.7130748865881786</v>
      </c>
      <c r="I74" s="15">
        <f t="shared" si="3"/>
        <v>0</v>
      </c>
    </row>
    <row r="75" spans="4:9" x14ac:dyDescent="0.25">
      <c r="D75" s="0">
        <f t="shared" si="12"/>
        <v>7.7761194029850724</v>
      </c>
      <c r="E75" s="0">
        <f t="shared" si="13"/>
        <v>7.7130748865881564</v>
      </c>
      <c r="F75" s="15">
        <f t="shared" ref="F75:F111" si="14">$A$10*D75^10+$A$11*D75^9+$A$12*D75^8+$A$13*D75^7+$A$14*D75^6+$A$15*D75^5+$A$16*D75^4+$A$17*D75^3+$A$18*D75^2+$A$19*D75+$A$20</f>
        <v>-0.21407885943416627</v>
      </c>
      <c r="G75" s="15">
        <f t="shared" ref="G75:G111" si="15">$A$10*E75^10+$A$11*E75^9+$A$12*E75^8+$A$13*E75^7+$A$14*E75^6+$A$15*E75^5+$A$16*E75^4+$A$17*E75^3+$A$18*E75^2+$A$19*E75+$A$20</f>
        <v>7.5495165674510645E-14</v>
      </c>
      <c r="H75" s="0">
        <f t="shared" ref="H75:H111" si="16">+D75-((F75*(E75-D75))/(G75-F75))</f>
        <v>7.7130748865881786</v>
      </c>
      <c r="I75" s="15">
        <f t="shared" ref="I75:I111" si="17">$A$10*H75^10+$A$11*H75^9+$A$12*H75^8+$A$13*H75^7+$A$14*H75^6+$A$15*H75^5+$A$16*H75^4+$A$17*H75^3+$A$18*H75^2+$A$19*H75+$A$20</f>
        <v>0</v>
      </c>
    </row>
    <row r="76" spans="4:9" x14ac:dyDescent="0.25">
      <c r="D76" s="0">
        <f t="shared" si="12"/>
        <v>7.7761194029850724</v>
      </c>
      <c r="E76" s="0">
        <f t="shared" si="13"/>
        <v>7.7130748865881564</v>
      </c>
      <c r="F76" s="15">
        <f t="shared" si="14"/>
        <v>-0.21407885943416627</v>
      </c>
      <c r="G76" s="15">
        <f t="shared" si="15"/>
        <v>7.5495165674510645E-14</v>
      </c>
      <c r="H76" s="0">
        <f t="shared" si="16"/>
        <v>7.7130748865881786</v>
      </c>
      <c r="I76" s="15">
        <f t="shared" si="17"/>
        <v>0</v>
      </c>
    </row>
    <row r="77" spans="4:9" x14ac:dyDescent="0.25">
      <c r="D77" s="0">
        <f t="shared" si="12"/>
        <v>7.7761194029850724</v>
      </c>
      <c r="E77" s="0">
        <f t="shared" si="13"/>
        <v>7.7130748865881564</v>
      </c>
      <c r="F77" s="15">
        <f t="shared" si="14"/>
        <v>-0.21407885943416627</v>
      </c>
      <c r="G77" s="15">
        <f t="shared" si="15"/>
        <v>7.5495165674510645E-14</v>
      </c>
      <c r="H77" s="0">
        <f t="shared" si="16"/>
        <v>7.7130748865881786</v>
      </c>
      <c r="I77" s="15">
        <f t="shared" si="17"/>
        <v>0</v>
      </c>
    </row>
    <row r="78" spans="4:9" x14ac:dyDescent="0.25">
      <c r="D78" s="0">
        <f t="shared" si="12"/>
        <v>7.7761194029850724</v>
      </c>
      <c r="E78" s="0">
        <f t="shared" si="13"/>
        <v>7.7130748865881564</v>
      </c>
      <c r="F78" s="15">
        <f t="shared" si="14"/>
        <v>-0.21407885943416627</v>
      </c>
      <c r="G78" s="15">
        <f t="shared" si="15"/>
        <v>7.5495165674510645E-14</v>
      </c>
      <c r="H78" s="0">
        <f t="shared" si="16"/>
        <v>7.7130748865881786</v>
      </c>
      <c r="I78" s="15">
        <f t="shared" si="17"/>
        <v>0</v>
      </c>
    </row>
    <row r="79" spans="4:9" x14ac:dyDescent="0.25">
      <c r="D79" s="0">
        <f t="shared" si="12"/>
        <v>7.7761194029850724</v>
      </c>
      <c r="E79" s="0">
        <f t="shared" si="13"/>
        <v>7.7130748865881564</v>
      </c>
      <c r="F79" s="15">
        <f t="shared" si="14"/>
        <v>-0.21407885943416627</v>
      </c>
      <c r="G79" s="15">
        <f t="shared" si="15"/>
        <v>7.5495165674510645E-14</v>
      </c>
      <c r="H79" s="0">
        <f t="shared" si="16"/>
        <v>7.7130748865881786</v>
      </c>
      <c r="I79" s="15">
        <f t="shared" si="17"/>
        <v>0</v>
      </c>
    </row>
    <row r="80" spans="4:9" x14ac:dyDescent="0.25">
      <c r="D80" s="0">
        <f t="shared" si="12"/>
        <v>7.7761194029850724</v>
      </c>
      <c r="E80" s="0">
        <f t="shared" si="13"/>
        <v>7.7130748865881564</v>
      </c>
      <c r="F80" s="15">
        <f t="shared" si="14"/>
        <v>-0.21407885943416627</v>
      </c>
      <c r="G80" s="15">
        <f t="shared" si="15"/>
        <v>7.5495165674510645E-14</v>
      </c>
      <c r="H80" s="0">
        <f t="shared" si="16"/>
        <v>7.7130748865881786</v>
      </c>
      <c r="I80" s="15">
        <f t="shared" si="17"/>
        <v>0</v>
      </c>
    </row>
    <row r="81" spans="4:9" x14ac:dyDescent="0.25">
      <c r="D81" s="0">
        <f t="shared" si="12"/>
        <v>7.7761194029850724</v>
      </c>
      <c r="E81" s="0">
        <f t="shared" si="13"/>
        <v>7.7130748865881564</v>
      </c>
      <c r="F81" s="15">
        <f t="shared" si="14"/>
        <v>-0.21407885943416627</v>
      </c>
      <c r="G81" s="15">
        <f t="shared" si="15"/>
        <v>7.5495165674510645E-14</v>
      </c>
      <c r="H81" s="0">
        <f t="shared" si="16"/>
        <v>7.7130748865881786</v>
      </c>
      <c r="I81" s="15">
        <f t="shared" si="17"/>
        <v>0</v>
      </c>
    </row>
    <row r="82" spans="4:9" x14ac:dyDescent="0.25">
      <c r="D82" s="0">
        <f t="shared" si="12"/>
        <v>7.7761194029850724</v>
      </c>
      <c r="E82" s="0">
        <f t="shared" si="13"/>
        <v>7.7130748865881564</v>
      </c>
      <c r="F82" s="15">
        <f t="shared" si="14"/>
        <v>-0.21407885943416627</v>
      </c>
      <c r="G82" s="15">
        <f t="shared" si="15"/>
        <v>7.5495165674510645E-14</v>
      </c>
      <c r="H82" s="0">
        <f t="shared" si="16"/>
        <v>7.7130748865881786</v>
      </c>
      <c r="I82" s="15">
        <f t="shared" si="17"/>
        <v>0</v>
      </c>
    </row>
    <row r="83" spans="4:9" x14ac:dyDescent="0.25">
      <c r="D83" s="0">
        <f t="shared" si="12"/>
        <v>7.7761194029850724</v>
      </c>
      <c r="E83" s="0">
        <f t="shared" si="13"/>
        <v>7.7130748865881564</v>
      </c>
      <c r="F83" s="15">
        <f t="shared" si="14"/>
        <v>-0.21407885943416627</v>
      </c>
      <c r="G83" s="15">
        <f t="shared" si="15"/>
        <v>7.5495165674510645E-14</v>
      </c>
      <c r="H83" s="0">
        <f t="shared" si="16"/>
        <v>7.7130748865881786</v>
      </c>
      <c r="I83" s="15">
        <f t="shared" si="17"/>
        <v>0</v>
      </c>
    </row>
    <row r="84" spans="4:9" x14ac:dyDescent="0.25">
      <c r="D84" s="0">
        <f t="shared" si="12"/>
        <v>7.7761194029850724</v>
      </c>
      <c r="E84" s="0">
        <f t="shared" si="13"/>
        <v>7.7130748865881564</v>
      </c>
      <c r="F84" s="15">
        <f t="shared" si="14"/>
        <v>-0.21407885943416627</v>
      </c>
      <c r="G84" s="15">
        <f t="shared" si="15"/>
        <v>7.5495165674510645E-14</v>
      </c>
      <c r="H84" s="0">
        <f t="shared" si="16"/>
        <v>7.7130748865881786</v>
      </c>
      <c r="I84" s="15">
        <f t="shared" si="17"/>
        <v>0</v>
      </c>
    </row>
    <row r="85" spans="4:9" x14ac:dyDescent="0.25">
      <c r="D85" s="0">
        <f t="shared" si="12"/>
        <v>7.7761194029850724</v>
      </c>
      <c r="E85" s="0">
        <f t="shared" si="13"/>
        <v>7.7130748865881564</v>
      </c>
      <c r="F85" s="15">
        <f t="shared" si="14"/>
        <v>-0.21407885943416627</v>
      </c>
      <c r="G85" s="15">
        <f t="shared" si="15"/>
        <v>7.5495165674510645E-14</v>
      </c>
      <c r="H85" s="0">
        <f t="shared" si="16"/>
        <v>7.7130748865881786</v>
      </c>
      <c r="I85" s="15">
        <f t="shared" si="17"/>
        <v>0</v>
      </c>
    </row>
    <row r="86" spans="4:9" x14ac:dyDescent="0.25">
      <c r="D86" s="0">
        <f t="shared" si="12"/>
        <v>7.7761194029850724</v>
      </c>
      <c r="E86" s="0">
        <f t="shared" si="13"/>
        <v>7.7130748865881564</v>
      </c>
      <c r="F86" s="15">
        <f t="shared" si="14"/>
        <v>-0.21407885943416627</v>
      </c>
      <c r="G86" s="15">
        <f t="shared" si="15"/>
        <v>7.5495165674510645E-14</v>
      </c>
      <c r="H86" s="0">
        <f t="shared" si="16"/>
        <v>7.7130748865881786</v>
      </c>
      <c r="I86" s="15">
        <f t="shared" si="17"/>
        <v>0</v>
      </c>
    </row>
    <row r="87" spans="4:9" x14ac:dyDescent="0.25">
      <c r="D87" s="0">
        <f t="shared" si="12"/>
        <v>7.7761194029850724</v>
      </c>
      <c r="E87" s="0">
        <f t="shared" si="13"/>
        <v>7.7130748865881564</v>
      </c>
      <c r="F87" s="15">
        <f t="shared" si="14"/>
        <v>-0.21407885943416627</v>
      </c>
      <c r="G87" s="15">
        <f t="shared" si="15"/>
        <v>7.5495165674510645E-14</v>
      </c>
      <c r="H87" s="0">
        <f t="shared" si="16"/>
        <v>7.7130748865881786</v>
      </c>
      <c r="I87" s="15">
        <f t="shared" si="17"/>
        <v>0</v>
      </c>
    </row>
    <row r="88" spans="4:9" x14ac:dyDescent="0.25">
      <c r="D88" s="0">
        <f t="shared" si="12"/>
        <v>7.7761194029850724</v>
      </c>
      <c r="E88" s="0">
        <f t="shared" si="13"/>
        <v>7.7130748865881564</v>
      </c>
      <c r="F88" s="15">
        <f t="shared" si="14"/>
        <v>-0.21407885943416627</v>
      </c>
      <c r="G88" s="15">
        <f t="shared" si="15"/>
        <v>7.5495165674510645E-14</v>
      </c>
      <c r="H88" s="0">
        <f t="shared" si="16"/>
        <v>7.7130748865881786</v>
      </c>
      <c r="I88" s="15">
        <f t="shared" si="17"/>
        <v>0</v>
      </c>
    </row>
    <row r="89" spans="4:9" x14ac:dyDescent="0.25">
      <c r="D89" s="0">
        <f t="shared" si="12"/>
        <v>7.7761194029850724</v>
      </c>
      <c r="E89" s="0">
        <f t="shared" si="13"/>
        <v>7.7130748865881564</v>
      </c>
      <c r="F89" s="15">
        <f t="shared" si="14"/>
        <v>-0.21407885943416627</v>
      </c>
      <c r="G89" s="15">
        <f t="shared" si="15"/>
        <v>7.5495165674510645E-14</v>
      </c>
      <c r="H89" s="0">
        <f t="shared" si="16"/>
        <v>7.7130748865881786</v>
      </c>
      <c r="I89" s="15">
        <f t="shared" si="17"/>
        <v>0</v>
      </c>
    </row>
    <row r="90" spans="4:9" x14ac:dyDescent="0.25">
      <c r="D90" s="0">
        <f t="shared" si="12"/>
        <v>7.7761194029850724</v>
      </c>
      <c r="E90" s="0">
        <f t="shared" si="13"/>
        <v>7.7130748865881564</v>
      </c>
      <c r="F90" s="15">
        <f t="shared" si="14"/>
        <v>-0.21407885943416627</v>
      </c>
      <c r="G90" s="15">
        <f t="shared" si="15"/>
        <v>7.5495165674510645E-14</v>
      </c>
      <c r="H90" s="0">
        <f t="shared" si="16"/>
        <v>7.7130748865881786</v>
      </c>
      <c r="I90" s="15">
        <f t="shared" si="17"/>
        <v>0</v>
      </c>
    </row>
    <row r="91" spans="4:9" x14ac:dyDescent="0.25">
      <c r="D91" s="0">
        <f t="shared" si="12"/>
        <v>7.7761194029850724</v>
      </c>
      <c r="E91" s="0">
        <f t="shared" si="13"/>
        <v>7.7130748865881564</v>
      </c>
      <c r="F91" s="15">
        <f t="shared" si="14"/>
        <v>-0.21407885943416627</v>
      </c>
      <c r="G91" s="15">
        <f t="shared" si="15"/>
        <v>7.5495165674510645E-14</v>
      </c>
      <c r="H91" s="0">
        <f t="shared" si="16"/>
        <v>7.7130748865881786</v>
      </c>
      <c r="I91" s="15">
        <f t="shared" si="17"/>
        <v>0</v>
      </c>
    </row>
    <row r="92" spans="4:9" x14ac:dyDescent="0.25">
      <c r="D92" s="0">
        <f t="shared" si="12"/>
        <v>7.7761194029850724</v>
      </c>
      <c r="E92" s="0">
        <f t="shared" si="13"/>
        <v>7.7130748865881564</v>
      </c>
      <c r="F92" s="15">
        <f t="shared" si="14"/>
        <v>-0.21407885943416627</v>
      </c>
      <c r="G92" s="15">
        <f t="shared" si="15"/>
        <v>7.5495165674510645E-14</v>
      </c>
      <c r="H92" s="0">
        <f t="shared" si="16"/>
        <v>7.7130748865881786</v>
      </c>
      <c r="I92" s="15">
        <f t="shared" si="17"/>
        <v>0</v>
      </c>
    </row>
    <row r="93" spans="4:9" x14ac:dyDescent="0.25">
      <c r="D93" s="0">
        <f t="shared" si="12"/>
        <v>7.7761194029850724</v>
      </c>
      <c r="E93" s="0">
        <f t="shared" si="13"/>
        <v>7.7130748865881564</v>
      </c>
      <c r="F93" s="15">
        <f t="shared" si="14"/>
        <v>-0.21407885943416627</v>
      </c>
      <c r="G93" s="15">
        <f t="shared" si="15"/>
        <v>7.5495165674510645E-14</v>
      </c>
      <c r="H93" s="0">
        <f t="shared" si="16"/>
        <v>7.7130748865881786</v>
      </c>
      <c r="I93" s="15">
        <f t="shared" si="17"/>
        <v>0</v>
      </c>
    </row>
    <row r="94" spans="4:9" x14ac:dyDescent="0.25">
      <c r="D94" s="0">
        <f t="shared" si="12"/>
        <v>7.7761194029850724</v>
      </c>
      <c r="E94" s="0">
        <f t="shared" si="13"/>
        <v>7.7130748865881564</v>
      </c>
      <c r="F94" s="15">
        <f t="shared" si="14"/>
        <v>-0.21407885943416627</v>
      </c>
      <c r="G94" s="15">
        <f t="shared" si="15"/>
        <v>7.5495165674510645E-14</v>
      </c>
      <c r="H94" s="0">
        <f t="shared" si="16"/>
        <v>7.7130748865881786</v>
      </c>
      <c r="I94" s="15">
        <f t="shared" si="17"/>
        <v>0</v>
      </c>
    </row>
    <row r="95" spans="4:9" x14ac:dyDescent="0.25">
      <c r="D95" s="0">
        <f t="shared" si="12"/>
        <v>7.7761194029850724</v>
      </c>
      <c r="E95" s="0">
        <f t="shared" si="13"/>
        <v>7.7130748865881564</v>
      </c>
      <c r="F95" s="15">
        <f t="shared" si="14"/>
        <v>-0.21407885943416627</v>
      </c>
      <c r="G95" s="15">
        <f t="shared" si="15"/>
        <v>7.5495165674510645E-14</v>
      </c>
      <c r="H95" s="0">
        <f t="shared" si="16"/>
        <v>7.7130748865881786</v>
      </c>
      <c r="I95" s="15">
        <f t="shared" si="17"/>
        <v>0</v>
      </c>
    </row>
    <row r="96" spans="4:9" x14ac:dyDescent="0.25">
      <c r="D96" s="0">
        <f t="shared" si="12"/>
        <v>7.7761194029850724</v>
      </c>
      <c r="E96" s="0">
        <f t="shared" si="13"/>
        <v>7.7130748865881564</v>
      </c>
      <c r="F96" s="15">
        <f t="shared" si="14"/>
        <v>-0.21407885943416627</v>
      </c>
      <c r="G96" s="15">
        <f t="shared" si="15"/>
        <v>7.5495165674510645E-14</v>
      </c>
      <c r="H96" s="0">
        <f t="shared" si="16"/>
        <v>7.7130748865881786</v>
      </c>
      <c r="I96" s="15">
        <f t="shared" si="17"/>
        <v>0</v>
      </c>
    </row>
    <row r="97" spans="4:9" x14ac:dyDescent="0.25">
      <c r="D97" s="0">
        <f t="shared" si="12"/>
        <v>7.7761194029850724</v>
      </c>
      <c r="E97" s="0">
        <f t="shared" si="13"/>
        <v>7.7130748865881564</v>
      </c>
      <c r="F97" s="15">
        <f t="shared" si="14"/>
        <v>-0.21407885943416627</v>
      </c>
      <c r="G97" s="15">
        <f t="shared" si="15"/>
        <v>7.5495165674510645E-14</v>
      </c>
      <c r="H97" s="0">
        <f t="shared" si="16"/>
        <v>7.7130748865881786</v>
      </c>
      <c r="I97" s="15">
        <f t="shared" si="17"/>
        <v>0</v>
      </c>
    </row>
    <row r="98" spans="4:9" x14ac:dyDescent="0.25">
      <c r="D98" s="0">
        <f t="shared" si="12"/>
        <v>7.7761194029850724</v>
      </c>
      <c r="E98" s="0">
        <f t="shared" si="13"/>
        <v>7.7130748865881564</v>
      </c>
      <c r="F98" s="15">
        <f t="shared" si="14"/>
        <v>-0.21407885943416627</v>
      </c>
      <c r="G98" s="15">
        <f t="shared" si="15"/>
        <v>7.5495165674510645E-14</v>
      </c>
      <c r="H98" s="0">
        <f t="shared" si="16"/>
        <v>7.7130748865881786</v>
      </c>
      <c r="I98" s="15">
        <f t="shared" si="17"/>
        <v>0</v>
      </c>
    </row>
    <row r="99" spans="4:9" x14ac:dyDescent="0.25">
      <c r="D99" s="0">
        <f t="shared" si="12"/>
        <v>7.7761194029850724</v>
      </c>
      <c r="E99" s="0">
        <f t="shared" si="13"/>
        <v>7.7130748865881564</v>
      </c>
      <c r="F99" s="15">
        <f t="shared" si="14"/>
        <v>-0.21407885943416627</v>
      </c>
      <c r="G99" s="15">
        <f t="shared" si="15"/>
        <v>7.5495165674510645E-14</v>
      </c>
      <c r="H99" s="0">
        <f t="shared" si="16"/>
        <v>7.7130748865881786</v>
      </c>
      <c r="I99" s="15">
        <f t="shared" si="17"/>
        <v>0</v>
      </c>
    </row>
    <row r="100" spans="4:9" x14ac:dyDescent="0.25">
      <c r="D100" s="0">
        <f t="shared" si="12"/>
        <v>7.7761194029850724</v>
      </c>
      <c r="E100" s="0">
        <f t="shared" si="13"/>
        <v>7.7130748865881564</v>
      </c>
      <c r="F100" s="15">
        <f t="shared" si="14"/>
        <v>-0.21407885943416627</v>
      </c>
      <c r="G100" s="15">
        <f t="shared" si="15"/>
        <v>7.5495165674510645E-14</v>
      </c>
      <c r="H100" s="0">
        <f t="shared" si="16"/>
        <v>7.7130748865881786</v>
      </c>
      <c r="I100" s="15">
        <f t="shared" si="17"/>
        <v>0</v>
      </c>
    </row>
    <row r="101" spans="4:9" x14ac:dyDescent="0.25">
      <c r="D101" s="0">
        <f t="shared" si="12"/>
        <v>7.7761194029850724</v>
      </c>
      <c r="E101" s="0">
        <f t="shared" si="13"/>
        <v>7.7130748865881564</v>
      </c>
      <c r="F101" s="15">
        <f t="shared" si="14"/>
        <v>-0.21407885943416627</v>
      </c>
      <c r="G101" s="15">
        <f t="shared" si="15"/>
        <v>7.5495165674510645E-14</v>
      </c>
      <c r="H101" s="0">
        <f t="shared" si="16"/>
        <v>7.7130748865881786</v>
      </c>
      <c r="I101" s="15">
        <f t="shared" si="17"/>
        <v>0</v>
      </c>
    </row>
    <row r="102" spans="4:9" x14ac:dyDescent="0.25">
      <c r="D102" s="0">
        <f t="shared" si="12"/>
        <v>7.7761194029850724</v>
      </c>
      <c r="E102" s="0">
        <f t="shared" si="13"/>
        <v>7.7130748865881564</v>
      </c>
      <c r="F102" s="15">
        <f t="shared" si="14"/>
        <v>-0.21407885943416627</v>
      </c>
      <c r="G102" s="15">
        <f t="shared" si="15"/>
        <v>7.5495165674510645E-14</v>
      </c>
      <c r="H102" s="0">
        <f t="shared" si="16"/>
        <v>7.7130748865881786</v>
      </c>
      <c r="I102" s="15">
        <f t="shared" si="17"/>
        <v>0</v>
      </c>
    </row>
    <row r="103" spans="4:9" x14ac:dyDescent="0.25">
      <c r="D103" s="0">
        <f t="shared" si="12"/>
        <v>7.7761194029850724</v>
      </c>
      <c r="E103" s="0">
        <f t="shared" si="13"/>
        <v>7.7130748865881564</v>
      </c>
      <c r="F103" s="15">
        <f t="shared" si="14"/>
        <v>-0.21407885943416627</v>
      </c>
      <c r="G103" s="15">
        <f t="shared" si="15"/>
        <v>7.5495165674510645E-14</v>
      </c>
      <c r="H103" s="0">
        <f t="shared" si="16"/>
        <v>7.7130748865881786</v>
      </c>
      <c r="I103" s="15">
        <f t="shared" si="17"/>
        <v>0</v>
      </c>
    </row>
    <row r="104" spans="4:9" x14ac:dyDescent="0.25">
      <c r="D104" s="0">
        <f t="shared" si="12"/>
        <v>7.7761194029850724</v>
      </c>
      <c r="E104" s="0">
        <f t="shared" si="13"/>
        <v>7.7130748865881564</v>
      </c>
      <c r="F104" s="15">
        <f t="shared" si="14"/>
        <v>-0.21407885943416627</v>
      </c>
      <c r="G104" s="15">
        <f t="shared" si="15"/>
        <v>7.5495165674510645E-14</v>
      </c>
      <c r="H104" s="0">
        <f t="shared" si="16"/>
        <v>7.7130748865881786</v>
      </c>
      <c r="I104" s="15">
        <f t="shared" si="17"/>
        <v>0</v>
      </c>
    </row>
    <row r="105" spans="4:9" x14ac:dyDescent="0.25">
      <c r="D105" s="0">
        <f t="shared" si="12"/>
        <v>7.7761194029850724</v>
      </c>
      <c r="E105" s="0">
        <f t="shared" si="13"/>
        <v>7.7130748865881564</v>
      </c>
      <c r="F105" s="15">
        <f t="shared" si="14"/>
        <v>-0.21407885943416627</v>
      </c>
      <c r="G105" s="15">
        <f t="shared" si="15"/>
        <v>7.5495165674510645E-14</v>
      </c>
      <c r="H105" s="0">
        <f t="shared" si="16"/>
        <v>7.7130748865881786</v>
      </c>
      <c r="I105" s="15">
        <f t="shared" si="17"/>
        <v>0</v>
      </c>
    </row>
    <row r="106" spans="4:9" x14ac:dyDescent="0.25">
      <c r="D106" s="0">
        <f t="shared" si="12"/>
        <v>7.7761194029850724</v>
      </c>
      <c r="E106" s="0">
        <f t="shared" si="13"/>
        <v>7.7130748865881564</v>
      </c>
      <c r="F106" s="15">
        <f t="shared" si="14"/>
        <v>-0.21407885943416627</v>
      </c>
      <c r="G106" s="15">
        <f t="shared" si="15"/>
        <v>7.5495165674510645E-14</v>
      </c>
      <c r="H106" s="0">
        <f t="shared" si="16"/>
        <v>7.7130748865881786</v>
      </c>
      <c r="I106" s="15">
        <f t="shared" si="17"/>
        <v>0</v>
      </c>
    </row>
    <row r="107" spans="4:9" x14ac:dyDescent="0.25">
      <c r="D107" s="0">
        <f t="shared" si="12"/>
        <v>7.7761194029850724</v>
      </c>
      <c r="E107" s="0">
        <f t="shared" si="13"/>
        <v>7.7130748865881564</v>
      </c>
      <c r="F107" s="15">
        <f t="shared" si="14"/>
        <v>-0.21407885943416627</v>
      </c>
      <c r="G107" s="15">
        <f t="shared" si="15"/>
        <v>7.5495165674510645E-14</v>
      </c>
      <c r="H107" s="0">
        <f t="shared" si="16"/>
        <v>7.7130748865881786</v>
      </c>
      <c r="I107" s="15">
        <f t="shared" si="17"/>
        <v>0</v>
      </c>
    </row>
    <row r="108" spans="4:9" x14ac:dyDescent="0.25">
      <c r="D108" s="0">
        <f t="shared" si="12"/>
        <v>7.7761194029850724</v>
      </c>
      <c r="E108" s="0">
        <f t="shared" si="13"/>
        <v>7.7130748865881564</v>
      </c>
      <c r="F108" s="15">
        <f t="shared" si="14"/>
        <v>-0.21407885943416627</v>
      </c>
      <c r="G108" s="15">
        <f t="shared" si="15"/>
        <v>7.5495165674510645E-14</v>
      </c>
      <c r="H108" s="0">
        <f t="shared" si="16"/>
        <v>7.7130748865881786</v>
      </c>
      <c r="I108" s="15">
        <f t="shared" si="17"/>
        <v>0</v>
      </c>
    </row>
    <row r="109" spans="4:9" x14ac:dyDescent="0.25">
      <c r="D109" s="0">
        <f t="shared" si="12"/>
        <v>7.7761194029850724</v>
      </c>
      <c r="E109" s="0">
        <f t="shared" si="13"/>
        <v>7.7130748865881564</v>
      </c>
      <c r="F109" s="15">
        <f t="shared" si="14"/>
        <v>-0.21407885943416627</v>
      </c>
      <c r="G109" s="15">
        <f t="shared" si="15"/>
        <v>7.5495165674510645E-14</v>
      </c>
      <c r="H109" s="0">
        <f t="shared" si="16"/>
        <v>7.7130748865881786</v>
      </c>
      <c r="I109" s="15">
        <f t="shared" si="17"/>
        <v>0</v>
      </c>
    </row>
    <row r="110" spans="4:9" x14ac:dyDescent="0.25">
      <c r="D110" s="0">
        <f t="shared" si="12"/>
        <v>7.7761194029850724</v>
      </c>
      <c r="E110" s="0">
        <f t="shared" si="13"/>
        <v>7.7130748865881564</v>
      </c>
      <c r="F110" s="15">
        <f t="shared" si="14"/>
        <v>-0.21407885943416627</v>
      </c>
      <c r="G110" s="15">
        <f t="shared" si="15"/>
        <v>7.5495165674510645E-14</v>
      </c>
      <c r="H110" s="0">
        <f t="shared" si="16"/>
        <v>7.7130748865881786</v>
      </c>
      <c r="I110" s="15">
        <f t="shared" si="17"/>
        <v>0</v>
      </c>
    </row>
    <row r="111" spans="4:9" x14ac:dyDescent="0.25">
      <c r="D111" s="0">
        <f t="shared" si="12"/>
        <v>7.7761194029850724</v>
      </c>
      <c r="E111" s="0">
        <f t="shared" si="13"/>
        <v>7.7130748865881564</v>
      </c>
      <c r="F111" s="15">
        <f t="shared" si="14"/>
        <v>-0.21407885943416627</v>
      </c>
      <c r="G111" s="15">
        <f t="shared" si="15"/>
        <v>7.5495165674510645E-14</v>
      </c>
      <c r="H111" s="0">
        <f t="shared" si="16"/>
        <v>7.7130748865881786</v>
      </c>
      <c r="I111" s="15">
        <f t="shared" si="17"/>
        <v>0</v>
      </c>
    </row>
    <row r="112" spans="4:9" x14ac:dyDescent="0.25">
      <c r="D112" s="0">
        <f t="shared" ref="D112:D134" si="18">IF(I111&lt;0,H111,D111)</f>
        <v>7.7761194029850724</v>
      </c>
      <c r="E112" s="0">
        <f t="shared" ref="E112:E134" si="19">IF(I111&gt;0,H111,E111)</f>
        <v>7.7130748865881564</v>
      </c>
      <c r="F112" s="15">
        <f t="shared" ref="F112:F134" si="20">$A$10*D112^10+$A$11*D112^9+$A$12*D112^8+$A$13*D112^7+$A$14*D112^6+$A$15*D112^5+$A$16*D112^4+$A$17*D112^3+$A$18*D112^2+$A$19*D112+$A$20</f>
        <v>-0.21407885943416627</v>
      </c>
      <c r="G112" s="15">
        <f t="shared" ref="G112:G134" si="21">$A$10*E112^10+$A$11*E112^9+$A$12*E112^8+$A$13*E112^7+$A$14*E112^6+$A$15*E112^5+$A$16*E112^4+$A$17*E112^3+$A$18*E112^2+$A$19*E112+$A$20</f>
        <v>7.5495165674510645E-14</v>
      </c>
      <c r="H112" s="0">
        <f t="shared" ref="H112:H134" si="22">+D112-((F112*(E112-D112))/(G112-F112))</f>
        <v>7.7130748865881786</v>
      </c>
      <c r="I112" s="15">
        <f t="shared" ref="I112:I134" si="23">$A$10*H112^10+$A$11*H112^9+$A$12*H112^8+$A$13*H112^7+$A$14*H112^6+$A$15*H112^5+$A$16*H112^4+$A$17*H112^3+$A$18*H112^2+$A$19*H112+$A$20</f>
        <v>0</v>
      </c>
    </row>
    <row r="113" spans="4:9" x14ac:dyDescent="0.25">
      <c r="D113" s="0">
        <f t="shared" si="18"/>
        <v>7.7761194029850724</v>
      </c>
      <c r="E113" s="0">
        <f t="shared" si="19"/>
        <v>7.7130748865881564</v>
      </c>
      <c r="F113" s="15">
        <f t="shared" si="20"/>
        <v>-0.21407885943416627</v>
      </c>
      <c r="G113" s="15">
        <f t="shared" si="21"/>
        <v>7.5495165674510645E-14</v>
      </c>
      <c r="H113" s="0">
        <f t="shared" si="22"/>
        <v>7.7130748865881786</v>
      </c>
      <c r="I113" s="15">
        <f t="shared" si="23"/>
        <v>0</v>
      </c>
    </row>
    <row r="114" spans="4:9" x14ac:dyDescent="0.25">
      <c r="D114" s="0">
        <f t="shared" si="18"/>
        <v>7.7761194029850724</v>
      </c>
      <c r="E114" s="0">
        <f t="shared" si="19"/>
        <v>7.7130748865881564</v>
      </c>
      <c r="F114" s="15">
        <f t="shared" si="20"/>
        <v>-0.21407885943416627</v>
      </c>
      <c r="G114" s="15">
        <f t="shared" si="21"/>
        <v>7.5495165674510645E-14</v>
      </c>
      <c r="H114" s="0">
        <f t="shared" si="22"/>
        <v>7.7130748865881786</v>
      </c>
      <c r="I114" s="15">
        <f t="shared" si="23"/>
        <v>0</v>
      </c>
    </row>
    <row r="115" spans="4:9" x14ac:dyDescent="0.25">
      <c r="D115" s="0">
        <f t="shared" si="18"/>
        <v>7.7761194029850724</v>
      </c>
      <c r="E115" s="0">
        <f t="shared" si="19"/>
        <v>7.7130748865881564</v>
      </c>
      <c r="F115" s="15">
        <f t="shared" si="20"/>
        <v>-0.21407885943416627</v>
      </c>
      <c r="G115" s="15">
        <f t="shared" si="21"/>
        <v>7.5495165674510645E-14</v>
      </c>
      <c r="H115" s="0">
        <f t="shared" si="22"/>
        <v>7.7130748865881786</v>
      </c>
      <c r="I115" s="15">
        <f t="shared" si="23"/>
        <v>0</v>
      </c>
    </row>
    <row r="116" spans="4:9" x14ac:dyDescent="0.25">
      <c r="D116" s="0">
        <f t="shared" si="18"/>
        <v>7.7761194029850724</v>
      </c>
      <c r="E116" s="0">
        <f t="shared" si="19"/>
        <v>7.7130748865881564</v>
      </c>
      <c r="F116" s="15">
        <f t="shared" si="20"/>
        <v>-0.21407885943416627</v>
      </c>
      <c r="G116" s="15">
        <f t="shared" si="21"/>
        <v>7.5495165674510645E-14</v>
      </c>
      <c r="H116" s="0">
        <f t="shared" si="22"/>
        <v>7.7130748865881786</v>
      </c>
      <c r="I116" s="15">
        <f t="shared" si="23"/>
        <v>0</v>
      </c>
    </row>
    <row r="117" spans="4:9" x14ac:dyDescent="0.25">
      <c r="D117" s="0">
        <f t="shared" si="18"/>
        <v>7.7761194029850724</v>
      </c>
      <c r="E117" s="0">
        <f t="shared" si="19"/>
        <v>7.7130748865881564</v>
      </c>
      <c r="F117" s="15">
        <f t="shared" si="20"/>
        <v>-0.21407885943416627</v>
      </c>
      <c r="G117" s="15">
        <f t="shared" si="21"/>
        <v>7.5495165674510645E-14</v>
      </c>
      <c r="H117" s="0">
        <f t="shared" si="22"/>
        <v>7.7130748865881786</v>
      </c>
      <c r="I117" s="15">
        <f t="shared" si="23"/>
        <v>0</v>
      </c>
    </row>
    <row r="118" spans="4:9" x14ac:dyDescent="0.25">
      <c r="D118" s="0">
        <f t="shared" si="18"/>
        <v>7.7761194029850724</v>
      </c>
      <c r="E118" s="0">
        <f t="shared" si="19"/>
        <v>7.7130748865881564</v>
      </c>
      <c r="F118" s="15">
        <f t="shared" si="20"/>
        <v>-0.21407885943416627</v>
      </c>
      <c r="G118" s="15">
        <f t="shared" si="21"/>
        <v>7.5495165674510645E-14</v>
      </c>
      <c r="H118" s="0">
        <f t="shared" si="22"/>
        <v>7.7130748865881786</v>
      </c>
      <c r="I118" s="15">
        <f t="shared" si="23"/>
        <v>0</v>
      </c>
    </row>
    <row r="119" spans="4:9" x14ac:dyDescent="0.25">
      <c r="D119" s="0">
        <f t="shared" si="18"/>
        <v>7.7761194029850724</v>
      </c>
      <c r="E119" s="0">
        <f t="shared" si="19"/>
        <v>7.7130748865881564</v>
      </c>
      <c r="F119" s="15">
        <f t="shared" si="20"/>
        <v>-0.21407885943416627</v>
      </c>
      <c r="G119" s="15">
        <f t="shared" si="21"/>
        <v>7.5495165674510645E-14</v>
      </c>
      <c r="H119" s="0">
        <f t="shared" si="22"/>
        <v>7.7130748865881786</v>
      </c>
      <c r="I119" s="15">
        <f t="shared" si="23"/>
        <v>0</v>
      </c>
    </row>
    <row r="120" spans="4:9" x14ac:dyDescent="0.25">
      <c r="D120" s="0">
        <f t="shared" si="18"/>
        <v>7.7761194029850724</v>
      </c>
      <c r="E120" s="0">
        <f t="shared" si="19"/>
        <v>7.7130748865881564</v>
      </c>
      <c r="F120" s="15">
        <f t="shared" si="20"/>
        <v>-0.21407885943416627</v>
      </c>
      <c r="G120" s="15">
        <f t="shared" si="21"/>
        <v>7.5495165674510645E-14</v>
      </c>
      <c r="H120" s="0">
        <f t="shared" si="22"/>
        <v>7.7130748865881786</v>
      </c>
      <c r="I120" s="15">
        <f t="shared" si="23"/>
        <v>0</v>
      </c>
    </row>
    <row r="121" spans="4:9" x14ac:dyDescent="0.25">
      <c r="D121" s="0">
        <f t="shared" si="18"/>
        <v>7.7761194029850724</v>
      </c>
      <c r="E121" s="0">
        <f t="shared" si="19"/>
        <v>7.7130748865881564</v>
      </c>
      <c r="F121" s="15">
        <f t="shared" si="20"/>
        <v>-0.21407885943416627</v>
      </c>
      <c r="G121" s="15">
        <f t="shared" si="21"/>
        <v>7.5495165674510645E-14</v>
      </c>
      <c r="H121" s="0">
        <f t="shared" si="22"/>
        <v>7.7130748865881786</v>
      </c>
      <c r="I121" s="15">
        <f t="shared" si="23"/>
        <v>0</v>
      </c>
    </row>
    <row r="122" spans="4:9" x14ac:dyDescent="0.25">
      <c r="D122" s="0">
        <f t="shared" si="18"/>
        <v>7.7761194029850724</v>
      </c>
      <c r="E122" s="0">
        <f t="shared" si="19"/>
        <v>7.7130748865881564</v>
      </c>
      <c r="F122" s="15">
        <f t="shared" si="20"/>
        <v>-0.21407885943416627</v>
      </c>
      <c r="G122" s="15">
        <f t="shared" si="21"/>
        <v>7.5495165674510645E-14</v>
      </c>
      <c r="H122" s="0">
        <f t="shared" si="22"/>
        <v>7.7130748865881786</v>
      </c>
      <c r="I122" s="15">
        <f t="shared" si="23"/>
        <v>0</v>
      </c>
    </row>
    <row r="123" spans="4:9" x14ac:dyDescent="0.25">
      <c r="D123" s="0">
        <f t="shared" si="18"/>
        <v>7.7761194029850724</v>
      </c>
      <c r="E123" s="0">
        <f t="shared" si="19"/>
        <v>7.7130748865881564</v>
      </c>
      <c r="F123" s="15">
        <f t="shared" si="20"/>
        <v>-0.21407885943416627</v>
      </c>
      <c r="G123" s="15">
        <f t="shared" si="21"/>
        <v>7.5495165674510645E-14</v>
      </c>
      <c r="H123" s="0">
        <f t="shared" si="22"/>
        <v>7.7130748865881786</v>
      </c>
      <c r="I123" s="15">
        <f t="shared" si="23"/>
        <v>0</v>
      </c>
    </row>
    <row r="124" spans="4:9" x14ac:dyDescent="0.25">
      <c r="D124" s="0">
        <f t="shared" si="18"/>
        <v>7.7761194029850724</v>
      </c>
      <c r="E124" s="0">
        <f t="shared" si="19"/>
        <v>7.7130748865881564</v>
      </c>
      <c r="F124" s="15">
        <f t="shared" si="20"/>
        <v>-0.21407885943416627</v>
      </c>
      <c r="G124" s="15">
        <f t="shared" si="21"/>
        <v>7.5495165674510645E-14</v>
      </c>
      <c r="H124" s="0">
        <f t="shared" si="22"/>
        <v>7.7130748865881786</v>
      </c>
      <c r="I124" s="15">
        <f t="shared" si="23"/>
        <v>0</v>
      </c>
    </row>
    <row r="125" spans="4:9" x14ac:dyDescent="0.25">
      <c r="D125" s="0">
        <f t="shared" si="18"/>
        <v>7.7761194029850724</v>
      </c>
      <c r="E125" s="0">
        <f t="shared" si="19"/>
        <v>7.7130748865881564</v>
      </c>
      <c r="F125" s="15">
        <f t="shared" si="20"/>
        <v>-0.21407885943416627</v>
      </c>
      <c r="G125" s="15">
        <f t="shared" si="21"/>
        <v>7.5495165674510645E-14</v>
      </c>
      <c r="H125" s="0">
        <f t="shared" si="22"/>
        <v>7.7130748865881786</v>
      </c>
      <c r="I125" s="15">
        <f t="shared" si="23"/>
        <v>0</v>
      </c>
    </row>
    <row r="126" spans="4:9" x14ac:dyDescent="0.25">
      <c r="D126" s="0">
        <f t="shared" si="18"/>
        <v>7.7761194029850724</v>
      </c>
      <c r="E126" s="0">
        <f t="shared" si="19"/>
        <v>7.7130748865881564</v>
      </c>
      <c r="F126" s="15">
        <f t="shared" si="20"/>
        <v>-0.21407885943416627</v>
      </c>
      <c r="G126" s="15">
        <f t="shared" si="21"/>
        <v>7.5495165674510645E-14</v>
      </c>
      <c r="H126" s="0">
        <f t="shared" si="22"/>
        <v>7.7130748865881786</v>
      </c>
      <c r="I126" s="15">
        <f t="shared" si="23"/>
        <v>0</v>
      </c>
    </row>
    <row r="127" spans="4:9" x14ac:dyDescent="0.25">
      <c r="D127" s="0">
        <f t="shared" si="18"/>
        <v>7.7761194029850724</v>
      </c>
      <c r="E127" s="0">
        <f t="shared" si="19"/>
        <v>7.7130748865881564</v>
      </c>
      <c r="F127" s="15">
        <f t="shared" si="20"/>
        <v>-0.21407885943416627</v>
      </c>
      <c r="G127" s="15">
        <f t="shared" si="21"/>
        <v>7.5495165674510645E-14</v>
      </c>
      <c r="H127" s="0">
        <f t="shared" si="22"/>
        <v>7.7130748865881786</v>
      </c>
      <c r="I127" s="15">
        <f t="shared" si="23"/>
        <v>0</v>
      </c>
    </row>
    <row r="128" spans="4:9" x14ac:dyDescent="0.25">
      <c r="D128" s="0">
        <f t="shared" si="18"/>
        <v>7.7761194029850724</v>
      </c>
      <c r="E128" s="0">
        <f t="shared" si="19"/>
        <v>7.7130748865881564</v>
      </c>
      <c r="F128" s="15">
        <f t="shared" si="20"/>
        <v>-0.21407885943416627</v>
      </c>
      <c r="G128" s="15">
        <f t="shared" si="21"/>
        <v>7.5495165674510645E-14</v>
      </c>
      <c r="H128" s="0">
        <f t="shared" si="22"/>
        <v>7.7130748865881786</v>
      </c>
      <c r="I128" s="15">
        <f t="shared" si="23"/>
        <v>0</v>
      </c>
    </row>
    <row r="129" spans="4:9" x14ac:dyDescent="0.25">
      <c r="D129" s="0">
        <f t="shared" si="18"/>
        <v>7.7761194029850724</v>
      </c>
      <c r="E129" s="0">
        <f t="shared" si="19"/>
        <v>7.7130748865881564</v>
      </c>
      <c r="F129" s="15">
        <f t="shared" si="20"/>
        <v>-0.21407885943416627</v>
      </c>
      <c r="G129" s="15">
        <f t="shared" si="21"/>
        <v>7.5495165674510645E-14</v>
      </c>
      <c r="H129" s="0">
        <f t="shared" si="22"/>
        <v>7.7130748865881786</v>
      </c>
      <c r="I129" s="15">
        <f t="shared" si="23"/>
        <v>0</v>
      </c>
    </row>
    <row r="130" spans="4:9" x14ac:dyDescent="0.25">
      <c r="D130" s="0">
        <f t="shared" si="18"/>
        <v>7.7761194029850724</v>
      </c>
      <c r="E130" s="0">
        <f t="shared" si="19"/>
        <v>7.7130748865881564</v>
      </c>
      <c r="F130" s="15">
        <f t="shared" si="20"/>
        <v>-0.21407885943416627</v>
      </c>
      <c r="G130" s="15">
        <f t="shared" si="21"/>
        <v>7.5495165674510645E-14</v>
      </c>
      <c r="H130" s="0">
        <f t="shared" si="22"/>
        <v>7.7130748865881786</v>
      </c>
      <c r="I130" s="15">
        <f t="shared" si="23"/>
        <v>0</v>
      </c>
    </row>
    <row r="131" spans="4:9" x14ac:dyDescent="0.25">
      <c r="D131" s="0">
        <f t="shared" si="18"/>
        <v>7.7761194029850724</v>
      </c>
      <c r="E131" s="0">
        <f t="shared" si="19"/>
        <v>7.7130748865881564</v>
      </c>
      <c r="F131" s="15">
        <f t="shared" si="20"/>
        <v>-0.21407885943416627</v>
      </c>
      <c r="G131" s="15">
        <f t="shared" si="21"/>
        <v>7.5495165674510645E-14</v>
      </c>
      <c r="H131" s="0">
        <f t="shared" si="22"/>
        <v>7.7130748865881786</v>
      </c>
      <c r="I131" s="15">
        <f t="shared" si="23"/>
        <v>0</v>
      </c>
    </row>
    <row r="132" spans="4:9" x14ac:dyDescent="0.25">
      <c r="D132" s="0">
        <f t="shared" si="18"/>
        <v>7.7761194029850724</v>
      </c>
      <c r="E132" s="0">
        <f t="shared" si="19"/>
        <v>7.7130748865881564</v>
      </c>
      <c r="F132" s="15">
        <f t="shared" si="20"/>
        <v>-0.21407885943416627</v>
      </c>
      <c r="G132" s="15">
        <f t="shared" si="21"/>
        <v>7.5495165674510645E-14</v>
      </c>
      <c r="H132" s="0">
        <f t="shared" si="22"/>
        <v>7.7130748865881786</v>
      </c>
      <c r="I132" s="15">
        <f t="shared" si="23"/>
        <v>0</v>
      </c>
    </row>
    <row r="133" spans="4:9" x14ac:dyDescent="0.25">
      <c r="D133" s="0">
        <f t="shared" si="18"/>
        <v>7.7761194029850724</v>
      </c>
      <c r="E133" s="0">
        <f t="shared" si="19"/>
        <v>7.7130748865881564</v>
      </c>
      <c r="F133" s="15">
        <f t="shared" si="20"/>
        <v>-0.21407885943416627</v>
      </c>
      <c r="G133" s="15">
        <f t="shared" si="21"/>
        <v>7.5495165674510645E-14</v>
      </c>
      <c r="H133" s="0">
        <f t="shared" si="22"/>
        <v>7.7130748865881786</v>
      </c>
      <c r="I133" s="15">
        <f t="shared" si="23"/>
        <v>0</v>
      </c>
    </row>
    <row r="134" spans="4:9" x14ac:dyDescent="0.25">
      <c r="D134" s="0">
        <f t="shared" si="18"/>
        <v>7.7761194029850724</v>
      </c>
      <c r="E134" s="0">
        <f t="shared" si="19"/>
        <v>7.7130748865881564</v>
      </c>
      <c r="F134" s="15">
        <f t="shared" si="20"/>
        <v>-0.21407885943416627</v>
      </c>
      <c r="G134" s="15">
        <f t="shared" si="21"/>
        <v>7.5495165674510645E-14</v>
      </c>
      <c r="H134" s="0">
        <f t="shared" si="22"/>
        <v>7.7130748865881786</v>
      </c>
      <c r="I134" s="15">
        <f t="shared" si="23"/>
        <v>0</v>
      </c>
    </row>
    <row r="135" spans="4:9" x14ac:dyDescent="0.25">
      <c r="D135" s="0">
        <f t="shared" ref="D135:D151" si="24">IF(I134&lt;0,H134,D134)</f>
        <v>7.7761194029850724</v>
      </c>
      <c r="E135" s="0">
        <f t="shared" ref="E135:E151" si="25">IF(I134&gt;0,H134,E134)</f>
        <v>7.7130748865881564</v>
      </c>
      <c r="F135" s="15">
        <f t="shared" ref="F135:F151" si="26">$A$10*D135^10+$A$11*D135^9+$A$12*D135^8+$A$13*D135^7+$A$14*D135^6+$A$15*D135^5+$A$16*D135^4+$A$17*D135^3+$A$18*D135^2+$A$19*D135+$A$20</f>
        <v>-0.21407885943416627</v>
      </c>
      <c r="G135" s="15">
        <f t="shared" ref="G135:G151" si="27">$A$10*E135^10+$A$11*E135^9+$A$12*E135^8+$A$13*E135^7+$A$14*E135^6+$A$15*E135^5+$A$16*E135^4+$A$17*E135^3+$A$18*E135^2+$A$19*E135+$A$20</f>
        <v>7.5495165674510645E-14</v>
      </c>
      <c r="H135" s="0">
        <f t="shared" ref="H135:H151" si="28">+D135-((F135*(E135-D135))/(G135-F135))</f>
        <v>7.7130748865881786</v>
      </c>
      <c r="I135" s="15">
        <f t="shared" ref="I135:I151" si="29">$A$10*H135^10+$A$11*H135^9+$A$12*H135^8+$A$13*H135^7+$A$14*H135^6+$A$15*H135^5+$A$16*H135^4+$A$17*H135^3+$A$18*H135^2+$A$19*H135+$A$20</f>
        <v>0</v>
      </c>
    </row>
    <row r="136" spans="4:9" x14ac:dyDescent="0.25">
      <c r="D136" s="0">
        <f t="shared" si="24"/>
        <v>7.7761194029850724</v>
      </c>
      <c r="E136" s="0">
        <f t="shared" si="25"/>
        <v>7.7130748865881564</v>
      </c>
      <c r="F136" s="15">
        <f t="shared" si="26"/>
        <v>-0.21407885943416627</v>
      </c>
      <c r="G136" s="15">
        <f t="shared" si="27"/>
        <v>7.5495165674510645E-14</v>
      </c>
      <c r="H136" s="0">
        <f t="shared" si="28"/>
        <v>7.7130748865881786</v>
      </c>
      <c r="I136" s="15">
        <f t="shared" si="29"/>
        <v>0</v>
      </c>
    </row>
    <row r="137" spans="4:9" x14ac:dyDescent="0.25">
      <c r="D137" s="0">
        <f t="shared" si="24"/>
        <v>7.7761194029850724</v>
      </c>
      <c r="E137" s="0">
        <f t="shared" si="25"/>
        <v>7.7130748865881564</v>
      </c>
      <c r="F137" s="15">
        <f t="shared" si="26"/>
        <v>-0.21407885943416627</v>
      </c>
      <c r="G137" s="15">
        <f t="shared" si="27"/>
        <v>7.5495165674510645E-14</v>
      </c>
      <c r="H137" s="0">
        <f t="shared" si="28"/>
        <v>7.7130748865881786</v>
      </c>
      <c r="I137" s="15">
        <f t="shared" si="29"/>
        <v>0</v>
      </c>
    </row>
    <row r="138" spans="4:9" x14ac:dyDescent="0.25">
      <c r="D138" s="0">
        <f t="shared" si="24"/>
        <v>7.7761194029850724</v>
      </c>
      <c r="E138" s="0">
        <f t="shared" si="25"/>
        <v>7.7130748865881564</v>
      </c>
      <c r="F138" s="15">
        <f t="shared" si="26"/>
        <v>-0.21407885943416627</v>
      </c>
      <c r="G138" s="15">
        <f t="shared" si="27"/>
        <v>7.5495165674510645E-14</v>
      </c>
      <c r="H138" s="0">
        <f t="shared" si="28"/>
        <v>7.7130748865881786</v>
      </c>
      <c r="I138" s="15">
        <f t="shared" si="29"/>
        <v>0</v>
      </c>
    </row>
    <row r="139" spans="4:9" x14ac:dyDescent="0.25">
      <c r="D139" s="0">
        <f t="shared" si="24"/>
        <v>7.7761194029850724</v>
      </c>
      <c r="E139" s="0">
        <f t="shared" si="25"/>
        <v>7.7130748865881564</v>
      </c>
      <c r="F139" s="15">
        <f t="shared" si="26"/>
        <v>-0.21407885943416627</v>
      </c>
      <c r="G139" s="15">
        <f t="shared" si="27"/>
        <v>7.5495165674510645E-14</v>
      </c>
      <c r="H139" s="0">
        <f t="shared" si="28"/>
        <v>7.7130748865881786</v>
      </c>
      <c r="I139" s="15">
        <f t="shared" si="29"/>
        <v>0</v>
      </c>
    </row>
    <row r="140" spans="4:9" x14ac:dyDescent="0.25">
      <c r="D140" s="0">
        <f t="shared" si="24"/>
        <v>7.7761194029850724</v>
      </c>
      <c r="E140" s="0">
        <f t="shared" si="25"/>
        <v>7.7130748865881564</v>
      </c>
      <c r="F140" s="15">
        <f t="shared" si="26"/>
        <v>-0.21407885943416627</v>
      </c>
      <c r="G140" s="15">
        <f t="shared" si="27"/>
        <v>7.5495165674510645E-14</v>
      </c>
      <c r="H140" s="0">
        <f t="shared" si="28"/>
        <v>7.7130748865881786</v>
      </c>
      <c r="I140" s="15">
        <f t="shared" si="29"/>
        <v>0</v>
      </c>
    </row>
    <row r="141" spans="4:9" x14ac:dyDescent="0.25">
      <c r="D141" s="0">
        <f t="shared" si="24"/>
        <v>7.7761194029850724</v>
      </c>
      <c r="E141" s="0">
        <f t="shared" si="25"/>
        <v>7.7130748865881564</v>
      </c>
      <c r="F141" s="15">
        <f t="shared" si="26"/>
        <v>-0.21407885943416627</v>
      </c>
      <c r="G141" s="15">
        <f t="shared" si="27"/>
        <v>7.5495165674510645E-14</v>
      </c>
      <c r="H141" s="0">
        <f t="shared" si="28"/>
        <v>7.7130748865881786</v>
      </c>
      <c r="I141" s="15">
        <f t="shared" si="29"/>
        <v>0</v>
      </c>
    </row>
    <row r="142" spans="4:9" x14ac:dyDescent="0.25">
      <c r="D142" s="0">
        <f t="shared" si="24"/>
        <v>7.7761194029850724</v>
      </c>
      <c r="E142" s="0">
        <f t="shared" si="25"/>
        <v>7.7130748865881564</v>
      </c>
      <c r="F142" s="15">
        <f t="shared" si="26"/>
        <v>-0.21407885943416627</v>
      </c>
      <c r="G142" s="15">
        <f t="shared" si="27"/>
        <v>7.5495165674510645E-14</v>
      </c>
      <c r="H142" s="0">
        <f t="shared" si="28"/>
        <v>7.7130748865881786</v>
      </c>
      <c r="I142" s="15">
        <f t="shared" si="29"/>
        <v>0</v>
      </c>
    </row>
    <row r="143" spans="4:9" x14ac:dyDescent="0.25">
      <c r="D143" s="0">
        <f t="shared" si="24"/>
        <v>7.7761194029850724</v>
      </c>
      <c r="E143" s="0">
        <f t="shared" si="25"/>
        <v>7.7130748865881564</v>
      </c>
      <c r="F143" s="15">
        <f t="shared" si="26"/>
        <v>-0.21407885943416627</v>
      </c>
      <c r="G143" s="15">
        <f t="shared" si="27"/>
        <v>7.5495165674510645E-14</v>
      </c>
      <c r="H143" s="0">
        <f t="shared" si="28"/>
        <v>7.7130748865881786</v>
      </c>
      <c r="I143" s="15">
        <f t="shared" si="29"/>
        <v>0</v>
      </c>
    </row>
    <row r="144" spans="4:9" x14ac:dyDescent="0.25">
      <c r="D144" s="0">
        <f t="shared" si="24"/>
        <v>7.7761194029850724</v>
      </c>
      <c r="E144" s="0">
        <f t="shared" si="25"/>
        <v>7.7130748865881564</v>
      </c>
      <c r="F144" s="15">
        <f t="shared" si="26"/>
        <v>-0.21407885943416627</v>
      </c>
      <c r="G144" s="15">
        <f t="shared" si="27"/>
        <v>7.5495165674510645E-14</v>
      </c>
      <c r="H144" s="0">
        <f t="shared" si="28"/>
        <v>7.7130748865881786</v>
      </c>
      <c r="I144" s="15">
        <f t="shared" si="29"/>
        <v>0</v>
      </c>
    </row>
    <row r="145" spans="4:9" x14ac:dyDescent="0.25">
      <c r="D145" s="0">
        <f t="shared" si="24"/>
        <v>7.7761194029850724</v>
      </c>
      <c r="E145" s="0">
        <f t="shared" si="25"/>
        <v>7.7130748865881564</v>
      </c>
      <c r="F145" s="15">
        <f t="shared" si="26"/>
        <v>-0.21407885943416627</v>
      </c>
      <c r="G145" s="15">
        <f t="shared" si="27"/>
        <v>7.5495165674510645E-14</v>
      </c>
      <c r="H145" s="0">
        <f t="shared" si="28"/>
        <v>7.7130748865881786</v>
      </c>
      <c r="I145" s="15">
        <f t="shared" si="29"/>
        <v>0</v>
      </c>
    </row>
    <row r="146" spans="4:9" x14ac:dyDescent="0.25">
      <c r="D146" s="0">
        <f t="shared" si="24"/>
        <v>7.7761194029850724</v>
      </c>
      <c r="E146" s="0">
        <f t="shared" si="25"/>
        <v>7.7130748865881564</v>
      </c>
      <c r="F146" s="15">
        <f t="shared" si="26"/>
        <v>-0.21407885943416627</v>
      </c>
      <c r="G146" s="15">
        <f t="shared" si="27"/>
        <v>7.5495165674510645E-14</v>
      </c>
      <c r="H146" s="0">
        <f t="shared" si="28"/>
        <v>7.7130748865881786</v>
      </c>
      <c r="I146" s="15">
        <f t="shared" si="29"/>
        <v>0</v>
      </c>
    </row>
    <row r="147" spans="4:9" x14ac:dyDescent="0.25">
      <c r="D147" s="0">
        <f t="shared" si="24"/>
        <v>7.7761194029850724</v>
      </c>
      <c r="E147" s="0">
        <f t="shared" si="25"/>
        <v>7.7130748865881564</v>
      </c>
      <c r="F147" s="15">
        <f t="shared" si="26"/>
        <v>-0.21407885943416627</v>
      </c>
      <c r="G147" s="15">
        <f t="shared" si="27"/>
        <v>7.5495165674510645E-14</v>
      </c>
      <c r="H147" s="0">
        <f t="shared" si="28"/>
        <v>7.7130748865881786</v>
      </c>
      <c r="I147" s="15">
        <f t="shared" si="29"/>
        <v>0</v>
      </c>
    </row>
    <row r="148" spans="4:9" x14ac:dyDescent="0.25">
      <c r="D148" s="0">
        <f t="shared" si="24"/>
        <v>7.7761194029850724</v>
      </c>
      <c r="E148" s="0">
        <f t="shared" si="25"/>
        <v>7.7130748865881564</v>
      </c>
      <c r="F148" s="15">
        <f t="shared" si="26"/>
        <v>-0.21407885943416627</v>
      </c>
      <c r="G148" s="15">
        <f t="shared" si="27"/>
        <v>7.5495165674510645E-14</v>
      </c>
      <c r="H148" s="0">
        <f t="shared" si="28"/>
        <v>7.7130748865881786</v>
      </c>
      <c r="I148" s="15">
        <f t="shared" si="29"/>
        <v>0</v>
      </c>
    </row>
    <row r="149" spans="4:9" x14ac:dyDescent="0.25">
      <c r="D149" s="0">
        <f t="shared" si="24"/>
        <v>7.7761194029850724</v>
      </c>
      <c r="E149" s="0">
        <f t="shared" si="25"/>
        <v>7.7130748865881564</v>
      </c>
      <c r="F149" s="15">
        <f t="shared" si="26"/>
        <v>-0.21407885943416627</v>
      </c>
      <c r="G149" s="15">
        <f t="shared" si="27"/>
        <v>7.5495165674510645E-14</v>
      </c>
      <c r="H149" s="0">
        <f t="shared" si="28"/>
        <v>7.7130748865881786</v>
      </c>
      <c r="I149" s="15">
        <f t="shared" si="29"/>
        <v>0</v>
      </c>
    </row>
    <row r="150" spans="4:9" x14ac:dyDescent="0.25">
      <c r="D150" s="0">
        <f t="shared" si="24"/>
        <v>7.7761194029850724</v>
      </c>
      <c r="E150" s="0">
        <f t="shared" si="25"/>
        <v>7.7130748865881564</v>
      </c>
      <c r="F150" s="15">
        <f t="shared" si="26"/>
        <v>-0.21407885943416627</v>
      </c>
      <c r="G150" s="15">
        <f t="shared" si="27"/>
        <v>7.5495165674510645E-14</v>
      </c>
      <c r="H150" s="0">
        <f t="shared" si="28"/>
        <v>7.7130748865881786</v>
      </c>
      <c r="I150" s="15">
        <f t="shared" si="29"/>
        <v>0</v>
      </c>
    </row>
    <row r="151" spans="4:9" x14ac:dyDescent="0.25">
      <c r="D151" s="0">
        <f t="shared" si="24"/>
        <v>7.7761194029850724</v>
      </c>
      <c r="E151" s="0">
        <f t="shared" si="25"/>
        <v>7.7130748865881564</v>
      </c>
      <c r="F151" s="15">
        <f t="shared" si="26"/>
        <v>-0.21407885943416627</v>
      </c>
      <c r="G151" s="15">
        <f t="shared" si="27"/>
        <v>7.5495165674510645E-14</v>
      </c>
      <c r="H151" s="0">
        <f t="shared" si="28"/>
        <v>7.7130748865881786</v>
      </c>
      <c r="I151" s="15">
        <f t="shared" si="29"/>
        <v>0</v>
      </c>
    </row>
  </sheetData>
  <mergeCells count="2">
    <mergeCell ref="C8:I8"/>
    <mergeCell ref="A1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71"/>
  <sheetViews>
    <sheetView zoomScale="85" zoomScaleNormal="85" workbookViewId="0">
      <selection activeCell="J65" sqref="J65"/>
    </sheetView>
  </sheetViews>
  <sheetFormatPr baseColWidth="10" defaultRowHeight="15" x14ac:dyDescent="0.25"/>
  <sheetData>
    <row r="1" spans="1:9" x14ac:dyDescent="0.25">
      <c r="A1" s="20"/>
      <c r="B1" s="20"/>
      <c r="C1" s="20"/>
    </row>
    <row r="2" spans="1:9" x14ac:dyDescent="0.25">
      <c r="A2" s="20"/>
      <c r="B2" s="20"/>
      <c r="C2" s="20"/>
    </row>
    <row r="3" spans="1:9" x14ac:dyDescent="0.25">
      <c r="F3" t="s" s="0">
        <v>52</v>
      </c>
      <c r="G3" s="0">
        <f>'METODO DE REGLA FALSA'!B5</f>
        <v>0</v>
      </c>
    </row>
    <row r="4" spans="1:9" x14ac:dyDescent="0.25">
      <c r="F4" t="s" s="0">
        <v>53</v>
      </c>
      <c r="G4" s="0">
        <v>0</v>
      </c>
    </row>
    <row r="5" spans="1:9" x14ac:dyDescent="0.25">
      <c r="F5" t="s" s="0">
        <v>54</v>
      </c>
      <c r="G5" s="0">
        <v>1E-4</v>
      </c>
    </row>
    <row r="7" spans="1:9" x14ac:dyDescent="0.25">
      <c r="D7" s="5" t="s">
        <v>55</v>
      </c>
      <c r="E7" s="5" t="s">
        <v>10</v>
      </c>
      <c r="F7" s="5" t="s">
        <v>12</v>
      </c>
      <c r="G7" s="5" t="s">
        <v>56</v>
      </c>
      <c r="H7" s="5" t="s">
        <v>57</v>
      </c>
      <c r="I7" s="5" t="s">
        <v>58</v>
      </c>
    </row>
    <row r="8" spans="1:9" x14ac:dyDescent="0.25">
      <c r="D8" s="5">
        <v>0</v>
      </c>
      <c r="E8" s="0">
        <v>7.7</v>
      </c>
      <c r="F8" s="15">
        <v>7.8</v>
      </c>
      <c r="G8" s="15">
        <f>$B$10*E8^10+$B$11*E8^9+$B$12*E8^8+$B$13*E8^7+$B$14*E8^6+$B$15*E8^5+$B$16*E8^4+$B$17*E8^3+$B$18*E8^2+$B$19*E8+$B$20</f>
        <v>1822.7720000000002</v>
      </c>
      <c r="H8" s="16" t="s">
        <v>65</v>
      </c>
      <c r="I8" s="16" t="s">
        <v>65</v>
      </c>
    </row>
    <row r="9" spans="1:9" x14ac:dyDescent="0.25">
      <c r="D9" s="5">
        <v>1</v>
      </c>
      <c r="E9" s="0">
        <f>E8-(F8/G8)</f>
        <v>7.6957208032600901</v>
      </c>
      <c r="F9" s="15">
        <f t="shared" ref="F9:F71" si="0">$A$10*E9^10+$A$11*E9^9+$A$12*E9^8+$A$13*E9^7+$A$14*E9^6+$A$15*E9^5+$A$16*E9^4+$A$17*E9^3+$A$18*E9^2+$A$19*E9+$A$20</f>
        <v>5.8370776436199812E-2</v>
      </c>
      <c r="G9" s="15">
        <f t="shared" ref="G9:G71" si="1">$B$10*E9^10+$B$11*E9^9+$B$12*E9^8+$B$13*E9^7+$B$14*E9^6+$B$15*E9^5+$B$16*E9^4+$B$17*E9^3+$B$18*E9^2+$B$19*E9+$B$20</f>
        <v>1819.7325521323321</v>
      </c>
      <c r="H9" s="0">
        <f>ABS(E9-E8)</f>
        <v>4.2791967399100628E-3</v>
      </c>
      <c r="I9" t="str" s="0">
        <f>IF(H9&lt;$G$5,"fin","continua")</f>
        <v>continua</v>
      </c>
    </row>
    <row r="10" spans="1:9" x14ac:dyDescent="0.25">
      <c r="A10" s="4">
        <f>'METODO GRAFICO'!J5</f>
        <v>0</v>
      </c>
      <c r="B10" s="0">
        <v>0</v>
      </c>
      <c r="D10" s="5">
        <v>2</v>
      </c>
      <c r="E10" s="0">
        <f t="shared" ref="E10:E11" si="2">E9-(F9/G9)</f>
        <v>7.6956887266912739</v>
      </c>
      <c r="F10" s="15">
        <f t="shared" si="0"/>
        <v>5.8478443486301934E-2</v>
      </c>
      <c r="G10" s="15">
        <f t="shared" si="1"/>
        <v>1819.7097814103836</v>
      </c>
      <c r="H10" s="0">
        <f t="shared" ref="H10:H71" si="3">ABS(E10-E9)</f>
        <v>3.2076568816208351E-5</v>
      </c>
      <c r="I10" t="str" s="0">
        <f t="shared" ref="I10:I11" si="4">IF(H10&lt;$G$5,"fin","continua")</f>
        <v>fin</v>
      </c>
    </row>
    <row r="11" spans="1:9" x14ac:dyDescent="0.25">
      <c r="A11" s="4">
        <f>'METODO GRAFICO'!K5</f>
        <v>0</v>
      </c>
      <c r="B11" s="0">
        <v>0</v>
      </c>
      <c r="D11" s="5">
        <v>3</v>
      </c>
      <c r="E11" s="0">
        <f t="shared" si="2"/>
        <v>7.6956565905539165</v>
      </c>
      <c r="F11" s="15">
        <f t="shared" si="0"/>
        <v>5.8586309656591062E-2</v>
      </c>
      <c r="G11" s="15">
        <f t="shared" si="1"/>
        <v>1819.6869685920992</v>
      </c>
      <c r="H11" s="0">
        <f t="shared" si="3"/>
        <v>3.2136137357419159E-5</v>
      </c>
      <c r="I11" t="str" s="0">
        <f t="shared" si="4"/>
        <v>fin</v>
      </c>
    </row>
    <row r="12" spans="1:9" x14ac:dyDescent="0.25">
      <c r="A12" s="4">
        <f>'METODO GRAFICO'!L5</f>
        <v>0</v>
      </c>
      <c r="B12" s="0">
        <v>0</v>
      </c>
      <c r="D12" s="5">
        <v>4</v>
      </c>
      <c r="E12" s="0">
        <f t="shared" ref="E12" si="5">E11-(F11/G11)</f>
        <v>7.695624394736357</v>
      </c>
      <c r="F12" s="15">
        <f t="shared" si="0"/>
        <v>5.8694375317267067E-2</v>
      </c>
      <c r="G12" s="15">
        <f t="shared" si="1"/>
        <v>1819.6641135992736</v>
      </c>
      <c r="H12" s="0">
        <f t="shared" si="3"/>
        <v>3.2195817559532713E-5</v>
      </c>
      <c r="I12" t="str" s="0">
        <f>IF(H12&lt;$G$5,"fin","continua")</f>
        <v>fin</v>
      </c>
    </row>
    <row r="13" spans="1:9" x14ac:dyDescent="0.25">
      <c r="A13" s="4">
        <f>'METODO GRAFICO'!M5</f>
        <v>0</v>
      </c>
      <c r="B13" s="0">
        <v>0</v>
      </c>
      <c r="D13" s="5">
        <v>5</v>
      </c>
      <c r="E13" s="0">
        <f t="shared" ref="E13:E71" si="6">E12-(F12/G12)</f>
        <v>7.6955921391267204</v>
      </c>
      <c r="F13" s="15">
        <f t="shared" si="0"/>
        <v>5.8802640839222597E-2</v>
      </c>
      <c r="G13" s="15">
        <f t="shared" si="1"/>
        <v>1819.6412163535549</v>
      </c>
      <c r="H13" s="0">
        <f t="shared" si="3"/>
        <v>3.2255609636600013E-5</v>
      </c>
      <c r="I13" t="str" s="0">
        <f t="shared" ref="I13:I71" si="7">IF(H13&lt;$G$5,"fin","continua")</f>
        <v>fin</v>
      </c>
    </row>
    <row r="14" spans="1:9" x14ac:dyDescent="0.25">
      <c r="A14" s="4">
        <f>'METODO GRAFICO'!N5</f>
        <v>0</v>
      </c>
      <c r="B14" s="0">
        <v>0</v>
      </c>
      <c r="D14" s="5">
        <v>6</v>
      </c>
      <c r="E14" s="0">
        <f t="shared" si="6"/>
        <v>7.6955598236129195</v>
      </c>
      <c r="F14" s="15">
        <f t="shared" si="0"/>
        <v>5.8911106594050189E-2</v>
      </c>
      <c r="G14" s="15">
        <f t="shared" si="1"/>
        <v>1819.6182767764449</v>
      </c>
      <c r="H14" s="0">
        <f t="shared" si="3"/>
        <v>3.2315513800895701E-5</v>
      </c>
      <c r="I14" t="str" s="0">
        <f t="shared" si="7"/>
        <v>fin</v>
      </c>
    </row>
    <row r="15" spans="1:9" x14ac:dyDescent="0.25">
      <c r="A15" s="0">
        <f>'METODO GRAFICO'!O5</f>
        <v>0</v>
      </c>
      <c r="B15" s="0">
        <v>0</v>
      </c>
      <c r="D15" s="5">
        <v>7</v>
      </c>
      <c r="E15" s="0">
        <f t="shared" si="6"/>
        <v>7.6955274480826521</v>
      </c>
      <c r="F15" s="15">
        <f t="shared" si="0"/>
        <v>5.9019772954024496E-2</v>
      </c>
      <c r="G15" s="15">
        <f t="shared" si="1"/>
        <v>1819.5952947892968</v>
      </c>
      <c r="H15" s="0">
        <f t="shared" si="3"/>
        <v>3.2375530267358954E-5</v>
      </c>
      <c r="I15" t="str" s="0">
        <f t="shared" si="7"/>
        <v>fin</v>
      </c>
    </row>
    <row r="16" spans="1:9" x14ac:dyDescent="0.25">
      <c r="A16" s="0">
        <f>'METODO GRAFICO'!P5</f>
        <v>0</v>
      </c>
      <c r="B16" s="0">
        <v>0</v>
      </c>
      <c r="D16" s="5">
        <v>8</v>
      </c>
      <c r="E16" s="0">
        <f t="shared" si="6"/>
        <v>7.6954950124234021</v>
      </c>
      <c r="F16" s="15">
        <f t="shared" si="0"/>
        <v>5.9128640292141377E-2</v>
      </c>
      <c r="G16" s="15">
        <f t="shared" si="1"/>
        <v>1819.5722703133172</v>
      </c>
      <c r="H16" s="0">
        <f t="shared" si="3"/>
        <v>3.2435659250040771E-5</v>
      </c>
      <c r="I16" t="str" s="0">
        <f t="shared" si="7"/>
        <v>fin</v>
      </c>
    </row>
    <row r="17" spans="1:9" x14ac:dyDescent="0.25">
      <c r="A17" s="0">
        <f>'METODO GRAFICO'!Q5</f>
        <v>0</v>
      </c>
      <c r="B17" s="0">
        <v>4</v>
      </c>
      <c r="D17" s="5">
        <v>9</v>
      </c>
      <c r="E17" s="0">
        <f t="shared" si="6"/>
        <v>7.6954625165224382</v>
      </c>
      <c r="F17" s="15">
        <f t="shared" si="0"/>
        <v>5.923770898208236E-2</v>
      </c>
      <c r="G17" s="15">
        <f t="shared" si="1"/>
        <v>1819.5492032695647</v>
      </c>
      <c r="H17" s="0">
        <f t="shared" si="3"/>
        <v>3.2495900963880331E-5</v>
      </c>
      <c r="I17" t="str" s="0">
        <f t="shared" si="7"/>
        <v>fin</v>
      </c>
    </row>
    <row r="18" spans="1:9" x14ac:dyDescent="0.25">
      <c r="A18" s="0">
        <f>'METODO GRAFICO'!R5</f>
        <v>-0.4</v>
      </c>
      <c r="B18" s="0">
        <v>0</v>
      </c>
      <c r="D18" s="5">
        <v>10</v>
      </c>
      <c r="E18" s="0">
        <f t="shared" si="6"/>
        <v>7.6954299602668144</v>
      </c>
      <c r="F18" s="15">
        <f t="shared" si="0"/>
        <v>5.9346979398235966E-2</v>
      </c>
      <c r="G18" s="15">
        <f t="shared" si="1"/>
        <v>1819.5260935789499</v>
      </c>
      <c r="H18" s="0">
        <f t="shared" si="3"/>
        <v>3.255625562381681E-5</v>
      </c>
      <c r="I18" t="str" s="0">
        <f t="shared" si="7"/>
        <v>fin</v>
      </c>
    </row>
    <row r="19" spans="1:9" x14ac:dyDescent="0.25">
      <c r="A19" s="0">
        <f>'METODO GRAFICO'!S5</f>
        <v>2.8</v>
      </c>
      <c r="B19" s="0">
        <v>-0.8</v>
      </c>
      <c r="D19" s="5">
        <v>11</v>
      </c>
      <c r="E19" s="0">
        <f t="shared" si="6"/>
        <v>7.6953973435433678</v>
      </c>
      <c r="F19" s="15">
        <f t="shared" si="0"/>
        <v>5.9456451915697706E-2</v>
      </c>
      <c r="G19" s="15">
        <f t="shared" si="1"/>
        <v>1819.5029411622343</v>
      </c>
      <c r="H19" s="0">
        <f t="shared" si="3"/>
        <v>3.2616723446565743E-5</v>
      </c>
      <c r="I19" t="str" s="0">
        <f t="shared" si="7"/>
        <v>fin</v>
      </c>
    </row>
    <row r="20" spans="1:9" x14ac:dyDescent="0.25">
      <c r="A20" s="0">
        <f>'METODO GRAFICO'!T5</f>
        <v>2.2000000000000002</v>
      </c>
      <c r="B20" s="0">
        <v>2.8</v>
      </c>
      <c r="D20" s="5">
        <v>12</v>
      </c>
      <c r="E20" s="0">
        <f t="shared" si="6"/>
        <v>7.6953646662387198</v>
      </c>
      <c r="F20" s="15">
        <f t="shared" si="0"/>
        <v>5.9566126910266526E-2</v>
      </c>
      <c r="G20" s="15">
        <f t="shared" si="1"/>
        <v>1819.4797459400311</v>
      </c>
      <c r="H20" s="0">
        <f t="shared" si="3"/>
        <v>3.2677304647954486E-5</v>
      </c>
      <c r="I20" t="str" s="0">
        <f t="shared" si="7"/>
        <v>fin</v>
      </c>
    </row>
    <row r="21" spans="1:9" x14ac:dyDescent="0.25">
      <c r="D21" s="5">
        <v>13</v>
      </c>
      <c r="E21" s="0">
        <f t="shared" si="6"/>
        <v>7.695331928239276</v>
      </c>
      <c r="F21" s="15">
        <f t="shared" si="0"/>
        <v>5.9676004758444812E-2</v>
      </c>
      <c r="G21" s="15">
        <f t="shared" si="1"/>
        <v>1819.4565078328051</v>
      </c>
      <c r="H21" s="0">
        <f t="shared" si="3"/>
        <v>3.2737999443810395E-5</v>
      </c>
      <c r="I21" t="str" s="0">
        <f t="shared" si="7"/>
        <v>fin</v>
      </c>
    </row>
    <row r="22" spans="1:9" x14ac:dyDescent="0.25">
      <c r="D22" s="5">
        <v>14</v>
      </c>
      <c r="E22" s="0">
        <f t="shared" si="6"/>
        <v>7.6952991294312243</v>
      </c>
      <c r="F22" s="15">
        <f t="shared" si="0"/>
        <v>5.9786085837441938E-2</v>
      </c>
      <c r="G22" s="15">
        <f t="shared" si="1"/>
        <v>1819.4332267608709</v>
      </c>
      <c r="H22" s="0">
        <f t="shared" si="3"/>
        <v>3.2798808051737183E-5</v>
      </c>
      <c r="I22" t="str" s="0">
        <f t="shared" si="7"/>
        <v>fin</v>
      </c>
    </row>
    <row r="23" spans="1:9" x14ac:dyDescent="0.25">
      <c r="D23" s="5">
        <v>15</v>
      </c>
      <c r="E23" s="0">
        <f t="shared" si="6"/>
        <v>7.6952662697005358</v>
      </c>
      <c r="F23" s="15">
        <f t="shared" si="0"/>
        <v>5.9896370525177822E-2</v>
      </c>
      <c r="G23" s="15">
        <f t="shared" si="1"/>
        <v>1819.4099026443948</v>
      </c>
      <c r="H23" s="0">
        <f t="shared" si="3"/>
        <v>3.2859730688450384E-5</v>
      </c>
      <c r="I23" t="str" s="0">
        <f t="shared" si="7"/>
        <v>fin</v>
      </c>
    </row>
    <row r="24" spans="1:9" x14ac:dyDescent="0.25">
      <c r="D24" s="5">
        <v>16</v>
      </c>
      <c r="E24" s="0">
        <f t="shared" si="6"/>
        <v>7.6952333489329625</v>
      </c>
      <c r="F24" s="15">
        <f t="shared" si="0"/>
        <v>6.0006859200286478E-2</v>
      </c>
      <c r="G24" s="15">
        <f t="shared" si="1"/>
        <v>1819.3865354033915</v>
      </c>
      <c r="H24" s="0">
        <f t="shared" si="3"/>
        <v>3.2920767573330068E-5</v>
      </c>
      <c r="I24" t="str" s="0">
        <f t="shared" si="7"/>
        <v>fin</v>
      </c>
    </row>
    <row r="25" spans="1:9" x14ac:dyDescent="0.25">
      <c r="D25" s="5">
        <v>17</v>
      </c>
      <c r="E25" s="0">
        <f t="shared" si="6"/>
        <v>7.6952003670140394</v>
      </c>
      <c r="F25" s="15">
        <f t="shared" si="0"/>
        <v>6.0117552242105354E-2</v>
      </c>
      <c r="G25" s="15">
        <f t="shared" si="1"/>
        <v>1819.3631249577272</v>
      </c>
      <c r="H25" s="0">
        <f t="shared" si="3"/>
        <v>3.2981918923091769E-5</v>
      </c>
      <c r="I25" t="str" s="0">
        <f t="shared" si="7"/>
        <v>fin</v>
      </c>
    </row>
    <row r="26" spans="1:9" x14ac:dyDescent="0.25">
      <c r="D26" s="5">
        <v>18</v>
      </c>
      <c r="E26" s="0">
        <f t="shared" si="6"/>
        <v>7.6951673238290823</v>
      </c>
      <c r="F26" s="15">
        <f t="shared" si="0"/>
        <v>6.0228450030693104E-2</v>
      </c>
      <c r="G26" s="15">
        <f t="shared" si="1"/>
        <v>1819.3396712271174</v>
      </c>
      <c r="H26" s="0">
        <f t="shared" si="3"/>
        <v>3.3043184957115557E-5</v>
      </c>
      <c r="I26" t="str" s="0">
        <f t="shared" si="7"/>
        <v>fin</v>
      </c>
    </row>
    <row r="27" spans="1:9" x14ac:dyDescent="0.25">
      <c r="D27" s="5">
        <v>19</v>
      </c>
      <c r="E27" s="0">
        <f t="shared" si="6"/>
        <v>7.6951342192631875</v>
      </c>
      <c r="F27" s="15">
        <f t="shared" si="0"/>
        <v>6.0339552946815367E-2</v>
      </c>
      <c r="G27" s="15">
        <f t="shared" si="1"/>
        <v>1819.316174131126</v>
      </c>
      <c r="H27" s="0">
        <f t="shared" si="3"/>
        <v>3.3104565894781501E-5</v>
      </c>
      <c r="I27" t="str" s="0">
        <f t="shared" si="7"/>
        <v>fin</v>
      </c>
    </row>
    <row r="28" spans="1:9" x14ac:dyDescent="0.25">
      <c r="D28" s="5">
        <v>20</v>
      </c>
      <c r="E28" s="0">
        <f t="shared" si="6"/>
        <v>7.6951010532012329</v>
      </c>
      <c r="F28" s="15">
        <f t="shared" si="0"/>
        <v>6.0450861371958986E-2</v>
      </c>
      <c r="G28" s="15">
        <f t="shared" si="1"/>
        <v>1819.2926335891673</v>
      </c>
      <c r="H28" s="0">
        <f t="shared" si="3"/>
        <v>3.3166061954581494E-5</v>
      </c>
      <c r="I28" t="str" s="0">
        <f t="shared" si="7"/>
        <v>fin</v>
      </c>
    </row>
    <row r="29" spans="1:9" x14ac:dyDescent="0.25">
      <c r="D29" s="5">
        <v>21</v>
      </c>
      <c r="E29" s="0">
        <f t="shared" si="6"/>
        <v>7.6950678255278744</v>
      </c>
      <c r="F29" s="15">
        <f t="shared" si="0"/>
        <v>6.0562375688332004E-2</v>
      </c>
      <c r="G29" s="15">
        <f t="shared" si="1"/>
        <v>1819.2690495205027</v>
      </c>
      <c r="H29" s="0">
        <f t="shared" si="3"/>
        <v>3.3227673358560139E-5</v>
      </c>
      <c r="I29" t="str" s="0">
        <f t="shared" si="7"/>
        <v>fin</v>
      </c>
    </row>
    <row r="30" spans="1:9" x14ac:dyDescent="0.25">
      <c r="D30" s="5">
        <v>22</v>
      </c>
      <c r="E30" s="0">
        <f t="shared" si="6"/>
        <v>7.6950345361275492</v>
      </c>
      <c r="F30" s="15">
        <f t="shared" si="0"/>
        <v>6.0674096278845902E-2</v>
      </c>
      <c r="G30" s="15">
        <f t="shared" si="1"/>
        <v>1819.2454218442438</v>
      </c>
      <c r="H30" s="0">
        <f t="shared" si="3"/>
        <v>3.3289400325209328E-5</v>
      </c>
      <c r="I30" t="str" s="0">
        <f t="shared" si="7"/>
        <v>fin</v>
      </c>
    </row>
    <row r="31" spans="1:9" x14ac:dyDescent="0.25">
      <c r="D31" s="5">
        <v>23</v>
      </c>
      <c r="E31" s="0">
        <f t="shared" si="6"/>
        <v>7.6950011848844735</v>
      </c>
      <c r="F31" s="15">
        <f t="shared" si="0"/>
        <v>6.0786023527144017E-2</v>
      </c>
      <c r="G31" s="15">
        <f t="shared" si="1"/>
        <v>1819.2217504793493</v>
      </c>
      <c r="H31" s="0">
        <f t="shared" si="3"/>
        <v>3.3351243075685488E-5</v>
      </c>
      <c r="I31" t="str" s="0">
        <f t="shared" si="7"/>
        <v>fin</v>
      </c>
    </row>
    <row r="32" spans="1:9" x14ac:dyDescent="0.25">
      <c r="D32" s="5">
        <v>24</v>
      </c>
      <c r="E32" s="0">
        <f t="shared" si="6"/>
        <v>7.6949677716826406</v>
      </c>
      <c r="F32" s="15">
        <f t="shared" si="0"/>
        <v>6.0898157817590892E-2</v>
      </c>
      <c r="G32" s="15">
        <f t="shared" si="1"/>
        <v>1819.1980353446259</v>
      </c>
      <c r="H32" s="0">
        <f t="shared" si="3"/>
        <v>3.3413201832921402E-5</v>
      </c>
      <c r="I32" t="str" s="0">
        <f t="shared" si="7"/>
        <v>fin</v>
      </c>
    </row>
    <row r="33" spans="4:9" x14ac:dyDescent="0.25">
      <c r="D33" s="5">
        <v>25</v>
      </c>
      <c r="E33" s="0">
        <f t="shared" si="6"/>
        <v>7.6949342964058243</v>
      </c>
      <c r="F33" s="15">
        <f t="shared" si="0"/>
        <v>6.1010499535268714E-2</v>
      </c>
      <c r="G33" s="15">
        <f t="shared" si="1"/>
        <v>1819.1742763587281</v>
      </c>
      <c r="H33" s="0">
        <f t="shared" si="3"/>
        <v>3.3475276816297139E-5</v>
      </c>
      <c r="I33" t="str" s="0">
        <f t="shared" si="7"/>
        <v>fin</v>
      </c>
    </row>
    <row r="34" spans="4:9" x14ac:dyDescent="0.25">
      <c r="D34" s="5">
        <v>26</v>
      </c>
      <c r="E34" s="0">
        <f t="shared" si="6"/>
        <v>7.6949007589375737</v>
      </c>
      <c r="F34" s="15">
        <f t="shared" si="0"/>
        <v>6.1123049065984425E-2</v>
      </c>
      <c r="G34" s="15">
        <f t="shared" si="1"/>
        <v>1819.1504734401572</v>
      </c>
      <c r="H34" s="0">
        <f t="shared" si="3"/>
        <v>3.353746825052184E-5</v>
      </c>
      <c r="I34" t="str" s="0">
        <f t="shared" si="7"/>
        <v>fin</v>
      </c>
    </row>
    <row r="35" spans="4:9" x14ac:dyDescent="0.25">
      <c r="D35" s="5">
        <v>27</v>
      </c>
      <c r="E35" s="0">
        <f t="shared" si="6"/>
        <v>7.6948671591612179</v>
      </c>
      <c r="F35" s="15">
        <f t="shared" si="0"/>
        <v>6.1235806796273273E-2</v>
      </c>
      <c r="G35" s="15">
        <f t="shared" si="1"/>
        <v>1819.1266265072629</v>
      </c>
      <c r="H35" s="0">
        <f t="shared" si="3"/>
        <v>3.3599776355863753E-5</v>
      </c>
      <c r="I35" t="str" s="0">
        <f t="shared" si="7"/>
        <v>fin</v>
      </c>
    </row>
    <row r="36" spans="4:9" x14ac:dyDescent="0.25">
      <c r="D36" s="5">
        <v>28</v>
      </c>
      <c r="E36" s="0">
        <f t="shared" si="6"/>
        <v>7.69483349695986</v>
      </c>
      <c r="F36" s="15">
        <f t="shared" si="0"/>
        <v>6.1348773113402366E-2</v>
      </c>
      <c r="G36" s="15">
        <f t="shared" si="1"/>
        <v>1819.1027354782391</v>
      </c>
      <c r="H36" s="0">
        <f t="shared" si="3"/>
        <v>3.3662201357920196E-5</v>
      </c>
      <c r="I36" t="str" s="0">
        <f t="shared" si="7"/>
        <v>fin</v>
      </c>
    </row>
    <row r="37" spans="4:9" x14ac:dyDescent="0.25">
      <c r="D37" s="5">
        <v>29</v>
      </c>
      <c r="E37" s="0">
        <f t="shared" si="6"/>
        <v>7.6947997722163821</v>
      </c>
      <c r="F37" s="15">
        <f t="shared" si="0"/>
        <v>6.1461948405352906E-2</v>
      </c>
      <c r="G37" s="15">
        <f t="shared" si="1"/>
        <v>1819.0788002711281</v>
      </c>
      <c r="H37" s="0">
        <f t="shared" si="3"/>
        <v>3.3724743477847596E-5</v>
      </c>
      <c r="I37" t="str" s="0">
        <f t="shared" si="7"/>
        <v>fin</v>
      </c>
    </row>
    <row r="38" spans="4:9" x14ac:dyDescent="0.25">
      <c r="D38" s="5">
        <v>30</v>
      </c>
      <c r="E38" s="0">
        <f t="shared" si="6"/>
        <v>7.6947659848134418</v>
      </c>
      <c r="F38" s="15">
        <f t="shared" si="0"/>
        <v>6.1575333060845061E-2</v>
      </c>
      <c r="G38" s="15">
        <f t="shared" si="1"/>
        <v>1819.0548208038188</v>
      </c>
      <c r="H38" s="0">
        <f t="shared" si="3"/>
        <v>3.3787402940355094E-5</v>
      </c>
      <c r="I38" t="str" s="0">
        <f t="shared" si="7"/>
        <v>fin</v>
      </c>
    </row>
    <row r="39" spans="4:9" x14ac:dyDescent="0.25">
      <c r="D39" s="5">
        <v>31</v>
      </c>
      <c r="E39" s="0">
        <f t="shared" si="6"/>
        <v>7.6947321346334707</v>
      </c>
      <c r="F39" s="15">
        <f t="shared" si="0"/>
        <v>6.1688927469327304E-2</v>
      </c>
      <c r="G39" s="15">
        <f t="shared" si="1"/>
        <v>1819.0307969940434</v>
      </c>
      <c r="H39" s="0">
        <f t="shared" si="3"/>
        <v>3.3850179971040006E-5</v>
      </c>
      <c r="I39" t="str" s="0">
        <f t="shared" si="7"/>
        <v>fin</v>
      </c>
    </row>
    <row r="40" spans="4:9" x14ac:dyDescent="0.25">
      <c r="D40" s="5">
        <v>32</v>
      </c>
      <c r="E40" s="0">
        <f t="shared" si="6"/>
        <v>7.6946982215586779</v>
      </c>
      <c r="F40" s="15">
        <f t="shared" si="0"/>
        <v>6.180273202098352E-2</v>
      </c>
      <c r="G40" s="15">
        <f t="shared" si="1"/>
        <v>1819.0067287593824</v>
      </c>
      <c r="H40" s="0">
        <f t="shared" si="3"/>
        <v>3.3913074792835118E-5</v>
      </c>
      <c r="I40" t="str" s="0">
        <f t="shared" si="7"/>
        <v>fin</v>
      </c>
    </row>
    <row r="41" spans="4:9" x14ac:dyDescent="0.25">
      <c r="D41" s="5">
        <v>33</v>
      </c>
      <c r="E41" s="0">
        <f t="shared" si="6"/>
        <v>7.6946642454710448</v>
      </c>
      <c r="F41" s="15">
        <f t="shared" si="0"/>
        <v>6.1916747106729453E-2</v>
      </c>
      <c r="G41" s="15">
        <f t="shared" si="1"/>
        <v>1818.982616017259</v>
      </c>
      <c r="H41" s="0">
        <f t="shared" si="3"/>
        <v>3.3976087633114105E-5</v>
      </c>
      <c r="I41" t="str" s="0">
        <f t="shared" si="7"/>
        <v>fin</v>
      </c>
    </row>
    <row r="42" spans="4:9" x14ac:dyDescent="0.25">
      <c r="D42" s="5">
        <v>34</v>
      </c>
      <c r="E42" s="0">
        <f t="shared" si="6"/>
        <v>7.6946302062523291</v>
      </c>
      <c r="F42" s="15">
        <f t="shared" si="0"/>
        <v>6.2030973118212707E-2</v>
      </c>
      <c r="G42" s="15">
        <f t="shared" si="1"/>
        <v>1818.9584586849439</v>
      </c>
      <c r="H42" s="0">
        <f t="shared" si="3"/>
        <v>3.4039218715697928E-5</v>
      </c>
      <c r="I42" t="str" s="0">
        <f t="shared" si="7"/>
        <v>fin</v>
      </c>
    </row>
    <row r="43" spans="4:9" x14ac:dyDescent="0.25">
      <c r="D43" s="5">
        <v>35</v>
      </c>
      <c r="E43" s="0">
        <f t="shared" si="6"/>
        <v>7.6945961037840611</v>
      </c>
      <c r="F43" s="15">
        <f t="shared" si="0"/>
        <v>6.2145410447826954E-2</v>
      </c>
      <c r="G43" s="15">
        <f t="shared" si="1"/>
        <v>1818.9342566795506</v>
      </c>
      <c r="H43" s="0">
        <f t="shared" si="3"/>
        <v>3.4102468267960262E-5</v>
      </c>
      <c r="I43" t="str" s="0">
        <f t="shared" si="7"/>
        <v>fin</v>
      </c>
    </row>
    <row r="44" spans="4:9" x14ac:dyDescent="0.25">
      <c r="D44" s="5">
        <v>36</v>
      </c>
      <c r="E44" s="0">
        <f t="shared" si="6"/>
        <v>7.6945619379475447</v>
      </c>
      <c r="F44" s="15">
        <f t="shared" si="0"/>
        <v>6.2260059488690622E-2</v>
      </c>
      <c r="G44" s="15">
        <f t="shared" si="1"/>
        <v>1818.9100099180375</v>
      </c>
      <c r="H44" s="0">
        <f t="shared" si="3"/>
        <v>3.4165836516386605E-5</v>
      </c>
      <c r="I44" t="str" s="0">
        <f t="shared" si="7"/>
        <v>fin</v>
      </c>
    </row>
    <row r="45" spans="4:9" x14ac:dyDescent="0.25">
      <c r="D45" s="5">
        <v>37</v>
      </c>
      <c r="E45" s="0">
        <f t="shared" si="6"/>
        <v>7.6945277086238564</v>
      </c>
      <c r="F45" s="15">
        <f t="shared" si="0"/>
        <v>6.2374920634678865E-2</v>
      </c>
      <c r="G45" s="15">
        <f t="shared" si="1"/>
        <v>1818.8857183172063</v>
      </c>
      <c r="H45" s="0">
        <f t="shared" si="3"/>
        <v>3.4229323688350632E-5</v>
      </c>
      <c r="I45" t="str" s="0">
        <f t="shared" si="7"/>
        <v>fin</v>
      </c>
    </row>
    <row r="46" spans="4:9" x14ac:dyDescent="0.25">
      <c r="D46" s="5">
        <v>38</v>
      </c>
      <c r="E46" s="0">
        <f t="shared" si="6"/>
        <v>7.694493415693846</v>
      </c>
      <c r="F46" s="15">
        <f t="shared" si="0"/>
        <v>6.2489994280388039E-2</v>
      </c>
      <c r="G46" s="15">
        <f t="shared" si="1"/>
        <v>1818.8613817937039</v>
      </c>
      <c r="H46" s="0">
        <f t="shared" si="3"/>
        <v>3.4292930010337841E-5</v>
      </c>
      <c r="I46" t="str" s="0">
        <f t="shared" si="7"/>
        <v>fin</v>
      </c>
    </row>
    <row r="47" spans="4:9" x14ac:dyDescent="0.25">
      <c r="D47" s="5">
        <v>39</v>
      </c>
      <c r="E47" s="0">
        <f t="shared" si="6"/>
        <v>7.6944590590381354</v>
      </c>
      <c r="F47" s="15">
        <f t="shared" si="0"/>
        <v>6.2605280821164122E-2</v>
      </c>
      <c r="G47" s="15">
        <f t="shared" si="1"/>
        <v>1818.8370002640208</v>
      </c>
      <c r="H47" s="0">
        <f t="shared" si="3"/>
        <v>3.4356655710610084E-5</v>
      </c>
      <c r="I47" t="str" s="0">
        <f t="shared" si="7"/>
        <v>fin</v>
      </c>
    </row>
    <row r="48" spans="4:9" x14ac:dyDescent="0.25">
      <c r="D48" s="5">
        <v>40</v>
      </c>
      <c r="E48" s="0">
        <f t="shared" si="6"/>
        <v>7.6944246385371162</v>
      </c>
      <c r="F48" s="15">
        <f t="shared" si="0"/>
        <v>6.2720780653113373E-2</v>
      </c>
      <c r="G48" s="15">
        <f t="shared" si="1"/>
        <v>1818.8125736444877</v>
      </c>
      <c r="H48" s="0">
        <f t="shared" si="3"/>
        <v>3.4420501019205574E-5</v>
      </c>
      <c r="I48" t="str" s="0">
        <f t="shared" si="7"/>
        <v>fin</v>
      </c>
    </row>
    <row r="49" spans="4:9" x14ac:dyDescent="0.25">
      <c r="D49" s="5">
        <v>41</v>
      </c>
      <c r="E49" s="0">
        <f t="shared" si="6"/>
        <v>7.6943901540709527</v>
      </c>
      <c r="F49" s="15">
        <f t="shared" si="0"/>
        <v>6.2836494173059698E-2</v>
      </c>
      <c r="G49" s="15">
        <f t="shared" si="1"/>
        <v>1818.7881018512812</v>
      </c>
      <c r="H49" s="0">
        <f t="shared" si="3"/>
        <v>3.4484466163497984E-5</v>
      </c>
      <c r="I49" t="str" s="0">
        <f t="shared" si="7"/>
        <v>fin</v>
      </c>
    </row>
    <row r="50" spans="4:9" x14ac:dyDescent="0.25">
      <c r="D50" s="5">
        <v>42</v>
      </c>
      <c r="E50" s="0">
        <f t="shared" si="6"/>
        <v>7.6943556055195801</v>
      </c>
      <c r="F50" s="15">
        <f t="shared" si="0"/>
        <v>6.2952421778590839E-2</v>
      </c>
      <c r="G50" s="15">
        <f t="shared" si="1"/>
        <v>1818.7635848004202</v>
      </c>
      <c r="H50" s="0">
        <f t="shared" si="3"/>
        <v>3.4548551372637348E-5</v>
      </c>
      <c r="I50" t="str" s="0">
        <f t="shared" si="7"/>
        <v>fin</v>
      </c>
    </row>
    <row r="51" spans="4:9" x14ac:dyDescent="0.25">
      <c r="D51" s="5">
        <v>43</v>
      </c>
      <c r="E51" s="0">
        <f t="shared" si="6"/>
        <v>7.6943209927627025</v>
      </c>
      <c r="F51" s="15">
        <f t="shared" si="0"/>
        <v>6.3068563868037053E-2</v>
      </c>
      <c r="G51" s="15">
        <f t="shared" si="1"/>
        <v>1818.739022407764</v>
      </c>
      <c r="H51" s="0">
        <f t="shared" si="3"/>
        <v>3.4612756877550055E-5</v>
      </c>
      <c r="I51" t="str" s="0">
        <f t="shared" si="7"/>
        <v>fin</v>
      </c>
    </row>
    <row r="52" spans="4:9" x14ac:dyDescent="0.25">
      <c r="D52" s="5">
        <v>44</v>
      </c>
      <c r="E52" s="0">
        <f t="shared" si="6"/>
        <v>7.6942863156797943</v>
      </c>
      <c r="F52" s="15">
        <f t="shared" si="0"/>
        <v>6.3184920840485326E-2</v>
      </c>
      <c r="G52" s="15">
        <f t="shared" si="1"/>
        <v>1818.7144145890145</v>
      </c>
      <c r="H52" s="0">
        <f t="shared" si="3"/>
        <v>3.4677082908274315E-5</v>
      </c>
      <c r="I52" t="str" s="0">
        <f t="shared" si="7"/>
        <v>fin</v>
      </c>
    </row>
    <row r="53" spans="4:9" x14ac:dyDescent="0.25">
      <c r="D53" s="5">
        <v>45</v>
      </c>
      <c r="E53" s="0">
        <f t="shared" si="6"/>
        <v>7.6942515741500994</v>
      </c>
      <c r="F53" s="15">
        <f t="shared" si="0"/>
        <v>6.330149309576516E-2</v>
      </c>
      <c r="G53" s="15">
        <f t="shared" si="1"/>
        <v>1818.6897612597165</v>
      </c>
      <c r="H53" s="0">
        <f t="shared" si="3"/>
        <v>3.4741529694848339E-5</v>
      </c>
      <c r="I53" t="str" s="0">
        <f t="shared" si="7"/>
        <v>fin</v>
      </c>
    </row>
    <row r="54" spans="4:9" x14ac:dyDescent="0.25">
      <c r="D54" s="5">
        <v>46</v>
      </c>
      <c r="E54" s="0">
        <f t="shared" si="6"/>
        <v>7.6942167680526303</v>
      </c>
      <c r="F54" s="15">
        <f t="shared" si="0"/>
        <v>6.3418281034455681E-2</v>
      </c>
      <c r="G54" s="15">
        <f t="shared" si="1"/>
        <v>1818.665062335255</v>
      </c>
      <c r="H54" s="0">
        <f t="shared" si="3"/>
        <v>3.4806097469086694E-5</v>
      </c>
      <c r="I54" t="str" s="0">
        <f t="shared" si="7"/>
        <v>fin</v>
      </c>
    </row>
    <row r="55" spans="4:9" x14ac:dyDescent="0.25">
      <c r="D55" s="5">
        <v>47</v>
      </c>
      <c r="E55" s="0">
        <f t="shared" si="6"/>
        <v>7.6941818972661684</v>
      </c>
      <c r="F55" s="15">
        <f t="shared" si="0"/>
        <v>6.3535285057903401E-2</v>
      </c>
      <c r="G55" s="15">
        <f t="shared" si="1"/>
        <v>1818.6403177308566</v>
      </c>
      <c r="H55" s="0">
        <f t="shared" si="3"/>
        <v>3.487078646191577E-5</v>
      </c>
      <c r="I55" t="str" s="0">
        <f t="shared" si="7"/>
        <v>fin</v>
      </c>
    </row>
    <row r="56" spans="4:9" x14ac:dyDescent="0.25">
      <c r="D56" s="5">
        <v>48</v>
      </c>
      <c r="E56" s="0">
        <f t="shared" si="6"/>
        <v>7.6941469616692624</v>
      </c>
      <c r="F56" s="15">
        <f t="shared" si="0"/>
        <v>6.3652505568193796E-2</v>
      </c>
      <c r="G56" s="15">
        <f t="shared" si="1"/>
        <v>1818.615527361588</v>
      </c>
      <c r="H56" s="0">
        <f t="shared" si="3"/>
        <v>3.4935596906038313E-5</v>
      </c>
      <c r="I56" t="str" s="0">
        <f t="shared" si="7"/>
        <v>fin</v>
      </c>
    </row>
    <row r="57" spans="4:9" x14ac:dyDescent="0.25">
      <c r="D57" s="5">
        <v>49</v>
      </c>
      <c r="E57" s="0">
        <f t="shared" si="6"/>
        <v>7.6941119611402282</v>
      </c>
      <c r="F57" s="15">
        <f t="shared" si="0"/>
        <v>6.3769942968186832E-2</v>
      </c>
      <c r="G57" s="15">
        <f t="shared" si="1"/>
        <v>1818.5906911423567</v>
      </c>
      <c r="H57" s="0">
        <f t="shared" si="3"/>
        <v>3.5000529034157069E-5</v>
      </c>
      <c r="I57" t="str" s="0">
        <f t="shared" si="7"/>
        <v>fin</v>
      </c>
    </row>
    <row r="58" spans="4:9" x14ac:dyDescent="0.25">
      <c r="D58" s="5">
        <v>50</v>
      </c>
      <c r="E58" s="0">
        <f t="shared" si="6"/>
        <v>7.6940768955571484</v>
      </c>
      <c r="F58" s="15">
        <f t="shared" si="0"/>
        <v>6.3887597661481443E-2</v>
      </c>
      <c r="G58" s="15">
        <f t="shared" si="1"/>
        <v>1818.5658089879098</v>
      </c>
      <c r="H58" s="0">
        <f t="shared" si="3"/>
        <v>3.5065583079862961E-5</v>
      </c>
      <c r="I58" t="str" s="0">
        <f t="shared" si="7"/>
        <v>fin</v>
      </c>
    </row>
    <row r="59" spans="4:9" x14ac:dyDescent="0.25">
      <c r="D59" s="5">
        <v>51</v>
      </c>
      <c r="E59" s="0">
        <f t="shared" si="6"/>
        <v>7.6940417647978734</v>
      </c>
      <c r="F59" s="15">
        <f t="shared" si="0"/>
        <v>6.4005470052451052E-2</v>
      </c>
      <c r="G59" s="15">
        <f t="shared" si="1"/>
        <v>1818.540880812835</v>
      </c>
      <c r="H59" s="0">
        <f t="shared" si="3"/>
        <v>3.5130759274970558E-5</v>
      </c>
      <c r="I59" t="str" s="0">
        <f t="shared" si="7"/>
        <v>fin</v>
      </c>
    </row>
    <row r="60" spans="4:9" x14ac:dyDescent="0.25">
      <c r="D60" s="5">
        <v>52</v>
      </c>
      <c r="E60" s="0">
        <f t="shared" si="6"/>
        <v>7.6940065687400185</v>
      </c>
      <c r="F60" s="15">
        <f t="shared" si="0"/>
        <v>6.4123560546225811E-2</v>
      </c>
      <c r="G60" s="15">
        <f t="shared" si="1"/>
        <v>1818.5159065315588</v>
      </c>
      <c r="H60" s="0">
        <f t="shared" si="3"/>
        <v>3.519605785484714E-5</v>
      </c>
      <c r="I60" t="str" s="0">
        <f t="shared" si="7"/>
        <v>fin</v>
      </c>
    </row>
    <row r="61" spans="4:9" x14ac:dyDescent="0.25">
      <c r="D61" s="5">
        <v>53</v>
      </c>
      <c r="E61" s="0">
        <f t="shared" si="6"/>
        <v>7.6939713072609655</v>
      </c>
      <c r="F61" s="15">
        <f t="shared" si="0"/>
        <v>6.4241869548696151E-2</v>
      </c>
      <c r="G61" s="15">
        <f t="shared" si="1"/>
        <v>1818.4908860583478</v>
      </c>
      <c r="H61" s="0">
        <f t="shared" si="3"/>
        <v>3.5261479053083633E-5</v>
      </c>
      <c r="I61" t="str" s="0">
        <f t="shared" si="7"/>
        <v>fin</v>
      </c>
    </row>
    <row r="62" spans="4:9" x14ac:dyDescent="0.25">
      <c r="D62" s="5">
        <v>54</v>
      </c>
      <c r="E62" s="0">
        <f t="shared" si="6"/>
        <v>7.6939359802378604</v>
      </c>
      <c r="F62" s="15">
        <f t="shared" si="0"/>
        <v>6.4360397466516339E-2</v>
      </c>
      <c r="G62" s="15">
        <f t="shared" si="1"/>
        <v>1818.4658193073064</v>
      </c>
      <c r="H62" s="0">
        <f t="shared" si="3"/>
        <v>3.5327023105047317E-5</v>
      </c>
      <c r="I62" t="str" s="0">
        <f t="shared" si="7"/>
        <v>fin</v>
      </c>
    </row>
    <row r="63" spans="4:9" x14ac:dyDescent="0.25">
      <c r="D63" s="5">
        <v>55</v>
      </c>
      <c r="E63" s="0">
        <f t="shared" si="6"/>
        <v>7.6939005875476143</v>
      </c>
      <c r="F63" s="15">
        <f t="shared" si="0"/>
        <v>6.4479144707108027E-2</v>
      </c>
      <c r="G63" s="15">
        <f t="shared" si="1"/>
        <v>1818.440706192378</v>
      </c>
      <c r="H63" s="0">
        <f t="shared" si="3"/>
        <v>3.5392690246105474E-5</v>
      </c>
      <c r="I63" t="str" s="0">
        <f t="shared" si="7"/>
        <v>fin</v>
      </c>
    </row>
    <row r="64" spans="4:9" x14ac:dyDescent="0.25">
      <c r="D64" s="5">
        <v>56</v>
      </c>
      <c r="E64" s="0">
        <f t="shared" si="6"/>
        <v>7.6938651290669018</v>
      </c>
      <c r="F64" s="15">
        <f t="shared" si="0"/>
        <v>6.4598111678660253E-2</v>
      </c>
      <c r="G64" s="15">
        <f t="shared" si="1"/>
        <v>1818.4155466273442</v>
      </c>
      <c r="H64" s="0">
        <f t="shared" si="3"/>
        <v>3.5458480712513563E-5</v>
      </c>
      <c r="I64" t="str" s="0">
        <f t="shared" si="7"/>
        <v>fin</v>
      </c>
    </row>
    <row r="65" spans="4:9" x14ac:dyDescent="0.25">
      <c r="D65" s="5">
        <v>57</v>
      </c>
      <c r="E65" s="0">
        <f t="shared" si="6"/>
        <v>7.6938296046721621</v>
      </c>
      <c r="F65" s="15">
        <f t="shared" si="0"/>
        <v>6.4717298790132993E-2</v>
      </c>
      <c r="G65" s="15">
        <f t="shared" si="1"/>
        <v>1818.3903405258247</v>
      </c>
      <c r="H65" s="0">
        <f t="shared" si="3"/>
        <v>3.5524394739638865E-5</v>
      </c>
      <c r="I65" t="str" s="0">
        <f t="shared" si="7"/>
        <v>fin</v>
      </c>
    </row>
    <row r="66" spans="4:9" x14ac:dyDescent="0.25">
      <c r="D66" s="5">
        <v>58</v>
      </c>
      <c r="E66" s="0">
        <f t="shared" si="6"/>
        <v>7.6937940142395975</v>
      </c>
      <c r="F66" s="15">
        <f t="shared" si="0"/>
        <v>6.4836706451246506E-2</v>
      </c>
      <c r="G66" s="15">
        <f t="shared" si="1"/>
        <v>1818.3650878012768</v>
      </c>
      <c r="H66" s="0">
        <f t="shared" si="3"/>
        <v>3.5590432564625019E-5</v>
      </c>
      <c r="I66" t="str" s="0">
        <f t="shared" si="7"/>
        <v>fin</v>
      </c>
    </row>
    <row r="67" spans="4:9" x14ac:dyDescent="0.25">
      <c r="D67" s="5">
        <v>59</v>
      </c>
      <c r="E67" s="0">
        <f t="shared" si="6"/>
        <v>7.6937583576451729</v>
      </c>
      <c r="F67" s="15">
        <f t="shared" si="0"/>
        <v>6.4956335072506199E-2</v>
      </c>
      <c r="G67" s="15">
        <f t="shared" si="1"/>
        <v>1818.3397883669952</v>
      </c>
      <c r="H67" s="0">
        <f t="shared" si="3"/>
        <v>3.5656594424615662E-5</v>
      </c>
      <c r="I67" t="str" s="0">
        <f t="shared" si="7"/>
        <v>fin</v>
      </c>
    </row>
    <row r="68" spans="4:9" x14ac:dyDescent="0.25">
      <c r="D68" s="5">
        <v>60</v>
      </c>
      <c r="E68" s="0">
        <f t="shared" si="6"/>
        <v>7.6937226347646153</v>
      </c>
      <c r="F68" s="15">
        <f t="shared" si="0"/>
        <v>6.5076185065170655E-2</v>
      </c>
      <c r="G68" s="15">
        <f t="shared" si="1"/>
        <v>1818.3144421361117</v>
      </c>
      <c r="H68" s="0">
        <f t="shared" si="3"/>
        <v>3.5722880557642611E-5</v>
      </c>
      <c r="I68" t="str" s="0">
        <f t="shared" si="7"/>
        <v>fin</v>
      </c>
    </row>
    <row r="69" spans="4:9" x14ac:dyDescent="0.25">
      <c r="D69" s="5">
        <v>61</v>
      </c>
      <c r="E69" s="0">
        <f t="shared" si="6"/>
        <v>7.6936868454734135</v>
      </c>
      <c r="F69" s="15">
        <f t="shared" si="0"/>
        <v>6.5196256841294264E-2</v>
      </c>
      <c r="G69" s="15">
        <f t="shared" si="1"/>
        <v>1818.2890490215943</v>
      </c>
      <c r="H69" s="0">
        <f t="shared" si="3"/>
        <v>3.5789291201737683E-5</v>
      </c>
      <c r="I69" t="str" s="0">
        <f t="shared" si="7"/>
        <v>fin</v>
      </c>
    </row>
    <row r="70" spans="4:9" x14ac:dyDescent="0.25">
      <c r="D70" s="5">
        <v>62</v>
      </c>
      <c r="E70" s="0">
        <f t="shared" si="6"/>
        <v>7.6936509896468186</v>
      </c>
      <c r="F70" s="15">
        <f t="shared" si="0"/>
        <v>6.5316550813698804E-2</v>
      </c>
      <c r="G70" s="15">
        <f t="shared" si="1"/>
        <v>1818.2636089362481</v>
      </c>
      <c r="H70" s="0">
        <f t="shared" si="3"/>
        <v>3.5855826594932694E-5</v>
      </c>
      <c r="I70" t="str" s="0">
        <f t="shared" si="7"/>
        <v>fin</v>
      </c>
    </row>
    <row r="71" spans="4:9" x14ac:dyDescent="0.25">
      <c r="D71" s="5">
        <v>63</v>
      </c>
      <c r="E71" s="12">
        <f t="shared" si="6"/>
        <v>7.6936150671598407</v>
      </c>
      <c r="F71" s="15">
        <f t="shared" si="0"/>
        <v>6.5437067395984094E-2</v>
      </c>
      <c r="G71" s="15">
        <f t="shared" si="1"/>
        <v>1818.2381217927129</v>
      </c>
      <c r="H71" s="0">
        <f t="shared" si="3"/>
        <v>3.5922486977923995E-5</v>
      </c>
      <c r="I71" t="str" s="0">
        <f t="shared" si="7"/>
        <v>fin</v>
      </c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7"/>
  <sheetViews>
    <sheetView zoomScaleNormal="100" workbookViewId="0">
      <selection activeCell="B18" sqref="B18"/>
    </sheetView>
  </sheetViews>
  <sheetFormatPr baseColWidth="10" defaultRowHeight="15" x14ac:dyDescent="0.25"/>
  <sheetData>
    <row r="1" spans="1:12" x14ac:dyDescent="0.25">
      <c r="B1" s="19"/>
      <c r="C1" s="19"/>
      <c r="D1" s="19"/>
    </row>
    <row r="2" spans="1:12" x14ac:dyDescent="0.25">
      <c r="B2" s="19"/>
      <c r="C2" s="19"/>
      <c r="D2" s="19"/>
    </row>
    <row r="5" spans="1:12" x14ac:dyDescent="0.25">
      <c r="F5" s="19" t="s">
        <v>66</v>
      </c>
      <c r="G5" s="19"/>
      <c r="H5" s="19"/>
      <c r="I5" s="19"/>
      <c r="J5" s="19"/>
      <c r="K5" s="19"/>
      <c r="L5" s="19"/>
    </row>
    <row r="7" spans="1:12" x14ac:dyDescent="0.25">
      <c r="A7" t="s" s="0">
        <v>63</v>
      </c>
      <c r="B7" s="0">
        <f>'METODO DE REGLA FALSA'!B6</f>
        <v>8</v>
      </c>
      <c r="C7" t="s" s="0">
        <v>12</v>
      </c>
      <c r="D7" s="0">
        <f>B7^2+2</f>
        <v>66</v>
      </c>
      <c r="F7" s="5" t="s">
        <v>64</v>
      </c>
      <c r="G7" s="5" t="s">
        <v>60</v>
      </c>
      <c r="H7" s="5" t="s">
        <v>63</v>
      </c>
      <c r="I7" s="5" t="s">
        <v>59</v>
      </c>
      <c r="J7" s="5" t="s">
        <v>12</v>
      </c>
      <c r="K7" s="5" t="s">
        <v>62</v>
      </c>
      <c r="L7" s="13" t="s">
        <v>61</v>
      </c>
    </row>
    <row r="8" spans="1:12" x14ac:dyDescent="0.25">
      <c r="A8" t="s" s="0">
        <v>60</v>
      </c>
      <c r="B8" s="0">
        <f>'METODO DE REGLA FALSA'!B5</f>
        <v>0</v>
      </c>
      <c r="C8" t="s" s="0">
        <v>59</v>
      </c>
      <c r="D8" s="0">
        <f>B8^2+2</f>
        <v>2</v>
      </c>
      <c r="F8" s="5">
        <v>1</v>
      </c>
      <c r="G8" s="0">
        <f>B8</f>
        <v>0</v>
      </c>
      <c r="H8" s="0">
        <f>B7</f>
        <v>8</v>
      </c>
      <c r="I8" s="15">
        <f>$A$10*G8^10+$A$11*G8^9+$A$12*G8^8+$A$13*G8^7+$A$14*G8^6+$A$15*G8^5+$A$16*G8^4+$A$17*G8^3+$A$18*G8^2+$A$19*G8+$A$20</f>
        <v>2.2000000000000002</v>
      </c>
      <c r="J8" s="15">
        <f>$A$10*H8^10+$A$11*H8^9+$A$12*H8^8+$A$13*H8^7+$A$14*H8^6+$A$15*H8^5+$A$16*H8^4+$A$17*H8^3+$A$18*H8^2+$A$19*H8+$A$20</f>
        <v>-1.0000000000000027</v>
      </c>
      <c r="K8" s="0">
        <f>+H8-((J8*(G8-H8))/(I8-J8))</f>
        <v>5.4999999999999956</v>
      </c>
      <c r="L8" s="10" t="s">
        <v>65</v>
      </c>
    </row>
    <row r="9" spans="1:12" x14ac:dyDescent="0.25">
      <c r="F9" s="5">
        <v>2</v>
      </c>
      <c r="G9" s="0">
        <f>H8</f>
        <v>8</v>
      </c>
      <c r="H9" s="0">
        <f>K8</f>
        <v>5.4999999999999956</v>
      </c>
      <c r="I9" s="15">
        <f t="shared" ref="I9:I15" si="0">$A$10*G9^10+$A$11*G9^9+$A$12*G9^8+$A$13*G9^7+$A$14*G9^6+$A$15*G9^5+$A$16*G9^4+$A$17*G9^3+$A$18*G9^2+$A$19*G9+$A$20</f>
        <v>-1.0000000000000027</v>
      </c>
      <c r="J9" s="15">
        <f t="shared" ref="J9:J15" si="1">$A$10*H9^10+$A$11*H9^9+$A$12*H9^8+$A$13*H9^7+$A$14*H9^6+$A$15*H9^5+$A$16*H9^4+$A$17*H9^3+$A$18*H9^2+$A$19*H9+$A$20</f>
        <v>5.5000000000000062</v>
      </c>
      <c r="K9" s="0">
        <f>+H9-((J9*(G9-H9))/(I9-J9))</f>
        <v>7.6153846153846141</v>
      </c>
      <c r="L9" s="10">
        <f>+ABS((K9-K8)/K9)</f>
        <v>0.27777777777777823</v>
      </c>
    </row>
    <row r="10" spans="1:12" x14ac:dyDescent="0.25">
      <c r="A10" s="4">
        <f>'METODO GRAFICO'!J5</f>
        <v>0</v>
      </c>
      <c r="F10" s="5">
        <v>3</v>
      </c>
      <c r="G10" s="0">
        <f t="shared" ref="G10:G15" si="2">H9</f>
        <v>5.4999999999999956</v>
      </c>
      <c r="H10" s="0">
        <f t="shared" ref="H10:H15" si="3">K9</f>
        <v>7.6153846153846141</v>
      </c>
      <c r="I10" s="15">
        <f t="shared" si="0"/>
        <v>5.5000000000000062</v>
      </c>
      <c r="J10" s="15">
        <f t="shared" si="1"/>
        <v>0.32544378698225263</v>
      </c>
      <c r="K10" s="0">
        <f t="shared" ref="K10:K15" si="4">+H10-((J10*(G10-H10))/(I10-J10))</f>
        <v>7.7484276729559758</v>
      </c>
      <c r="L10" s="10">
        <f t="shared" ref="L10:L15" si="5">+ABS((K10-K9)/K10)</f>
        <v>1.7170329670329956E-2</v>
      </c>
    </row>
    <row r="11" spans="1:12" x14ac:dyDescent="0.25">
      <c r="A11" s="4">
        <f>'METODO GRAFICO'!K5</f>
        <v>0</v>
      </c>
      <c r="F11" s="5">
        <v>4</v>
      </c>
      <c r="G11" s="0">
        <f t="shared" si="2"/>
        <v>7.6153846153846141</v>
      </c>
      <c r="H11" s="0">
        <f t="shared" si="3"/>
        <v>7.7484276729559758</v>
      </c>
      <c r="I11" s="15">
        <f t="shared" si="0"/>
        <v>0.32544378698225263</v>
      </c>
      <c r="J11" s="15">
        <f t="shared" si="1"/>
        <v>-0.11965507693525179</v>
      </c>
      <c r="K11" s="0">
        <f t="shared" si="4"/>
        <v>7.7126619620546037</v>
      </c>
      <c r="L11" s="10">
        <f t="shared" si="5"/>
        <v>4.6372719402633178E-3</v>
      </c>
    </row>
    <row r="12" spans="1:12" x14ac:dyDescent="0.25">
      <c r="A12" s="4">
        <f>'METODO GRAFICO'!L5</f>
        <v>0</v>
      </c>
      <c r="F12" s="5">
        <v>5</v>
      </c>
      <c r="G12" s="0">
        <f t="shared" si="2"/>
        <v>7.7484276729559758</v>
      </c>
      <c r="H12" s="0">
        <f t="shared" si="3"/>
        <v>7.7126619620546037</v>
      </c>
      <c r="I12" s="15">
        <f t="shared" si="0"/>
        <v>-0.11965507693525179</v>
      </c>
      <c r="J12" s="15">
        <f t="shared" si="1"/>
        <v>1.3916773832969298E-3</v>
      </c>
      <c r="K12" s="0">
        <f t="shared" si="4"/>
        <v>7.7130731612746013</v>
      </c>
      <c r="L12" s="10">
        <f t="shared" si="5"/>
        <v>5.331198231880863E-5</v>
      </c>
    </row>
    <row r="13" spans="1:12" x14ac:dyDescent="0.25">
      <c r="A13" s="4">
        <f>'METODO GRAFICO'!M5</f>
        <v>0</v>
      </c>
      <c r="F13" s="5">
        <v>6</v>
      </c>
      <c r="G13" s="0">
        <f t="shared" si="2"/>
        <v>7.7126619620546037</v>
      </c>
      <c r="H13" s="0">
        <f t="shared" si="3"/>
        <v>7.7130731612746013</v>
      </c>
      <c r="I13" s="15">
        <f t="shared" si="0"/>
        <v>1.3916773832969298E-3</v>
      </c>
      <c r="J13" s="15">
        <f t="shared" si="1"/>
        <v>5.8150990556171678E-6</v>
      </c>
      <c r="K13" s="0">
        <f t="shared" si="4"/>
        <v>7.7130748866727332</v>
      </c>
      <c r="L13" s="10">
        <f t="shared" si="5"/>
        <v>2.2369783222325178E-7</v>
      </c>
    </row>
    <row r="14" spans="1:12" x14ac:dyDescent="0.25">
      <c r="A14" s="4">
        <f>'METODO GRAFICO'!N5</f>
        <v>0</v>
      </c>
      <c r="F14" s="5">
        <v>7</v>
      </c>
      <c r="G14" s="0">
        <f t="shared" si="2"/>
        <v>7.7130731612746013</v>
      </c>
      <c r="H14" s="0">
        <f t="shared" si="3"/>
        <v>7.7130748866727332</v>
      </c>
      <c r="I14" s="15">
        <f t="shared" si="0"/>
        <v>5.8150990556171678E-6</v>
      </c>
      <c r="J14" s="15">
        <f t="shared" si="1"/>
        <v>-2.8498714499392008E-10</v>
      </c>
      <c r="K14" s="0">
        <f t="shared" si="4"/>
        <v>7.7130748865881786</v>
      </c>
      <c r="L14" s="10">
        <f t="shared" si="5"/>
        <v>1.0962500273720797E-11</v>
      </c>
    </row>
    <row r="15" spans="1:12" x14ac:dyDescent="0.25">
      <c r="A15" s="0">
        <f>'METODO GRAFICO'!O5</f>
        <v>0</v>
      </c>
      <c r="F15" s="5">
        <v>8</v>
      </c>
      <c r="G15" s="0">
        <f t="shared" si="2"/>
        <v>7.7130748866727332</v>
      </c>
      <c r="H15" s="0">
        <f t="shared" si="3"/>
        <v>7.7130748865881786</v>
      </c>
      <c r="I15" s="15">
        <f t="shared" si="0"/>
        <v>-2.8498714499392008E-10</v>
      </c>
      <c r="J15" s="15">
        <f t="shared" si="1"/>
        <v>0</v>
      </c>
      <c r="K15" s="12">
        <f t="shared" si="4"/>
        <v>7.7130748865881786</v>
      </c>
      <c r="L15" s="10">
        <f t="shared" si="5"/>
        <v>0</v>
      </c>
    </row>
    <row r="16" spans="1:12" x14ac:dyDescent="0.25">
      <c r="A16" s="0">
        <f>'METODO GRAFICO'!P5</f>
        <v>0</v>
      </c>
      <c r="L16" s="10"/>
    </row>
    <row r="17" spans="1:12" x14ac:dyDescent="0.25">
      <c r="A17" s="0">
        <f>'METODO GRAFICO'!Q5</f>
        <v>0</v>
      </c>
      <c r="L17" s="10"/>
    </row>
    <row r="18" spans="1:12" x14ac:dyDescent="0.25">
      <c r="A18" s="0">
        <f>'METODO GRAFICO'!R5</f>
        <v>-0.4</v>
      </c>
      <c r="L18" s="10"/>
    </row>
    <row r="19" spans="1:12" x14ac:dyDescent="0.25">
      <c r="A19" s="0">
        <f>'METODO GRAFICO'!S5</f>
        <v>2.8</v>
      </c>
      <c r="L19" s="10"/>
    </row>
    <row r="20" spans="1:12" x14ac:dyDescent="0.25">
      <c r="A20" s="0">
        <f>'METODO GRAFICO'!T5</f>
        <v>2.2000000000000002</v>
      </c>
      <c r="L20" s="10"/>
    </row>
    <row r="21" spans="1:12" x14ac:dyDescent="0.25">
      <c r="L21" s="10"/>
    </row>
    <row r="22" spans="1:12" x14ac:dyDescent="0.25">
      <c r="L22" s="10"/>
    </row>
    <row r="23" spans="1:12" x14ac:dyDescent="0.25">
      <c r="L23" s="10"/>
    </row>
    <row r="24" spans="1:12" x14ac:dyDescent="0.25">
      <c r="L24" s="10"/>
    </row>
    <row r="25" spans="1:12" x14ac:dyDescent="0.25">
      <c r="L25" s="10"/>
    </row>
    <row r="26" spans="1:12" x14ac:dyDescent="0.25">
      <c r="L26" s="10"/>
    </row>
    <row r="27" spans="1:12" x14ac:dyDescent="0.25">
      <c r="L27" s="10"/>
    </row>
  </sheetData>
  <mergeCells count="2">
    <mergeCell ref="F5:L5"/>
    <mergeCell ref="B1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4"/>
  <sheetViews>
    <sheetView workbookViewId="0">
      <selection activeCell="C12" sqref="C12"/>
    </sheetView>
  </sheetViews>
  <sheetFormatPr baseColWidth="10" defaultRowHeight="15" x14ac:dyDescent="0.25"/>
  <cols>
    <col min="7" max="7" bestFit="true" customWidth="true" width="11.140625"/>
  </cols>
  <sheetData>
    <row r="1" spans="1:7" x14ac:dyDescent="0.25">
      <c r="A1" s="19"/>
      <c r="B1" s="19"/>
      <c r="C1" s="19"/>
    </row>
    <row r="2" spans="1:7" x14ac:dyDescent="0.25">
      <c r="A2" s="19"/>
      <c r="B2" s="19"/>
      <c r="C2" s="19"/>
      <c r="E2" s="19" t="s">
        <v>51</v>
      </c>
      <c r="F2" s="19"/>
      <c r="G2" s="19"/>
    </row>
    <row r="4" spans="1:7" x14ac:dyDescent="0.25">
      <c r="E4" t="s" s="0">
        <v>55</v>
      </c>
      <c r="F4" s="9" t="s">
        <v>26</v>
      </c>
      <c r="G4" s="9">
        <f>'METODO GRAFICO'!K1</f>
        <v>0</v>
      </c>
    </row>
    <row r="5" spans="1:7" x14ac:dyDescent="0.25">
      <c r="E5" s="5">
        <v>1</v>
      </c>
      <c r="F5" s="8" t="s">
        <v>25</v>
      </c>
      <c r="G5" s="8">
        <f>+G4^4-2*(G4^2)</f>
        <v>0</v>
      </c>
    </row>
    <row r="6" spans="1:7" x14ac:dyDescent="0.25">
      <c r="E6" s="5">
        <v>2</v>
      </c>
      <c r="F6" s="8" t="s">
        <v>27</v>
      </c>
      <c r="G6" s="8">
        <f t="shared" ref="G6:G54" si="0">+G5^4-2*(G5^2)</f>
        <v>0</v>
      </c>
    </row>
    <row r="7" spans="1:7" x14ac:dyDescent="0.25">
      <c r="E7" s="5">
        <v>3</v>
      </c>
      <c r="F7" s="8" t="s">
        <v>28</v>
      </c>
      <c r="G7" s="8">
        <f t="shared" si="0"/>
        <v>0</v>
      </c>
    </row>
    <row r="8" spans="1:7" x14ac:dyDescent="0.25">
      <c r="E8" s="5">
        <v>4</v>
      </c>
      <c r="F8" s="8" t="s">
        <v>29</v>
      </c>
      <c r="G8" s="8">
        <f t="shared" si="0"/>
        <v>0</v>
      </c>
    </row>
    <row r="9" spans="1:7" x14ac:dyDescent="0.25">
      <c r="E9" s="5">
        <v>5</v>
      </c>
      <c r="F9" s="8" t="s">
        <v>30</v>
      </c>
      <c r="G9" s="8">
        <f t="shared" si="0"/>
        <v>0</v>
      </c>
    </row>
    <row r="10" spans="1:7" x14ac:dyDescent="0.25">
      <c r="E10" s="5">
        <v>6</v>
      </c>
      <c r="F10" s="8" t="s">
        <v>31</v>
      </c>
      <c r="G10" s="8">
        <f t="shared" si="0"/>
        <v>0</v>
      </c>
    </row>
    <row r="11" spans="1:7" x14ac:dyDescent="0.25">
      <c r="E11" s="5">
        <v>7</v>
      </c>
      <c r="F11" s="8" t="s">
        <v>32</v>
      </c>
      <c r="G11" s="8">
        <f t="shared" si="0"/>
        <v>0</v>
      </c>
    </row>
    <row r="12" spans="1:7" x14ac:dyDescent="0.25">
      <c r="E12" s="5">
        <v>8</v>
      </c>
      <c r="F12" s="8" t="s">
        <v>33</v>
      </c>
      <c r="G12" s="8">
        <f t="shared" si="0"/>
        <v>0</v>
      </c>
    </row>
    <row r="13" spans="1:7" x14ac:dyDescent="0.25">
      <c r="E13" s="5">
        <v>9</v>
      </c>
      <c r="F13" s="8" t="s">
        <v>34</v>
      </c>
      <c r="G13" s="8">
        <f t="shared" si="0"/>
        <v>0</v>
      </c>
    </row>
    <row r="14" spans="1:7" x14ac:dyDescent="0.25">
      <c r="E14" s="5">
        <v>10</v>
      </c>
      <c r="F14" s="8" t="s">
        <v>35</v>
      </c>
      <c r="G14" s="8">
        <f t="shared" si="0"/>
        <v>0</v>
      </c>
    </row>
    <row r="15" spans="1:7" x14ac:dyDescent="0.25">
      <c r="E15" s="5">
        <v>11</v>
      </c>
      <c r="F15" s="8" t="s">
        <v>36</v>
      </c>
      <c r="G15" s="8">
        <f t="shared" si="0"/>
        <v>0</v>
      </c>
    </row>
    <row r="16" spans="1:7" x14ac:dyDescent="0.25">
      <c r="E16" s="5">
        <v>12</v>
      </c>
      <c r="F16" s="8" t="s">
        <v>37</v>
      </c>
      <c r="G16" s="8">
        <f t="shared" si="0"/>
        <v>0</v>
      </c>
    </row>
    <row r="17" spans="5:7" x14ac:dyDescent="0.25">
      <c r="E17" s="5">
        <v>13</v>
      </c>
      <c r="F17" s="8" t="s">
        <v>38</v>
      </c>
      <c r="G17" s="8">
        <f t="shared" si="0"/>
        <v>0</v>
      </c>
    </row>
    <row r="18" spans="5:7" x14ac:dyDescent="0.25">
      <c r="E18" s="5">
        <v>14</v>
      </c>
      <c r="F18" s="8" t="s">
        <v>39</v>
      </c>
      <c r="G18" s="8">
        <f t="shared" si="0"/>
        <v>0</v>
      </c>
    </row>
    <row r="19" spans="5:7" x14ac:dyDescent="0.25">
      <c r="E19" s="5">
        <v>15</v>
      </c>
      <c r="F19" s="8" t="s">
        <v>40</v>
      </c>
      <c r="G19" s="8">
        <f t="shared" si="0"/>
        <v>0</v>
      </c>
    </row>
    <row r="20" spans="5:7" x14ac:dyDescent="0.25">
      <c r="E20" s="5">
        <v>16</v>
      </c>
      <c r="F20" s="8" t="s">
        <v>41</v>
      </c>
      <c r="G20" s="8">
        <f t="shared" si="0"/>
        <v>0</v>
      </c>
    </row>
    <row r="21" spans="5:7" x14ac:dyDescent="0.25">
      <c r="E21" s="5">
        <v>17</v>
      </c>
      <c r="F21" s="8" t="s">
        <v>42</v>
      </c>
      <c r="G21" s="8">
        <f t="shared" si="0"/>
        <v>0</v>
      </c>
    </row>
    <row r="22" spans="5:7" x14ac:dyDescent="0.25">
      <c r="E22" s="5">
        <v>18</v>
      </c>
      <c r="F22" s="8" t="s">
        <v>43</v>
      </c>
      <c r="G22" s="8">
        <f t="shared" si="0"/>
        <v>0</v>
      </c>
    </row>
    <row r="23" spans="5:7" x14ac:dyDescent="0.25">
      <c r="E23" s="5">
        <v>19</v>
      </c>
      <c r="F23" s="8" t="s">
        <v>44</v>
      </c>
      <c r="G23" s="8">
        <f t="shared" si="0"/>
        <v>0</v>
      </c>
    </row>
    <row r="24" spans="5:7" x14ac:dyDescent="0.25">
      <c r="E24" s="5">
        <v>20</v>
      </c>
      <c r="F24" s="8" t="s">
        <v>45</v>
      </c>
      <c r="G24" s="8">
        <f t="shared" si="0"/>
        <v>0</v>
      </c>
    </row>
    <row r="25" spans="5:7" x14ac:dyDescent="0.25">
      <c r="E25" s="5">
        <v>21</v>
      </c>
      <c r="F25" s="8" t="s">
        <v>46</v>
      </c>
      <c r="G25" s="8">
        <f t="shared" si="0"/>
        <v>0</v>
      </c>
    </row>
    <row r="26" spans="5:7" x14ac:dyDescent="0.25">
      <c r="E26" s="5">
        <v>22</v>
      </c>
      <c r="F26" s="8" t="s">
        <v>47</v>
      </c>
      <c r="G26" s="8">
        <f t="shared" si="0"/>
        <v>0</v>
      </c>
    </row>
    <row r="27" spans="5:7" x14ac:dyDescent="0.25">
      <c r="E27" s="5">
        <v>23</v>
      </c>
      <c r="F27" s="8" t="s">
        <v>48</v>
      </c>
      <c r="G27" s="8">
        <f t="shared" si="0"/>
        <v>0</v>
      </c>
    </row>
    <row r="28" spans="5:7" x14ac:dyDescent="0.25">
      <c r="E28" s="5">
        <v>24</v>
      </c>
      <c r="F28" s="8" t="s">
        <v>49</v>
      </c>
      <c r="G28" s="8">
        <f t="shared" si="0"/>
        <v>0</v>
      </c>
    </row>
    <row r="29" spans="5:7" x14ac:dyDescent="0.25">
      <c r="E29" s="5">
        <v>25</v>
      </c>
      <c r="F29" s="8" t="s">
        <v>50</v>
      </c>
      <c r="G29" s="8">
        <f t="shared" si="0"/>
        <v>0</v>
      </c>
    </row>
    <row r="30" spans="5:7" x14ac:dyDescent="0.25">
      <c r="E30" s="5">
        <v>26</v>
      </c>
      <c r="F30" s="8" t="s">
        <v>72</v>
      </c>
      <c r="G30" s="8">
        <f t="shared" si="0"/>
        <v>0</v>
      </c>
    </row>
    <row r="31" spans="5:7" x14ac:dyDescent="0.25">
      <c r="E31" s="5">
        <v>27</v>
      </c>
      <c r="F31" s="8" t="s">
        <v>73</v>
      </c>
      <c r="G31" s="8">
        <f t="shared" si="0"/>
        <v>0</v>
      </c>
    </row>
    <row r="32" spans="5:7" x14ac:dyDescent="0.25">
      <c r="E32" s="5">
        <v>28</v>
      </c>
      <c r="F32" s="8" t="s">
        <v>74</v>
      </c>
      <c r="G32" s="8">
        <f t="shared" si="0"/>
        <v>0</v>
      </c>
    </row>
    <row r="33" spans="5:7" x14ac:dyDescent="0.25">
      <c r="E33" s="5">
        <v>29</v>
      </c>
      <c r="F33" s="8" t="s">
        <v>75</v>
      </c>
      <c r="G33" s="8">
        <f t="shared" si="0"/>
        <v>0</v>
      </c>
    </row>
    <row r="34" spans="5:7" x14ac:dyDescent="0.25">
      <c r="E34" s="5">
        <v>30</v>
      </c>
      <c r="F34" s="8" t="s">
        <v>76</v>
      </c>
      <c r="G34" s="8">
        <f t="shared" si="0"/>
        <v>0</v>
      </c>
    </row>
    <row r="35" spans="5:7" x14ac:dyDescent="0.25">
      <c r="E35" s="5">
        <v>31</v>
      </c>
      <c r="F35" s="8" t="s">
        <v>77</v>
      </c>
      <c r="G35" s="8">
        <f t="shared" si="0"/>
        <v>0</v>
      </c>
    </row>
    <row r="36" spans="5:7" x14ac:dyDescent="0.25">
      <c r="E36" s="5">
        <v>32</v>
      </c>
      <c r="F36" s="8" t="s">
        <v>78</v>
      </c>
      <c r="G36" s="8">
        <f t="shared" si="0"/>
        <v>0</v>
      </c>
    </row>
    <row r="37" spans="5:7" x14ac:dyDescent="0.25">
      <c r="E37" s="5">
        <v>33</v>
      </c>
      <c r="F37" s="8" t="s">
        <v>79</v>
      </c>
      <c r="G37" s="8">
        <f t="shared" si="0"/>
        <v>0</v>
      </c>
    </row>
    <row r="38" spans="5:7" x14ac:dyDescent="0.25">
      <c r="E38" s="5">
        <v>34</v>
      </c>
      <c r="F38" s="8" t="s">
        <v>80</v>
      </c>
      <c r="G38" s="8">
        <f t="shared" si="0"/>
        <v>0</v>
      </c>
    </row>
    <row r="39" spans="5:7" x14ac:dyDescent="0.25">
      <c r="E39" s="5">
        <v>35</v>
      </c>
      <c r="F39" s="8" t="s">
        <v>81</v>
      </c>
      <c r="G39" s="8">
        <f t="shared" si="0"/>
        <v>0</v>
      </c>
    </row>
    <row r="40" spans="5:7" x14ac:dyDescent="0.25">
      <c r="E40" s="5">
        <v>36</v>
      </c>
      <c r="F40" s="8" t="s">
        <v>82</v>
      </c>
      <c r="G40" s="8">
        <f t="shared" si="0"/>
        <v>0</v>
      </c>
    </row>
    <row r="41" spans="5:7" x14ac:dyDescent="0.25">
      <c r="E41" s="5">
        <v>37</v>
      </c>
      <c r="F41" s="8" t="s">
        <v>83</v>
      </c>
      <c r="G41" s="8">
        <f t="shared" si="0"/>
        <v>0</v>
      </c>
    </row>
    <row r="42" spans="5:7" x14ac:dyDescent="0.25">
      <c r="E42" s="5">
        <v>38</v>
      </c>
      <c r="F42" s="8" t="s">
        <v>84</v>
      </c>
      <c r="G42" s="8">
        <f t="shared" si="0"/>
        <v>0</v>
      </c>
    </row>
    <row r="43" spans="5:7" x14ac:dyDescent="0.25">
      <c r="E43" s="5">
        <v>39</v>
      </c>
      <c r="F43" s="8" t="s">
        <v>85</v>
      </c>
      <c r="G43" s="8">
        <f t="shared" si="0"/>
        <v>0</v>
      </c>
    </row>
    <row r="44" spans="5:7" x14ac:dyDescent="0.25">
      <c r="E44" s="5">
        <v>40</v>
      </c>
      <c r="F44" s="8" t="s">
        <v>86</v>
      </c>
      <c r="G44" s="8">
        <f t="shared" si="0"/>
        <v>0</v>
      </c>
    </row>
    <row r="45" spans="5:7" x14ac:dyDescent="0.25">
      <c r="E45" s="5">
        <v>41</v>
      </c>
      <c r="F45" s="8" t="s">
        <v>87</v>
      </c>
      <c r="G45" s="8">
        <f t="shared" si="0"/>
        <v>0</v>
      </c>
    </row>
    <row r="46" spans="5:7" x14ac:dyDescent="0.25">
      <c r="E46" s="5">
        <v>42</v>
      </c>
      <c r="F46" s="8" t="s">
        <v>88</v>
      </c>
      <c r="G46" s="8">
        <f t="shared" si="0"/>
        <v>0</v>
      </c>
    </row>
    <row r="47" spans="5:7" x14ac:dyDescent="0.25">
      <c r="E47" s="5">
        <v>43</v>
      </c>
      <c r="F47" s="8" t="s">
        <v>89</v>
      </c>
      <c r="G47" s="8">
        <f t="shared" si="0"/>
        <v>0</v>
      </c>
    </row>
    <row r="48" spans="5:7" x14ac:dyDescent="0.25">
      <c r="E48" s="5">
        <v>44</v>
      </c>
      <c r="F48" s="8" t="s">
        <v>90</v>
      </c>
      <c r="G48" s="8">
        <f t="shared" si="0"/>
        <v>0</v>
      </c>
    </row>
    <row r="49" spans="5:7" x14ac:dyDescent="0.25">
      <c r="E49" s="5">
        <v>45</v>
      </c>
      <c r="F49" s="8" t="s">
        <v>91</v>
      </c>
      <c r="G49" s="8">
        <f t="shared" si="0"/>
        <v>0</v>
      </c>
    </row>
    <row r="50" spans="5:7" x14ac:dyDescent="0.25">
      <c r="E50" s="5">
        <v>46</v>
      </c>
      <c r="F50" s="8" t="s">
        <v>92</v>
      </c>
      <c r="G50" s="8">
        <f t="shared" si="0"/>
        <v>0</v>
      </c>
    </row>
    <row r="51" spans="5:7" x14ac:dyDescent="0.25">
      <c r="E51" s="5">
        <v>47</v>
      </c>
      <c r="F51" s="8" t="s">
        <v>93</v>
      </c>
      <c r="G51" s="8">
        <f t="shared" si="0"/>
        <v>0</v>
      </c>
    </row>
    <row r="52" spans="5:7" x14ac:dyDescent="0.25">
      <c r="E52" s="5">
        <v>48</v>
      </c>
      <c r="F52" s="8" t="s">
        <v>94</v>
      </c>
      <c r="G52" s="8">
        <f t="shared" si="0"/>
        <v>0</v>
      </c>
    </row>
    <row r="53" spans="5:7" x14ac:dyDescent="0.25">
      <c r="E53" s="5">
        <v>49</v>
      </c>
      <c r="F53" s="8" t="s">
        <v>95</v>
      </c>
      <c r="G53" s="8">
        <f t="shared" si="0"/>
        <v>0</v>
      </c>
    </row>
    <row r="54" spans="5:7" x14ac:dyDescent="0.25">
      <c r="E54" s="5">
        <v>50</v>
      </c>
      <c r="F54" s="8" t="s">
        <v>96</v>
      </c>
      <c r="G54" s="8">
        <f t="shared" si="0"/>
        <v>0</v>
      </c>
    </row>
  </sheetData>
  <mergeCells count="2">
    <mergeCell ref="E2:G2"/>
    <mergeCell ref="A1:C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METODO DE BISECCION</vt:lpstr>
      <vt:lpstr>METODO GRAFICO</vt:lpstr>
      <vt:lpstr>METODO DE REGLA FALSA</vt:lpstr>
      <vt:lpstr>METODO DE NEWTON RAPHSON</vt:lpstr>
      <vt:lpstr>METODO DE LA SECANTE</vt:lpstr>
      <vt:lpstr>METODO ITERATIVO</vt:lpstr>
    </vt:vector>
  </TitlesOfParts>
  <Company>CocaCola - KOF FEMSA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2024-02-18T03:25:05Z</dcterms:created>
  <dc:creator>Rojas Castellanos, Octavio Emanuel</dc:creator>
  <cp:lastModifiedBy>ROBERTO JIMENEZ CABRERA</cp:lastModifiedBy>
  <dcterms:modified xsi:type="dcterms:W3CDTF">2024-02-20T20:25:43Z</dcterms:modified>
</cp:coreProperties>
</file>