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akalanka_d_algospring_com/Documents/Documents/Insurance_Playwright_Compare/company_data/iq/generated_census/"/>
    </mc:Choice>
  </mc:AlternateContent>
  <xr:revisionPtr revIDLastSave="0" documentId="8_{5C2C7D08-AF10-4B3E-BBDD-EEC8B84DF995}" xr6:coauthVersionLast="47" xr6:coauthVersionMax="47" xr10:uidLastSave="{00000000-0000-0000-0000-000000000000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1152" yWindow="1152" windowWidth="17280" windowHeight="888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AP31" i="1" l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23" i="1"/>
  <c r="K64" i="1"/>
  <c r="K3" i="1"/>
  <c r="K58" i="1"/>
  <c r="K46" i="1"/>
  <c r="K19" i="1"/>
  <c r="K40" i="1"/>
  <c r="K21" i="1"/>
  <c r="K10" i="1"/>
  <c r="K29" i="1"/>
  <c r="K38" i="1"/>
  <c r="K52" i="1"/>
  <c r="K6" i="1"/>
  <c r="K55" i="1"/>
  <c r="K41" i="1"/>
  <c r="K43" i="1"/>
  <c r="K44" i="1"/>
  <c r="K56" i="1"/>
  <c r="K24" i="1"/>
  <c r="K62" i="1"/>
  <c r="K54" i="1"/>
  <c r="K45" i="1"/>
  <c r="K63" i="1"/>
  <c r="K12" i="1"/>
  <c r="K42" i="1"/>
  <c r="K35" i="1"/>
  <c r="K48" i="1"/>
  <c r="K66" i="1"/>
  <c r="K47" i="1"/>
  <c r="K25" i="1"/>
  <c r="K14" i="1"/>
  <c r="K65" i="1"/>
  <c r="K39" i="1"/>
  <c r="K16" i="1"/>
  <c r="K33" i="1"/>
  <c r="K53" i="1"/>
  <c r="K57" i="1"/>
  <c r="K27" i="1"/>
  <c r="K20" i="1"/>
  <c r="K18" i="1"/>
  <c r="K28" i="1"/>
  <c r="K11" i="1"/>
  <c r="K30" i="1"/>
  <c r="K32" i="1"/>
  <c r="K9" i="1"/>
  <c r="K22" i="1"/>
  <c r="K36" i="1"/>
  <c r="K68" i="1"/>
  <c r="K37" i="1"/>
  <c r="K7" i="1"/>
  <c r="K50" i="1"/>
  <c r="K15" i="1"/>
  <c r="K13" i="1"/>
  <c r="K59" i="1"/>
  <c r="K60" i="1"/>
  <c r="K61" i="1"/>
  <c r="K4" i="1"/>
  <c r="K8" i="1"/>
  <c r="K17" i="1"/>
  <c r="K26" i="1"/>
  <c r="K67" i="1"/>
  <c r="K51" i="1"/>
  <c r="K31" i="1"/>
  <c r="K49" i="1"/>
  <c r="K5" i="1"/>
  <c r="K34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AP32" i="1"/>
  <c r="R4" i="1" l="1"/>
  <c r="Q4" i="1"/>
  <c r="R3" i="1"/>
  <c r="Q3" i="1"/>
  <c r="R2" i="1"/>
  <c r="Q2" i="1"/>
  <c r="AP33" i="1"/>
  <c r="S4" i="1" l="1"/>
  <c r="S3" i="1"/>
  <c r="R17" i="1"/>
  <c r="S2" i="1"/>
  <c r="Q17" i="1"/>
  <c r="AP34" i="1"/>
  <c r="S17" i="1" l="1"/>
  <c r="AL6" i="1" s="1"/>
  <c r="AP35" i="1"/>
  <c r="V18" i="1" l="1"/>
  <c r="AP36" i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<sst xmlns="http://schemas.openxmlformats.org/spreadsheetml/2006/main" count="1408" uniqueCount="841">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</sst>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3"/>
  <cols>
    <col min="1" max="1" width="8.88671875" hidden="1" customWidth="1"/>
    <col min="2" max="2" width="17.6640625" style="71" bestFit="1" customWidth="1"/>
    <col min="3" max="3" width="14.88671875" customWidth="1"/>
    <col min="4" max="4" width="21.6640625" bestFit="1" customWidth="1"/>
    <col min="5" max="5" width="13.44140625" customWidth="1"/>
    <col min="6" max="6" width="20.109375" bestFit="1" customWidth="1"/>
    <col min="7" max="7" width="19.44140625" customWidth="1"/>
    <col min="8" max="9" width="15.109375" customWidth="1"/>
    <col min="10" max="10" width="10" customWidth="1"/>
    <col min="11" max="11" width="23.33203125" bestFit="1" customWidth="1"/>
    <col min="12" max="12" width="6.5546875" customWidth="1"/>
    <col min="13" max="13" width="5.5546875" hidden="1" customWidth="1"/>
    <col min="14" max="14" width="7.33203125" hidden="1" customWidth="1"/>
    <col min="15" max="15" width="4.6640625" customWidth="1"/>
    <col min="16" max="16" width="14.6640625" customWidth="1"/>
    <col min="17" max="17" width="10.88671875" customWidth="1"/>
    <col min="19" max="19" width="12.44140625" customWidth="1"/>
    <col min="20" max="20" width="7.109375" hidden="1" customWidth="1"/>
    <col min="21" max="21" width="10.6640625" hidden="1" customWidth="1"/>
    <col min="22" max="22" width="11.44140625" customWidth="1"/>
    <col min="23" max="23" width="12.44140625" bestFit="1" customWidth="1"/>
    <col min="28" max="28" width="9.109375" hidden="1" customWidth="1" outlineLevel="1"/>
    <col min="29" max="29" width="12" hidden="1" customWidth="1" outlineLevel="1"/>
    <col min="30" max="30" width="9.109375" hidden="1" customWidth="1" outlineLevel="1"/>
    <col min="31" max="31" width="17.5546875" hidden="1" customWidth="1" outlineLevel="1"/>
    <col min="32" max="32" width="11.5546875" hidden="1" customWidth="1" outlineLevel="1"/>
    <col min="33" max="34" width="13.44140625" hidden="1" customWidth="1" outlineLevel="1"/>
    <col min="35" max="36" width="9.109375" hidden="1" customWidth="1" outlineLevel="1"/>
    <col min="37" max="37" width="20.88671875" hidden="1" customWidth="1" outlineLevel="1"/>
    <col min="38" max="38" width="11.88671875" hidden="1" customWidth="1" outlineLevel="1"/>
    <col min="39" max="43" width="9.109375" hidden="1" customWidth="1" outlineLevel="1"/>
    <col min="44" max="44" width="9.109375" collapsed="1"/>
  </cols>
  <sheetData>
    <row r="1" spans="1:42" ht="15.6" x14ac:dyDescent="0.3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ht="14.4" x14ac:dyDescent="0.3">
      <c r="A2" s="1"/>
      <c r="B2" s="70">
        <v>29768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44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7</v>
      </c>
      <c r="R2" s="7">
        <f t="shared" ref="R2:R16" ca="1" si="2">COUNTIFS($AD$2:$AD$11010,O2,$AE$2:$AE$11010,"FEMALE",$AB$2:$AB$11010,"&gt;=0",$AJ$2:$AJ$11010,"True")</f>
        <v>8</v>
      </c>
      <c r="S2" s="7">
        <f t="shared" ref="S2:S7" ca="1" si="3">SUM(Q2:R2)</f>
        <v>15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44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15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ht="14.4" x14ac:dyDescent="0.3">
      <c r="A3" s="1"/>
      <c r="B3" s="70">
        <v>31601</v>
      </c>
      <c r="C3" s="58" t="s">
        <v>839</v>
      </c>
      <c r="D3" s="63" t="s">
        <v>832</v>
      </c>
      <c r="E3" s="58" t="s">
        <v>2</v>
      </c>
      <c r="F3" s="58" t="s">
        <v>836</v>
      </c>
      <c r="G3" s="58" t="s">
        <v>61</v>
      </c>
      <c r="H3" s="45" t="s">
        <v>837</v>
      </c>
      <c r="I3" s="45" t="s">
        <v>830</v>
      </c>
      <c r="J3" s="38">
        <f t="shared" ca="1" si="0"/>
        <v>39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17</v>
      </c>
      <c r="R3" s="7">
        <f t="shared" ca="1" si="2"/>
        <v>8</v>
      </c>
      <c r="S3" s="7">
        <f t="shared" ca="1" si="3"/>
        <v>25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39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FEMALE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India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45925.560024305552</v>
      </c>
      <c r="AM3" s="47">
        <v>2</v>
      </c>
      <c r="AN3" s="47">
        <f t="shared" si="5"/>
        <v>25</v>
      </c>
      <c r="AO3" s="47">
        <f t="shared" si="6"/>
        <v>0</v>
      </c>
      <c r="AP3" s="47" t="b">
        <f t="shared" si="7"/>
        <v>0</v>
      </c>
    </row>
    <row r="4" spans="1:42" ht="14.4" x14ac:dyDescent="0.3">
      <c r="A4" s="1"/>
      <c r="B4" s="70">
        <v>40202</v>
      </c>
      <c r="C4" s="58" t="s">
        <v>840</v>
      </c>
      <c r="D4" s="63" t="s">
        <v>832</v>
      </c>
      <c r="E4" s="58" t="s">
        <v>2</v>
      </c>
      <c r="F4" s="58" t="s">
        <v>838</v>
      </c>
      <c r="G4" s="58" t="s">
        <v>61</v>
      </c>
      <c r="H4" s="45" t="s">
        <v>837</v>
      </c>
      <c r="I4" s="45" t="s">
        <v>830</v>
      </c>
      <c r="J4" s="38">
        <f t="shared" ca="1" si="0"/>
        <v>16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ca="1" si="1"/>
        <v>19</v>
      </c>
      <c r="R4" s="7">
        <f t="shared" ca="1" si="2"/>
        <v>8</v>
      </c>
      <c r="S4" s="7">
        <f t="shared" ca="1" si="3"/>
        <v>27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16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FEMALE</v>
      </c>
      <c r="AF4" s="18" t="str">
        <f>IFERROR(INDEX(Factors!$B$16:$B$39,MATCH('INPUT - Census'!C4,Factors!$C$16:$C$35,0),1),0)</f>
        <v>DEPENDENT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India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27</v>
      </c>
      <c r="AO4" s="47">
        <f t="shared" si="6"/>
        <v>0</v>
      </c>
      <c r="AP4" s="47" t="b">
        <f t="shared" si="7"/>
        <v>0</v>
      </c>
    </row>
    <row r="5" spans="1:42" ht="14.4" x14ac:dyDescent="0.3">
      <c r="A5" s="1"/>
      <c r="B5" s="70">
        <v>42005</v>
      </c>
      <c r="C5" s="58" t="s">
        <v>840</v>
      </c>
      <c r="D5" s="63" t="s">
        <v>832</v>
      </c>
      <c r="E5" s="58" t="s">
        <v>1</v>
      </c>
      <c r="F5" s="58" t="s">
        <v>838</v>
      </c>
      <c r="G5" s="58" t="s">
        <v>61</v>
      </c>
      <c r="H5" s="45" t="s">
        <v>837</v>
      </c>
      <c r="I5" s="45" t="s">
        <v>830</v>
      </c>
      <c r="J5" s="38">
        <f t="shared" ca="1" si="0"/>
        <v>11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11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DEPENDENT</v>
      </c>
      <c r="AG5" s="19" t="str">
        <f>IFERROR(INDEX(Factors!$B$40:$B$44,MATCH('INPUT - Census'!F5,Factors!$C$40:$C$44,0),1),0)</f>
        <v>SINGLE</v>
      </c>
      <c r="AH5" s="21" t="str">
        <f t="shared" si="11"/>
        <v>India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ht="14.4" x14ac:dyDescent="0.3">
      <c r="A6" s="1"/>
      <c r="B6" s="70">
        <v>33925</v>
      </c>
      <c r="C6" s="58" t="s">
        <v>835</v>
      </c>
      <c r="D6" s="63" t="s">
        <v>832</v>
      </c>
      <c r="E6" s="58" t="s">
        <v>2</v>
      </c>
      <c r="F6" s="58" t="s">
        <v>836</v>
      </c>
      <c r="G6" s="58" t="s">
        <v>471</v>
      </c>
      <c r="H6" s="45" t="s">
        <v>837</v>
      </c>
      <c r="I6" s="45" t="s">
        <v>830</v>
      </c>
      <c r="J6" s="38">
        <f t="shared" ca="1" si="0"/>
        <v>33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33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FEMALE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United Kingdom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ht="14.4" x14ac:dyDescent="0.3">
      <c r="A7" s="1"/>
      <c r="B7" s="70">
        <v>27755</v>
      </c>
      <c r="C7" s="58" t="s">
        <v>835</v>
      </c>
      <c r="D7" s="63" t="s">
        <v>832</v>
      </c>
      <c r="E7" s="58" t="s">
        <v>2</v>
      </c>
      <c r="F7" s="58" t="s">
        <v>836</v>
      </c>
      <c r="G7" s="58" t="s">
        <v>447</v>
      </c>
      <c r="H7" s="45" t="s">
        <v>837</v>
      </c>
      <c r="I7" s="45" t="s">
        <v>830</v>
      </c>
      <c r="J7" s="38">
        <f t="shared" ca="1" si="0"/>
        <v>50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50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FEMALE</v>
      </c>
      <c r="AF7" s="18" t="str">
        <f>IFERROR(INDEX(Factors!$B$16:$B$39,MATCH('INPUT - Census'!C7,Factors!$C$16:$C$35,0),1),0)</f>
        <v>EMPLOYEE</v>
      </c>
      <c r="AG7" s="19" t="str">
        <f>IFERROR(INDEX(Factors!$B$40:$B$44,MATCH('INPUT - Census'!F7,Factors!$C$40:$C$44,0),1),0)</f>
        <v>MARRIED</v>
      </c>
      <c r="AH7" s="21" t="str">
        <f t="shared" si="11"/>
        <v>South Africa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ht="14.4" x14ac:dyDescent="0.3">
      <c r="A8" s="1"/>
      <c r="B8" s="70">
        <v>35078</v>
      </c>
      <c r="C8" s="58" t="s">
        <v>835</v>
      </c>
      <c r="D8" s="63" t="s">
        <v>832</v>
      </c>
      <c r="E8" s="58" t="s">
        <v>1</v>
      </c>
      <c r="F8" s="58" t="s">
        <v>838</v>
      </c>
      <c r="G8" s="58" t="s">
        <v>471</v>
      </c>
      <c r="H8" s="45" t="s">
        <v>837</v>
      </c>
      <c r="I8" s="45" t="s">
        <v>830</v>
      </c>
      <c r="J8" s="38">
        <f t="shared" ca="1" si="0"/>
        <v>30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30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SINGLE</v>
      </c>
      <c r="AH8" s="21" t="str">
        <f t="shared" si="11"/>
        <v>United Kingdom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ht="14.4" x14ac:dyDescent="0.3">
      <c r="A9" s="1"/>
      <c r="B9" s="70">
        <v>37235</v>
      </c>
      <c r="C9" s="58" t="s">
        <v>835</v>
      </c>
      <c r="D9" s="63" t="s">
        <v>832</v>
      </c>
      <c r="E9" s="58" t="s">
        <v>2</v>
      </c>
      <c r="F9" s="58" t="s">
        <v>838</v>
      </c>
      <c r="G9" s="58" t="s">
        <v>77</v>
      </c>
      <c r="H9" s="45" t="s">
        <v>837</v>
      </c>
      <c r="I9" s="45" t="s">
        <v>830</v>
      </c>
      <c r="J9" s="38">
        <f t="shared" ca="1" si="0"/>
        <v>24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24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FEMALE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SINGLE</v>
      </c>
      <c r="AH9" s="21" t="str">
        <f t="shared" si="11"/>
        <v>Egypt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ht="14.4" x14ac:dyDescent="0.3">
      <c r="A10" s="1"/>
      <c r="B10" s="70">
        <v>29594</v>
      </c>
      <c r="C10" s="58" t="s">
        <v>835</v>
      </c>
      <c r="D10" s="63" t="s">
        <v>832</v>
      </c>
      <c r="E10" s="58" t="s">
        <v>2</v>
      </c>
      <c r="F10" s="58" t="s">
        <v>836</v>
      </c>
      <c r="G10" s="58" t="s">
        <v>61</v>
      </c>
      <c r="H10" s="45" t="s">
        <v>837</v>
      </c>
      <c r="I10" s="45" t="s">
        <v>830</v>
      </c>
      <c r="J10" s="38">
        <f t="shared" ca="1" si="0"/>
        <v>45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45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FEMALE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India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thickBot="1" x14ac:dyDescent="0.35">
      <c r="A11" s="1"/>
      <c r="B11" s="70">
        <v>45187</v>
      </c>
      <c r="C11" s="58" t="s">
        <v>840</v>
      </c>
      <c r="D11" s="63" t="s">
        <v>832</v>
      </c>
      <c r="E11" s="58" t="s">
        <v>1</v>
      </c>
      <c r="F11" s="58" t="s">
        <v>838</v>
      </c>
      <c r="G11" s="58" t="s">
        <v>61</v>
      </c>
      <c r="H11" s="45" t="s">
        <v>837</v>
      </c>
      <c r="I11" s="45" t="s">
        <v>830</v>
      </c>
      <c r="J11" s="38">
        <f t="shared" ca="1" si="0"/>
        <v>2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2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DEPENDENT</v>
      </c>
      <c r="AG11" s="19" t="str">
        <f>IFERROR(INDEX(Factors!$B$40:$B$44,MATCH('INPUT - Census'!F11,Factors!$C$40:$C$44,0),1),0)</f>
        <v>SINGLE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62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3">
      <c r="A12" s="1"/>
      <c r="B12" s="70">
        <v>45187</v>
      </c>
      <c r="C12" s="58" t="s">
        <v>840</v>
      </c>
      <c r="D12" s="63" t="s">
        <v>832</v>
      </c>
      <c r="E12" s="58" t="s">
        <v>1</v>
      </c>
      <c r="F12" s="58" t="s">
        <v>838</v>
      </c>
      <c r="G12" s="58" t="s">
        <v>61</v>
      </c>
      <c r="H12" s="45" t="s">
        <v>837</v>
      </c>
      <c r="I12" s="45" t="s">
        <v>830</v>
      </c>
      <c r="J12" s="38">
        <f t="shared" ca="1" si="0"/>
        <v>2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2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SINGLE</v>
      </c>
      <c r="AH12" s="21" t="str">
        <f t="shared" si="11"/>
        <v>India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ht="14.4" x14ac:dyDescent="0.3">
      <c r="A13" s="1"/>
      <c r="B13" s="70">
        <v>33621</v>
      </c>
      <c r="C13" s="58" t="s">
        <v>835</v>
      </c>
      <c r="D13" s="63" t="s">
        <v>832</v>
      </c>
      <c r="E13" s="58" t="s">
        <v>2</v>
      </c>
      <c r="F13" s="58" t="s">
        <v>838</v>
      </c>
      <c r="G13" s="58" t="s">
        <v>420</v>
      </c>
      <c r="H13" s="45" t="s">
        <v>837</v>
      </c>
      <c r="I13" s="45" t="s">
        <v>830</v>
      </c>
      <c r="J13" s="38">
        <f t="shared" ca="1" si="0"/>
        <v>34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34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FEMALE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Philippines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ht="14.4" x14ac:dyDescent="0.3">
      <c r="A14" s="1"/>
      <c r="B14" s="70">
        <v>28866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471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United Kingdom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ht="14.4" x14ac:dyDescent="0.3">
      <c r="A15" s="1"/>
      <c r="B15" s="70">
        <v>29047</v>
      </c>
      <c r="C15" s="58" t="s">
        <v>835</v>
      </c>
      <c r="D15" s="63" t="s">
        <v>832</v>
      </c>
      <c r="E15" s="58" t="s">
        <v>2</v>
      </c>
      <c r="F15" s="58" t="s">
        <v>836</v>
      </c>
      <c r="G15" s="58" t="s">
        <v>386</v>
      </c>
      <c r="H15" s="45" t="s">
        <v>837</v>
      </c>
      <c r="I15" s="45" t="s">
        <v>830</v>
      </c>
      <c r="J15" s="38">
        <f t="shared" ca="1" si="0"/>
        <v>46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46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FEMALE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Mali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ht="14.4" x14ac:dyDescent="0.3">
      <c r="A16" s="1"/>
      <c r="B16" s="70">
        <v>29047</v>
      </c>
      <c r="C16" s="58" t="s">
        <v>835</v>
      </c>
      <c r="D16" s="63" t="s">
        <v>832</v>
      </c>
      <c r="E16" s="58" t="s">
        <v>1</v>
      </c>
      <c r="F16" s="58" t="s">
        <v>836</v>
      </c>
      <c r="G16" s="58" t="s">
        <v>397</v>
      </c>
      <c r="H16" s="45" t="s">
        <v>837</v>
      </c>
      <c r="I16" s="45" t="s">
        <v>830</v>
      </c>
      <c r="J16" s="38">
        <f t="shared" ca="1" si="0"/>
        <v>46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46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EMPLOYEE</v>
      </c>
      <c r="AG16" s="19" t="str">
        <f>IFERROR(INDEX(Factors!$B$40:$B$44,MATCH('INPUT - Census'!F16,Factors!$C$40:$C$44,0),1),0)</f>
        <v>MARRIED</v>
      </c>
      <c r="AH16" s="21" t="str">
        <f t="shared" si="11"/>
        <v>Mongolia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ht="14.4" x14ac:dyDescent="0.3">
      <c r="A17" s="1"/>
      <c r="B17" s="70">
        <v>29047</v>
      </c>
      <c r="C17" s="58" t="s">
        <v>835</v>
      </c>
      <c r="D17" s="63" t="s">
        <v>833</v>
      </c>
      <c r="E17" s="58" t="s">
        <v>1</v>
      </c>
      <c r="F17" s="58" t="s">
        <v>836</v>
      </c>
      <c r="G17" s="58" t="s">
        <v>410</v>
      </c>
      <c r="H17" s="45" t="s">
        <v>837</v>
      </c>
      <c r="I17" s="45" t="s">
        <v>830</v>
      </c>
      <c r="J17" s="38">
        <f t="shared" ca="1" si="0"/>
        <v>46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43</v>
      </c>
      <c r="R17" s="10">
        <f ca="1">SUM(R2:R16)</f>
        <v>24</v>
      </c>
      <c r="S17" s="11">
        <f ca="1">SUM(S2:S16)</f>
        <v>67</v>
      </c>
      <c r="Z17" s="1"/>
      <c r="AA17" s="1"/>
      <c r="AB17" s="17">
        <f t="shared" ca="1" si="4"/>
        <v>46</v>
      </c>
      <c r="AC17" s="17">
        <f ca="1">IFERROR(INDEX(Factors!$C$59:$C$70,MATCH(AB17,Factors!$B$59:$B$70,1),1),0)</f>
        <v>0</v>
      </c>
      <c r="AD17" s="17">
        <f t="shared" si="10"/>
        <v>2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Nigeria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3">
      <c r="A18" s="1"/>
      <c r="B18" s="70">
        <v>29047</v>
      </c>
      <c r="C18" s="58" t="s">
        <v>835</v>
      </c>
      <c r="D18" s="63" t="s">
        <v>833</v>
      </c>
      <c r="E18" s="58" t="s">
        <v>1</v>
      </c>
      <c r="F18" s="58" t="s">
        <v>836</v>
      </c>
      <c r="G18" s="58" t="s">
        <v>264</v>
      </c>
      <c r="H18" s="45" t="s">
        <v>837</v>
      </c>
      <c r="I18" s="45" t="s">
        <v>830</v>
      </c>
      <c r="J18" s="38">
        <f t="shared" ca="1" si="0"/>
        <v>46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67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46</v>
      </c>
      <c r="AC18" s="17">
        <f ca="1">IFERROR(INDEX(Factors!$C$59:$C$70,MATCH(AB18,Factors!$B$59:$B$70,1),1),0)</f>
        <v>0</v>
      </c>
      <c r="AD18" s="17">
        <f t="shared" si="10"/>
        <v>2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Nepal</v>
      </c>
      <c r="AI18" s="1">
        <f>IFERROR(VLOOKUP(H18,Factors!$C$45:$D$48,2,0),"")</f>
        <v>1</v>
      </c>
      <c r="AJ18" t="b">
        <f t="shared" ca="1" si="9"/>
        <v>1</v>
      </c>
    </row>
    <row r="19" spans="1:42" ht="14.4" x14ac:dyDescent="0.3">
      <c r="A19" s="1"/>
      <c r="B19" s="70">
        <v>29047</v>
      </c>
      <c r="C19" s="58" t="s">
        <v>835</v>
      </c>
      <c r="D19" s="63" t="s">
        <v>833</v>
      </c>
      <c r="E19" s="58" t="s">
        <v>1</v>
      </c>
      <c r="F19" s="58" t="s">
        <v>836</v>
      </c>
      <c r="G19" s="58" t="s">
        <v>820</v>
      </c>
      <c r="H19" s="45" t="s">
        <v>837</v>
      </c>
      <c r="I19" s="45" t="s">
        <v>830</v>
      </c>
      <c r="J19" s="38">
        <f t="shared" ca="1" si="0"/>
        <v>46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46</v>
      </c>
      <c r="AC19" s="17">
        <f ca="1">IFERROR(INDEX(Factors!$C$59:$C$70,MATCH(AB19,Factors!$B$59:$B$70,1),1),0)</f>
        <v>0</v>
      </c>
      <c r="AD19" s="17">
        <f t="shared" si="10"/>
        <v>2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Russia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ht="14.4" x14ac:dyDescent="0.3">
      <c r="A20" s="1"/>
      <c r="B20" s="70">
        <v>29047</v>
      </c>
      <c r="C20" s="58" t="s">
        <v>835</v>
      </c>
      <c r="D20" s="63" t="s">
        <v>833</v>
      </c>
      <c r="E20" s="58" t="s">
        <v>1</v>
      </c>
      <c r="F20" s="58" t="s">
        <v>836</v>
      </c>
      <c r="G20" s="58" t="s">
        <v>425</v>
      </c>
      <c r="H20" s="45" t="s">
        <v>837</v>
      </c>
      <c r="I20" s="45" t="s">
        <v>830</v>
      </c>
      <c r="J20" s="38">
        <f t="shared" ca="1" si="0"/>
        <v>46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46</v>
      </c>
      <c r="AC20" s="17">
        <f ca="1">IFERROR(INDEX(Factors!$C$59:$C$70,MATCH(AB20,Factors!$B$59:$B$70,1),1),0)</f>
        <v>0</v>
      </c>
      <c r="AD20" s="17">
        <f t="shared" si="10"/>
        <v>2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Qatar</v>
      </c>
      <c r="AI20" s="1">
        <f>IFERROR(VLOOKUP(H20,Factors!$C$45:$D$48,2,0),"")</f>
        <v>1</v>
      </c>
      <c r="AJ20" t="b">
        <f t="shared" ca="1" si="9"/>
        <v>1</v>
      </c>
    </row>
    <row r="21" spans="1:42" ht="14.4" x14ac:dyDescent="0.3">
      <c r="A21" s="1"/>
      <c r="B21" s="70">
        <v>29047</v>
      </c>
      <c r="C21" s="58" t="s">
        <v>835</v>
      </c>
      <c r="D21" s="63" t="s">
        <v>833</v>
      </c>
      <c r="E21" s="58" t="s">
        <v>1</v>
      </c>
      <c r="F21" s="58" t="s">
        <v>836</v>
      </c>
      <c r="G21" s="58" t="s">
        <v>216</v>
      </c>
      <c r="H21" s="45" t="s">
        <v>837</v>
      </c>
      <c r="I21" s="45" t="s">
        <v>830</v>
      </c>
      <c r="J21" s="38">
        <f t="shared" ca="1" si="0"/>
        <v>46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46</v>
      </c>
      <c r="AC21" s="17">
        <f ca="1">IFERROR(INDEX(Factors!$C$59:$C$70,MATCH(AB21,Factors!$B$59:$B$70,1),1),0)</f>
        <v>0</v>
      </c>
      <c r="AD21" s="17">
        <f t="shared" si="10"/>
        <v>2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EMPLOYEE</v>
      </c>
      <c r="AG21" s="19" t="str">
        <f>IFERROR(INDEX(Factors!$B$40:$B$44,MATCH('INPUT - Census'!F21,Factors!$C$40:$C$44,0),1),0)</f>
        <v>MARRIED</v>
      </c>
      <c r="AH21" s="21" t="str">
        <f t="shared" si="11"/>
        <v>Singapore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ht="14.4" x14ac:dyDescent="0.3">
      <c r="A22" s="1"/>
      <c r="B22" s="70">
        <v>29047</v>
      </c>
      <c r="C22" s="58" t="s">
        <v>835</v>
      </c>
      <c r="D22" s="63" t="s">
        <v>833</v>
      </c>
      <c r="E22" s="58" t="s">
        <v>1</v>
      </c>
      <c r="F22" s="58" t="s">
        <v>836</v>
      </c>
      <c r="G22" s="58" t="s">
        <v>87</v>
      </c>
      <c r="H22" s="45" t="s">
        <v>837</v>
      </c>
      <c r="I22" s="45" t="s">
        <v>830</v>
      </c>
      <c r="J22" s="38">
        <f t="shared" ca="1" si="0"/>
        <v>46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46</v>
      </c>
      <c r="AC22" s="17">
        <f ca="1">IFERROR(INDEX(Factors!$C$59:$C$70,MATCH(AB22,Factors!$B$59:$B$70,1),1),0)</f>
        <v>0</v>
      </c>
      <c r="AD22" s="17">
        <f t="shared" si="10"/>
        <v>2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MARRIED</v>
      </c>
      <c r="AH22" s="21" t="str">
        <f t="shared" si="11"/>
        <v>Syria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15</v>
      </c>
      <c r="AP22" s="47" t="b">
        <f t="shared" ref="AP22:AP36" si="14">AND(AN22&gt;0,AO22&gt;0)</f>
        <v>0</v>
      </c>
    </row>
    <row r="23" spans="1:42" ht="14.4" x14ac:dyDescent="0.3">
      <c r="A23" s="1"/>
      <c r="B23" s="70">
        <v>29047</v>
      </c>
      <c r="C23" s="58" t="s">
        <v>835</v>
      </c>
      <c r="D23" s="63" t="s">
        <v>833</v>
      </c>
      <c r="E23" s="58" t="s">
        <v>1</v>
      </c>
      <c r="F23" s="58" t="s">
        <v>836</v>
      </c>
      <c r="G23" s="58" t="s">
        <v>491</v>
      </c>
      <c r="H23" s="45" t="s">
        <v>837</v>
      </c>
      <c r="I23" s="45" t="s">
        <v>830</v>
      </c>
      <c r="J23" s="38">
        <f t="shared" ca="1" si="0"/>
        <v>46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46</v>
      </c>
      <c r="AC23" s="17">
        <f ca="1">IFERROR(INDEX(Factors!$C$59:$C$70,MATCH(AB23,Factors!$B$59:$B$70,1),1),0)</f>
        <v>0</v>
      </c>
      <c r="AD23" s="17">
        <f t="shared" si="10"/>
        <v>2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USA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25</v>
      </c>
      <c r="AP23" s="47" t="b">
        <f t="shared" si="14"/>
        <v>0</v>
      </c>
    </row>
    <row r="24" spans="1:42" ht="14.4" x14ac:dyDescent="0.3">
      <c r="A24" s="1"/>
      <c r="B24" s="70">
        <v>29047</v>
      </c>
      <c r="C24" s="58" t="s">
        <v>835</v>
      </c>
      <c r="D24" s="63" t="s">
        <v>833</v>
      </c>
      <c r="E24" s="58" t="s">
        <v>1</v>
      </c>
      <c r="F24" s="58" t="s">
        <v>836</v>
      </c>
      <c r="G24" s="58" t="s">
        <v>464</v>
      </c>
      <c r="H24" s="45" t="s">
        <v>837</v>
      </c>
      <c r="I24" s="45" t="s">
        <v>830</v>
      </c>
      <c r="J24" s="38">
        <f t="shared" ca="1" si="0"/>
        <v>46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46</v>
      </c>
      <c r="AC24" s="17">
        <f ca="1">IFERROR(INDEX(Factors!$C$59:$C$70,MATCH(AB24,Factors!$B$59:$B$70,1),1),0)</f>
        <v>0</v>
      </c>
      <c r="AD24" s="17">
        <f t="shared" si="10"/>
        <v>2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Turkey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27</v>
      </c>
      <c r="AP24" s="47" t="b">
        <f t="shared" si="14"/>
        <v>0</v>
      </c>
    </row>
    <row r="25" spans="1:42" ht="14.4" x14ac:dyDescent="0.3">
      <c r="A25" s="1"/>
      <c r="B25" s="70">
        <v>29047</v>
      </c>
      <c r="C25" s="58" t="s">
        <v>835</v>
      </c>
      <c r="D25" s="63" t="s">
        <v>833</v>
      </c>
      <c r="E25" s="58" t="s">
        <v>1</v>
      </c>
      <c r="F25" s="58" t="s">
        <v>836</v>
      </c>
      <c r="G25" s="58" t="s">
        <v>468</v>
      </c>
      <c r="H25" s="45" t="s">
        <v>837</v>
      </c>
      <c r="I25" s="45" t="s">
        <v>830</v>
      </c>
      <c r="J25" s="38">
        <f t="shared" ca="1" si="0"/>
        <v>46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46</v>
      </c>
      <c r="AC25" s="17">
        <f ca="1">IFERROR(INDEX(Factors!$C$59:$C$70,MATCH(AB25,Factors!$B$59:$B$70,1),1),0)</f>
        <v>0</v>
      </c>
      <c r="AD25" s="17">
        <f t="shared" si="10"/>
        <v>2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EMPLOYEE</v>
      </c>
      <c r="AG25" s="19" t="str">
        <f>IFERROR(INDEX(Factors!$B$40:$B$44,MATCH('INPUT - Census'!F25,Factors!$C$40:$C$44,0),1),0)</f>
        <v>MARRIED</v>
      </c>
      <c r="AH25" s="21" t="str">
        <f t="shared" si="11"/>
        <v>Uganda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ht="14.4" x14ac:dyDescent="0.3">
      <c r="A26" s="1"/>
      <c r="B26" s="70">
        <v>29047</v>
      </c>
      <c r="C26" s="58" t="s">
        <v>835</v>
      </c>
      <c r="D26" s="63" t="s">
        <v>833</v>
      </c>
      <c r="E26" s="58" t="s">
        <v>1</v>
      </c>
      <c r="F26" s="58" t="s">
        <v>836</v>
      </c>
      <c r="G26" s="58" t="s">
        <v>469</v>
      </c>
      <c r="H26" s="45" t="s">
        <v>837</v>
      </c>
      <c r="I26" s="45" t="s">
        <v>830</v>
      </c>
      <c r="J26" s="38">
        <f t="shared" ca="1" si="0"/>
        <v>46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46</v>
      </c>
      <c r="AC26" s="17">
        <f ca="1">IFERROR(INDEX(Factors!$C$59:$C$70,MATCH(AB26,Factors!$B$59:$B$70,1),1),0)</f>
        <v>0</v>
      </c>
      <c r="AD26" s="17">
        <f t="shared" si="10"/>
        <v>2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Ukraine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ht="14.4" x14ac:dyDescent="0.3">
      <c r="A27" s="1"/>
      <c r="B27" s="70">
        <v>29047</v>
      </c>
      <c r="C27" s="58" t="s">
        <v>835</v>
      </c>
      <c r="D27" s="63" t="s">
        <v>833</v>
      </c>
      <c r="E27" s="58" t="s">
        <v>1</v>
      </c>
      <c r="F27" s="58" t="s">
        <v>836</v>
      </c>
      <c r="G27" s="58" t="s">
        <v>456</v>
      </c>
      <c r="H27" s="45" t="s">
        <v>837</v>
      </c>
      <c r="I27" s="45" t="s">
        <v>830</v>
      </c>
      <c r="J27" s="38">
        <f t="shared" ca="1" si="0"/>
        <v>46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46</v>
      </c>
      <c r="AC27" s="17">
        <f ca="1">IFERROR(INDEX(Factors!$C$59:$C$70,MATCH(AB27,Factors!$B$59:$B$70,1),1),0)</f>
        <v>0</v>
      </c>
      <c r="AD27" s="17">
        <f t="shared" si="10"/>
        <v>2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Taiwan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ht="14.4" x14ac:dyDescent="0.3">
      <c r="A28" s="1"/>
      <c r="B28" s="70">
        <v>29047</v>
      </c>
      <c r="C28" s="58" t="s">
        <v>835</v>
      </c>
      <c r="D28" s="63" t="s">
        <v>833</v>
      </c>
      <c r="E28" s="58" t="s">
        <v>1</v>
      </c>
      <c r="F28" s="58" t="s">
        <v>836</v>
      </c>
      <c r="G28" s="58" t="s">
        <v>539</v>
      </c>
      <c r="H28" s="45" t="s">
        <v>837</v>
      </c>
      <c r="I28" s="45" t="s">
        <v>830</v>
      </c>
      <c r="J28" s="38">
        <f t="shared" ca="1" si="0"/>
        <v>46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46</v>
      </c>
      <c r="AC28" s="17">
        <f ca="1">IFERROR(INDEX(Factors!$C$59:$C$70,MATCH(AB28,Factors!$B$59:$B$70,1),1),0)</f>
        <v>0</v>
      </c>
      <c r="AD28" s="17">
        <f t="shared" si="10"/>
        <v>2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Holy See (the)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ht="14.4" x14ac:dyDescent="0.3">
      <c r="A29" s="1"/>
      <c r="B29" s="70">
        <v>29047</v>
      </c>
      <c r="C29" s="58" t="s">
        <v>835</v>
      </c>
      <c r="D29" s="63" t="s">
        <v>833</v>
      </c>
      <c r="E29" s="58" t="s">
        <v>1</v>
      </c>
      <c r="F29" s="58" t="s">
        <v>836</v>
      </c>
      <c r="G29" s="58" t="s">
        <v>402</v>
      </c>
      <c r="H29" s="45" t="s">
        <v>837</v>
      </c>
      <c r="I29" s="45" t="s">
        <v>830</v>
      </c>
      <c r="J29" s="38">
        <f t="shared" ca="1" si="0"/>
        <v>46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46</v>
      </c>
      <c r="AC29" s="17">
        <f ca="1">IFERROR(INDEX(Factors!$C$59:$C$70,MATCH(AB29,Factors!$B$59:$B$70,1),1),0)</f>
        <v>0</v>
      </c>
      <c r="AD29" s="17">
        <f t="shared" si="10"/>
        <v>2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EMPLOYEE</v>
      </c>
      <c r="AG29" s="19" t="str">
        <f>IFERROR(INDEX(Factors!$B$40:$B$44,MATCH('INPUT - Census'!F29,Factors!$C$40:$C$44,0),1),0)</f>
        <v>MARRIED</v>
      </c>
      <c r="AH29" s="21" t="str">
        <f t="shared" si="11"/>
        <v>Myanmar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ht="14.4" x14ac:dyDescent="0.3">
      <c r="A30" s="1"/>
      <c r="B30" s="70">
        <v>29047</v>
      </c>
      <c r="C30" s="58" t="s">
        <v>835</v>
      </c>
      <c r="D30" s="63" t="s">
        <v>833</v>
      </c>
      <c r="E30" s="58" t="s">
        <v>1</v>
      </c>
      <c r="F30" s="58" t="s">
        <v>836</v>
      </c>
      <c r="G30" s="58" t="s">
        <v>59</v>
      </c>
      <c r="H30" s="45" t="s">
        <v>837</v>
      </c>
      <c r="I30" s="45" t="s">
        <v>830</v>
      </c>
      <c r="J30" s="38">
        <f t="shared" ca="1" si="0"/>
        <v>46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46</v>
      </c>
      <c r="AC30" s="17">
        <f ca="1">IFERROR(INDEX(Factors!$C$59:$C$70,MATCH(AB30,Factors!$B$59:$B$70,1),1),0)</f>
        <v>0</v>
      </c>
      <c r="AD30" s="17">
        <f t="shared" si="10"/>
        <v>2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EMPLOYEE</v>
      </c>
      <c r="AG30" s="19" t="str">
        <f>IFERROR(INDEX(Factors!$B$40:$B$44,MATCH('INPUT - Census'!F30,Factors!$C$40:$C$44,0),1),0)</f>
        <v>MARRIED</v>
      </c>
      <c r="AH30" s="21" t="str">
        <f t="shared" si="11"/>
        <v>Bhutan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ht="14.4" x14ac:dyDescent="0.3">
      <c r="A31" s="1"/>
      <c r="B31" s="70">
        <v>29047</v>
      </c>
      <c r="C31" s="58" t="s">
        <v>835</v>
      </c>
      <c r="D31" s="63" t="s">
        <v>833</v>
      </c>
      <c r="E31" s="58" t="s">
        <v>2</v>
      </c>
      <c r="F31" s="58" t="s">
        <v>836</v>
      </c>
      <c r="G31" s="58" t="s">
        <v>56</v>
      </c>
      <c r="H31" s="45" t="s">
        <v>837</v>
      </c>
      <c r="I31" s="45" t="s">
        <v>830</v>
      </c>
      <c r="J31" s="38">
        <f t="shared" ca="1" si="0"/>
        <v>46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46</v>
      </c>
      <c r="AC31" s="17">
        <f ca="1">IFERROR(INDEX(Factors!$C$59:$C$70,MATCH(AB31,Factors!$B$59:$B$70,1),1),0)</f>
        <v>0</v>
      </c>
      <c r="AD31" s="17">
        <f t="shared" si="10"/>
        <v>2</v>
      </c>
      <c r="AE31" s="17" t="str">
        <f>IFERROR(INDEX(Factors!$B$6:$B$15,MATCH('INPUT - Census'!E31,Factors!$C$6:$C$15,0),1),0)</f>
        <v>FEMALE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MARRIED</v>
      </c>
      <c r="AH31" s="21" t="str">
        <f t="shared" si="11"/>
        <v>Afghanistan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ht="14.4" x14ac:dyDescent="0.3">
      <c r="A32" s="1"/>
      <c r="B32" s="70">
        <v>29047</v>
      </c>
      <c r="C32" s="58" t="s">
        <v>835</v>
      </c>
      <c r="D32" s="63" t="s">
        <v>833</v>
      </c>
      <c r="E32" s="58" t="s">
        <v>2</v>
      </c>
      <c r="F32" s="58" t="s">
        <v>836</v>
      </c>
      <c r="G32" s="58" t="s">
        <v>129</v>
      </c>
      <c r="H32" s="45" t="s">
        <v>837</v>
      </c>
      <c r="I32" s="45" t="s">
        <v>830</v>
      </c>
      <c r="J32" s="38">
        <f t="shared" ca="1" si="0"/>
        <v>46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46</v>
      </c>
      <c r="AC32" s="17">
        <f ca="1">IFERROR(INDEX(Factors!$C$59:$C$70,MATCH(AB32,Factors!$B$59:$B$70,1),1),0)</f>
        <v>0</v>
      </c>
      <c r="AD32" s="17">
        <f t="shared" si="10"/>
        <v>2</v>
      </c>
      <c r="AE32" s="17" t="str">
        <f>IFERROR(INDEX(Factors!$B$6:$B$15,MATCH('INPUT - Census'!E32,Factors!$C$6:$C$15,0),1),0)</f>
        <v>FEMALE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Czech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ht="14.4" x14ac:dyDescent="0.3">
      <c r="A33" s="1"/>
      <c r="B33" s="70">
        <v>29047</v>
      </c>
      <c r="C33" s="58" t="s">
        <v>835</v>
      </c>
      <c r="D33" s="63" t="s">
        <v>833</v>
      </c>
      <c r="E33" s="58" t="s">
        <v>2</v>
      </c>
      <c r="F33" s="58" t="s">
        <v>836</v>
      </c>
      <c r="G33" s="58" t="s">
        <v>333</v>
      </c>
      <c r="H33" s="45" t="s">
        <v>837</v>
      </c>
      <c r="I33" s="45" t="s">
        <v>830</v>
      </c>
      <c r="J33" s="38">
        <f t="shared" ca="1" si="0"/>
        <v>46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46</v>
      </c>
      <c r="AC33" s="17">
        <f ca="1">IFERROR(INDEX(Factors!$C$59:$C$70,MATCH(AB33,Factors!$B$59:$B$70,1),1),0)</f>
        <v>0</v>
      </c>
      <c r="AD33" s="17">
        <f t="shared" si="10"/>
        <v>2</v>
      </c>
      <c r="AE33" s="17" t="str">
        <f>IFERROR(INDEX(Factors!$B$6:$B$15,MATCH('INPUT - Census'!E33,Factors!$C$6:$C$15,0),1),0)</f>
        <v>FEMALE</v>
      </c>
      <c r="AF33" s="18" t="str">
        <f>IFERROR(INDEX(Factors!$B$16:$B$39,MATCH('INPUT - Census'!C33,Factors!$C$16:$C$35,0),1),0)</f>
        <v>EMPLOYEE</v>
      </c>
      <c r="AG33" s="19" t="str">
        <f>IFERROR(INDEX(Factors!$B$40:$B$44,MATCH('INPUT - Census'!F33,Factors!$C$40:$C$44,0),1),0)</f>
        <v>MARRIED</v>
      </c>
      <c r="AH33" s="21" t="str">
        <f t="shared" si="11"/>
        <v>France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ht="14.4" x14ac:dyDescent="0.3">
      <c r="A34" s="1"/>
      <c r="B34" s="70">
        <v>29047</v>
      </c>
      <c r="C34" s="58" t="s">
        <v>835</v>
      </c>
      <c r="D34" s="63" t="s">
        <v>833</v>
      </c>
      <c r="E34" s="58" t="s">
        <v>2</v>
      </c>
      <c r="F34" s="58" t="s">
        <v>836</v>
      </c>
      <c r="G34" s="58" t="s">
        <v>352</v>
      </c>
      <c r="H34" s="45" t="s">
        <v>837</v>
      </c>
      <c r="I34" s="45" t="s">
        <v>830</v>
      </c>
      <c r="J34" s="38">
        <f t="shared" ca="1" si="0"/>
        <v>46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46</v>
      </c>
      <c r="AC34" s="17">
        <f ca="1">IFERROR(INDEX(Factors!$C$59:$C$70,MATCH(AB34,Factors!$B$59:$B$70,1),1),0)</f>
        <v>0</v>
      </c>
      <c r="AD34" s="17">
        <f t="shared" si="10"/>
        <v>2</v>
      </c>
      <c r="AE34" s="17" t="str">
        <f>IFERROR(INDEX(Factors!$B$6:$B$15,MATCH('INPUT - Census'!E34,Factors!$C$6:$C$15,0),1),0)</f>
        <v>FEMALE</v>
      </c>
      <c r="AF34" s="18" t="str">
        <f>IFERROR(INDEX(Factors!$B$16:$B$39,MATCH('INPUT - Census'!C34,Factors!$C$16:$C$35,0),1),0)</f>
        <v>EMPLOYEE</v>
      </c>
      <c r="AG34" s="19" t="str">
        <f>IFERROR(INDEX(Factors!$B$40:$B$44,MATCH('INPUT - Census'!F34,Factors!$C$40:$C$44,0),1),0)</f>
        <v>MARRIED</v>
      </c>
      <c r="AH34" s="21" t="str">
        <f t="shared" si="11"/>
        <v>Haiti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ht="14.4" x14ac:dyDescent="0.3">
      <c r="A35" s="1"/>
      <c r="B35" s="70">
        <v>29047</v>
      </c>
      <c r="C35" s="58" t="s">
        <v>835</v>
      </c>
      <c r="D35" s="63" t="s">
        <v>833</v>
      </c>
      <c r="E35" s="58" t="s">
        <v>2</v>
      </c>
      <c r="F35" s="58" t="s">
        <v>836</v>
      </c>
      <c r="G35" s="58" t="s">
        <v>396</v>
      </c>
      <c r="H35" s="45" t="s">
        <v>837</v>
      </c>
      <c r="I35" s="45" t="s">
        <v>830</v>
      </c>
      <c r="J35" s="38">
        <f t="shared" ca="1" si="0"/>
        <v>46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46</v>
      </c>
      <c r="AC35" s="17">
        <f ca="1">IFERROR(INDEX(Factors!$C$59:$C$70,MATCH(AB35,Factors!$B$59:$B$70,1),1),0)</f>
        <v>0</v>
      </c>
      <c r="AD35" s="17">
        <f t="shared" si="10"/>
        <v>2</v>
      </c>
      <c r="AE35" s="17" t="str">
        <f>IFERROR(INDEX(Factors!$B$6:$B$15,MATCH('INPUT - Census'!E35,Factors!$C$6:$C$15,0),1),0)</f>
        <v>FEMALE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Monaco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ht="14.4" x14ac:dyDescent="0.3">
      <c r="A36" s="1"/>
      <c r="B36" s="70">
        <v>29047</v>
      </c>
      <c r="C36" s="58" t="s">
        <v>835</v>
      </c>
      <c r="D36" s="63" t="s">
        <v>833</v>
      </c>
      <c r="E36" s="58" t="s">
        <v>2</v>
      </c>
      <c r="F36" s="58" t="s">
        <v>836</v>
      </c>
      <c r="G36" s="58" t="s">
        <v>61</v>
      </c>
      <c r="H36" s="45" t="s">
        <v>837</v>
      </c>
      <c r="I36" s="45" t="s">
        <v>830</v>
      </c>
      <c r="J36" s="38">
        <f t="shared" ca="1" si="0"/>
        <v>46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46</v>
      </c>
      <c r="AC36" s="17">
        <f ca="1">IFERROR(INDEX(Factors!$C$59:$C$70,MATCH(AB36,Factors!$B$59:$B$70,1),1),0)</f>
        <v>0</v>
      </c>
      <c r="AD36" s="17">
        <f t="shared" si="10"/>
        <v>2</v>
      </c>
      <c r="AE36" s="17" t="str">
        <f>IFERROR(INDEX(Factors!$B$6:$B$15,MATCH('INPUT - Census'!E36,Factors!$C$6:$C$15,0),1),0)</f>
        <v>FEMALE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India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ht="14.4" x14ac:dyDescent="0.3">
      <c r="A37" s="1"/>
      <c r="B37" s="70">
        <v>29047</v>
      </c>
      <c r="C37" s="58" t="s">
        <v>835</v>
      </c>
      <c r="D37" s="63" t="s">
        <v>833</v>
      </c>
      <c r="E37" s="58" t="s">
        <v>2</v>
      </c>
      <c r="F37" s="58" t="s">
        <v>836</v>
      </c>
      <c r="G37" s="58" t="s">
        <v>61</v>
      </c>
      <c r="H37" s="45" t="s">
        <v>837</v>
      </c>
      <c r="I37" s="45" t="s">
        <v>830</v>
      </c>
      <c r="J37" s="38">
        <f t="shared" ca="1" si="0"/>
        <v>46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46</v>
      </c>
      <c r="AC37" s="17">
        <f ca="1">IFERROR(INDEX(Factors!$C$59:$C$70,MATCH(AB37,Factors!$B$59:$B$70,1),1),0)</f>
        <v>0</v>
      </c>
      <c r="AD37" s="17">
        <f t="shared" si="10"/>
        <v>2</v>
      </c>
      <c r="AE37" s="17" t="str">
        <f>IFERROR(INDEX(Factors!$B$6:$B$15,MATCH('INPUT - Census'!E37,Factors!$C$6:$C$15,0),1),0)</f>
        <v>FEMALE</v>
      </c>
      <c r="AF37" s="18" t="str">
        <f>IFERROR(INDEX(Factors!$B$16:$B$39,MATCH('INPUT - Census'!C37,Factors!$C$16:$C$35,0),1),0)</f>
        <v>EMPLOYEE</v>
      </c>
      <c r="AG37" s="19" t="str">
        <f>IFERROR(INDEX(Factors!$B$40:$B$44,MATCH('INPUT - Census'!F37,Factors!$C$40:$C$44,0),1),0)</f>
        <v>MARRIED</v>
      </c>
      <c r="AH37" s="21" t="str">
        <f t="shared" si="11"/>
        <v>India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ht="14.4" x14ac:dyDescent="0.3">
      <c r="A38" s="1"/>
      <c r="B38" s="70">
        <v>29047</v>
      </c>
      <c r="C38" s="58" t="s">
        <v>835</v>
      </c>
      <c r="D38" s="63" t="s">
        <v>833</v>
      </c>
      <c r="E38" s="58" t="s">
        <v>2</v>
      </c>
      <c r="F38" s="58" t="s">
        <v>836</v>
      </c>
      <c r="G38" s="58" t="s">
        <v>371</v>
      </c>
      <c r="H38" s="45" t="s">
        <v>837</v>
      </c>
      <c r="I38" s="45" t="s">
        <v>830</v>
      </c>
      <c r="J38" s="38">
        <f t="shared" ca="1" si="0"/>
        <v>46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46</v>
      </c>
      <c r="AC38" s="17">
        <f ca="1">IFERROR(INDEX(Factors!$C$59:$C$70,MATCH(AB38,Factors!$B$59:$B$70,1),1),0)</f>
        <v>0</v>
      </c>
      <c r="AD38" s="17">
        <f t="shared" si="10"/>
        <v>2</v>
      </c>
      <c r="AE38" s="17" t="str">
        <f>IFERROR(INDEX(Factors!$B$6:$B$15,MATCH('INPUT - Census'!E38,Factors!$C$6:$C$15,0),1),0)</f>
        <v>FEMALE</v>
      </c>
      <c r="AF38" s="18" t="str">
        <f>IFERROR(INDEX(Factors!$B$16:$B$39,MATCH('INPUT - Census'!C38,Factors!$C$16:$C$35,0),1),0)</f>
        <v>EMPLOYEE</v>
      </c>
      <c r="AG38" s="19" t="str">
        <f>IFERROR(INDEX(Factors!$B$40:$B$44,MATCH('INPUT - Census'!F38,Factors!$C$40:$C$44,0),1),0)</f>
        <v>MARRIED</v>
      </c>
      <c r="AH38" s="21" t="str">
        <f t="shared" si="11"/>
        <v>Kuwait</v>
      </c>
      <c r="AI38" s="1">
        <f>IFERROR(VLOOKUP(H38,Factors!$C$45:$D$48,2,0),"")</f>
        <v>1</v>
      </c>
      <c r="AJ38" t="b">
        <f t="shared" ca="1" si="9"/>
        <v>1</v>
      </c>
    </row>
    <row r="39" spans="1:42" ht="14.4" x14ac:dyDescent="0.3">
      <c r="A39" s="1"/>
      <c r="B39" s="70">
        <v>29047</v>
      </c>
      <c r="C39" s="58" t="s">
        <v>835</v>
      </c>
      <c r="D39" s="63" t="s">
        <v>833</v>
      </c>
      <c r="E39" s="58" t="s">
        <v>1</v>
      </c>
      <c r="F39" s="58" t="s">
        <v>836</v>
      </c>
      <c r="G39" s="58" t="s">
        <v>519</v>
      </c>
      <c r="H39" s="45" t="s">
        <v>837</v>
      </c>
      <c r="I39" s="45" t="s">
        <v>830</v>
      </c>
      <c r="J39" s="38">
        <f t="shared" ca="1" si="0"/>
        <v>46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46</v>
      </c>
      <c r="AC39" s="17">
        <f ca="1">IFERROR(INDEX(Factors!$C$59:$C$70,MATCH(AB39,Factors!$B$59:$B$70,1),1),0)</f>
        <v>0</v>
      </c>
      <c r="AD39" s="17">
        <f t="shared" si="10"/>
        <v>2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MARRIED</v>
      </c>
      <c r="AH39" s="21" t="str">
        <f t="shared" si="11"/>
        <v>Emirates</v>
      </c>
      <c r="AI39" s="1">
        <f>IFERROR(VLOOKUP(H39,Factors!$C$45:$D$48,2,0),"")</f>
        <v>1</v>
      </c>
      <c r="AJ39" t="b">
        <f t="shared" ca="1" si="9"/>
        <v>1</v>
      </c>
    </row>
    <row r="40" spans="1:42" ht="14.4" x14ac:dyDescent="0.3">
      <c r="A40" s="1"/>
      <c r="B40" s="70">
        <v>29047</v>
      </c>
      <c r="C40" s="58" t="s">
        <v>835</v>
      </c>
      <c r="D40" s="63" t="s">
        <v>833</v>
      </c>
      <c r="E40" s="58" t="s">
        <v>1</v>
      </c>
      <c r="F40" s="58" t="s">
        <v>836</v>
      </c>
      <c r="G40" s="58" t="s">
        <v>298</v>
      </c>
      <c r="H40" s="45" t="s">
        <v>837</v>
      </c>
      <c r="I40" s="45" t="s">
        <v>830</v>
      </c>
      <c r="J40" s="38">
        <f t="shared" ca="1" si="0"/>
        <v>46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46</v>
      </c>
      <c r="AC40" s="17">
        <f ca="1">IFERROR(INDEX(Factors!$C$59:$C$70,MATCH(AB40,Factors!$B$59:$B$70,1),1),0)</f>
        <v>0</v>
      </c>
      <c r="AD40" s="17">
        <f t="shared" si="10"/>
        <v>2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Canada</v>
      </c>
      <c r="AI40" s="1">
        <f>IFERROR(VLOOKUP(H40,Factors!$C$45:$D$48,2,0),"")</f>
        <v>1</v>
      </c>
      <c r="AJ40" t="b">
        <f t="shared" ca="1" si="9"/>
        <v>1</v>
      </c>
    </row>
    <row r="41" spans="1:42" ht="14.4" x14ac:dyDescent="0.3">
      <c r="A41" s="1"/>
      <c r="B41" s="70">
        <v>29047</v>
      </c>
      <c r="C41" s="58" t="s">
        <v>835</v>
      </c>
      <c r="D41" s="63" t="s">
        <v>833</v>
      </c>
      <c r="E41" s="58" t="s">
        <v>1</v>
      </c>
      <c r="F41" s="58" t="s">
        <v>836</v>
      </c>
      <c r="G41" s="58" t="s">
        <v>455</v>
      </c>
      <c r="H41" s="45" t="s">
        <v>837</v>
      </c>
      <c r="I41" s="45" t="s">
        <v>830</v>
      </c>
      <c r="J41" s="38">
        <f t="shared" ca="1" si="0"/>
        <v>46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46</v>
      </c>
      <c r="AC41" s="17">
        <f ca="1">IFERROR(INDEX(Factors!$C$59:$C$70,MATCH(AB41,Factors!$B$59:$B$70,1),1),0)</f>
        <v>0</v>
      </c>
      <c r="AD41" s="17">
        <f t="shared" si="10"/>
        <v>2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EMPLOYEE</v>
      </c>
      <c r="AG41" s="19" t="str">
        <f>IFERROR(INDEX(Factors!$B$40:$B$44,MATCH('INPUT - Census'!F41,Factors!$C$40:$C$44,0),1),0)</f>
        <v>MARRIED</v>
      </c>
      <c r="AH41" s="21" t="str">
        <f t="shared" si="11"/>
        <v>Switzerland</v>
      </c>
      <c r="AI41" s="1">
        <f>IFERROR(VLOOKUP(H41,Factors!$C$45:$D$48,2,0),"")</f>
        <v>1</v>
      </c>
      <c r="AJ41" t="b">
        <f t="shared" ca="1" si="9"/>
        <v>1</v>
      </c>
    </row>
    <row r="42" spans="1:42" ht="14.4" x14ac:dyDescent="0.3">
      <c r="A42" s="1"/>
      <c r="B42" s="70">
        <v>29047</v>
      </c>
      <c r="C42" s="58" t="s">
        <v>835</v>
      </c>
      <c r="D42" s="63" t="s">
        <v>834</v>
      </c>
      <c r="E42" s="58" t="s">
        <v>1</v>
      </c>
      <c r="F42" s="58" t="s">
        <v>836</v>
      </c>
      <c r="G42" s="58" t="s">
        <v>303</v>
      </c>
      <c r="H42" s="45" t="s">
        <v>837</v>
      </c>
      <c r="I42" s="45" t="s">
        <v>830</v>
      </c>
      <c r="J42" s="38">
        <f t="shared" ca="1" si="0"/>
        <v>46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46</v>
      </c>
      <c r="AC42" s="17">
        <f ca="1">IFERROR(INDEX(Factors!$C$59:$C$70,MATCH(AB42,Factors!$B$59:$B$70,1),1),0)</f>
        <v>0</v>
      </c>
      <c r="AD42" s="17">
        <f t="shared" si="10"/>
        <v>3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EMPLOYEE</v>
      </c>
      <c r="AG42" s="19" t="str">
        <f>IFERROR(INDEX(Factors!$B$40:$B$44,MATCH('INPUT - Census'!F42,Factors!$C$40:$C$44,0),1),0)</f>
        <v>MARRIED</v>
      </c>
      <c r="AH42" s="21" t="str">
        <f t="shared" si="11"/>
        <v>Chile</v>
      </c>
      <c r="AI42" s="1">
        <f>IFERROR(VLOOKUP(H42,Factors!$C$45:$D$48,2,0),"")</f>
        <v>1</v>
      </c>
      <c r="AJ42" t="b">
        <f t="shared" ca="1" si="9"/>
        <v>1</v>
      </c>
    </row>
    <row r="43" spans="1:42" ht="14.4" x14ac:dyDescent="0.3">
      <c r="A43" s="1"/>
      <c r="B43" s="70">
        <v>29047</v>
      </c>
      <c r="C43" s="58" t="s">
        <v>835</v>
      </c>
      <c r="D43" s="63" t="s">
        <v>834</v>
      </c>
      <c r="E43" s="58" t="s">
        <v>1</v>
      </c>
      <c r="F43" s="58" t="s">
        <v>836</v>
      </c>
      <c r="G43" s="58" t="s">
        <v>304</v>
      </c>
      <c r="H43" s="45" t="s">
        <v>837</v>
      </c>
      <c r="I43" s="45" t="s">
        <v>830</v>
      </c>
      <c r="J43" s="38">
        <f t="shared" ca="1" si="0"/>
        <v>46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46</v>
      </c>
      <c r="AC43" s="17">
        <f ca="1">IFERROR(INDEX(Factors!$C$59:$C$70,MATCH(AB43,Factors!$B$59:$B$70,1),1),0)</f>
        <v>0</v>
      </c>
      <c r="AD43" s="17">
        <f t="shared" si="10"/>
        <v>3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China</v>
      </c>
      <c r="AI43" s="1">
        <f>IFERROR(VLOOKUP(H43,Factors!$C$45:$D$48,2,0),"")</f>
        <v>1</v>
      </c>
      <c r="AJ43" t="b">
        <f t="shared" ca="1" si="9"/>
        <v>1</v>
      </c>
    </row>
    <row r="44" spans="1:42" ht="14.4" x14ac:dyDescent="0.3">
      <c r="A44" s="1"/>
      <c r="B44" s="70">
        <v>29047</v>
      </c>
      <c r="C44" s="58" t="s">
        <v>835</v>
      </c>
      <c r="D44" s="63" t="s">
        <v>834</v>
      </c>
      <c r="E44" s="58" t="s">
        <v>1</v>
      </c>
      <c r="F44" s="58" t="s">
        <v>836</v>
      </c>
      <c r="G44" s="58" t="s">
        <v>491</v>
      </c>
      <c r="H44" s="45" t="s">
        <v>837</v>
      </c>
      <c r="I44" s="45" t="s">
        <v>830</v>
      </c>
      <c r="J44" s="38">
        <f t="shared" ca="1" si="0"/>
        <v>46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46</v>
      </c>
      <c r="AC44" s="17">
        <f ca="1">IFERROR(INDEX(Factors!$C$59:$C$70,MATCH(AB44,Factors!$B$59:$B$70,1),1),0)</f>
        <v>0</v>
      </c>
      <c r="AD44" s="17">
        <f t="shared" si="10"/>
        <v>3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USA</v>
      </c>
      <c r="AI44" s="1">
        <f>IFERROR(VLOOKUP(H44,Factors!$C$45:$D$48,2,0),"")</f>
        <v>1</v>
      </c>
      <c r="AJ44" t="b">
        <f t="shared" ca="1" si="9"/>
        <v>1</v>
      </c>
    </row>
    <row r="45" spans="1:42" ht="14.4" x14ac:dyDescent="0.3">
      <c r="A45" s="1"/>
      <c r="B45" s="70">
        <v>29047</v>
      </c>
      <c r="C45" s="58" t="s">
        <v>835</v>
      </c>
      <c r="D45" s="63" t="s">
        <v>834</v>
      </c>
      <c r="E45" s="58" t="s">
        <v>1</v>
      </c>
      <c r="F45" s="58" t="s">
        <v>836</v>
      </c>
      <c r="G45" s="58" t="s">
        <v>543</v>
      </c>
      <c r="H45" s="45" t="s">
        <v>837</v>
      </c>
      <c r="I45" s="45" t="s">
        <v>830</v>
      </c>
      <c r="J45" s="38">
        <f t="shared" ca="1" si="0"/>
        <v>46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46</v>
      </c>
      <c r="AC45" s="17">
        <f ca="1">IFERROR(INDEX(Factors!$C$59:$C$70,MATCH(AB45,Factors!$B$59:$B$70,1),1),0)</f>
        <v>0</v>
      </c>
      <c r="AD45" s="17">
        <f t="shared" si="10"/>
        <v>3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South Korea</v>
      </c>
      <c r="AI45" s="1">
        <f>IFERROR(VLOOKUP(H45,Factors!$C$45:$D$48,2,0),"")</f>
        <v>1</v>
      </c>
      <c r="AJ45" t="b">
        <f t="shared" ca="1" si="9"/>
        <v>1</v>
      </c>
    </row>
    <row r="46" spans="1:42" ht="14.4" x14ac:dyDescent="0.3">
      <c r="A46" s="1"/>
      <c r="B46" s="70">
        <v>29047</v>
      </c>
      <c r="C46" s="58" t="s">
        <v>835</v>
      </c>
      <c r="D46" s="63" t="s">
        <v>834</v>
      </c>
      <c r="E46" s="58" t="s">
        <v>2</v>
      </c>
      <c r="F46" s="58" t="s">
        <v>836</v>
      </c>
      <c r="G46" s="58" t="s">
        <v>304</v>
      </c>
      <c r="H46" s="45" t="s">
        <v>837</v>
      </c>
      <c r="I46" s="45" t="s">
        <v>830</v>
      </c>
      <c r="J46" s="38">
        <f t="shared" ca="1" si="0"/>
        <v>46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46</v>
      </c>
      <c r="AC46" s="17">
        <f ca="1">IFERROR(INDEX(Factors!$C$59:$C$70,MATCH(AB46,Factors!$B$59:$B$70,1),1),0)</f>
        <v>0</v>
      </c>
      <c r="AD46" s="17">
        <f t="shared" si="10"/>
        <v>3</v>
      </c>
      <c r="AE46" s="17" t="str">
        <f>IFERROR(INDEX(Factors!$B$6:$B$15,MATCH('INPUT - Census'!E46,Factors!$C$6:$C$15,0),1),0)</f>
        <v>FEMALE</v>
      </c>
      <c r="AF46" s="18" t="str">
        <f>IFERROR(INDEX(Factors!$B$16:$B$39,MATCH('INPUT - Census'!C46,Factors!$C$16:$C$35,0),1),0)</f>
        <v>EMPLOYEE</v>
      </c>
      <c r="AG46" s="19" t="str">
        <f>IFERROR(INDEX(Factors!$B$40:$B$44,MATCH('INPUT - Census'!F46,Factors!$C$40:$C$44,0),1),0)</f>
        <v>MARRIED</v>
      </c>
      <c r="AH46" s="21" t="str">
        <f t="shared" si="11"/>
        <v>China</v>
      </c>
      <c r="AI46" s="1">
        <f>IFERROR(VLOOKUP(H46,Factors!$C$45:$D$48,2,0),"")</f>
        <v>1</v>
      </c>
      <c r="AJ46" t="b">
        <f t="shared" ca="1" si="9"/>
        <v>1</v>
      </c>
    </row>
    <row r="47" spans="1:42" ht="14.4" x14ac:dyDescent="0.3">
      <c r="A47" s="1"/>
      <c r="B47" s="70">
        <v>29047</v>
      </c>
      <c r="C47" s="58" t="s">
        <v>835</v>
      </c>
      <c r="D47" s="63" t="s">
        <v>834</v>
      </c>
      <c r="E47" s="58" t="s">
        <v>2</v>
      </c>
      <c r="F47" s="58" t="s">
        <v>836</v>
      </c>
      <c r="G47" s="58" t="s">
        <v>385</v>
      </c>
      <c r="H47" s="45" t="s">
        <v>837</v>
      </c>
      <c r="I47" s="45" t="s">
        <v>830</v>
      </c>
      <c r="J47" s="38">
        <f t="shared" ca="1" si="0"/>
        <v>46</v>
      </c>
      <c r="K47" s="39">
        <f t="shared" ca="1" si="8"/>
        <v>0</v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>
        <f t="shared" ca="1" si="4"/>
        <v>46</v>
      </c>
      <c r="AC47" s="17">
        <f ca="1">IFERROR(INDEX(Factors!$C$59:$C$70,MATCH(AB47,Factors!$B$59:$B$70,1),1),0)</f>
        <v>0</v>
      </c>
      <c r="AD47" s="17">
        <f t="shared" si="10"/>
        <v>3</v>
      </c>
      <c r="AE47" s="17" t="str">
        <f>IFERROR(INDEX(Factors!$B$6:$B$15,MATCH('INPUT - Census'!E47,Factors!$C$6:$C$15,0),1),0)</f>
        <v>FEMALE</v>
      </c>
      <c r="AF47" s="18" t="str">
        <f>IFERROR(INDEX(Factors!$B$16:$B$39,MATCH('INPUT - Census'!C47,Factors!$C$16:$C$35,0),1),0)</f>
        <v>EMPLOYEE</v>
      </c>
      <c r="AG47" s="19" t="str">
        <f>IFERROR(INDEX(Factors!$B$40:$B$44,MATCH('INPUT - Census'!F47,Factors!$C$40:$C$44,0),1),0)</f>
        <v>MARRIED</v>
      </c>
      <c r="AH47" s="21" t="str">
        <f t="shared" si="11"/>
        <v>Maldives</v>
      </c>
      <c r="AI47" s="1">
        <f>IFERROR(VLOOKUP(H47,Factors!$C$45:$D$48,2,0),"")</f>
        <v>1</v>
      </c>
      <c r="AJ47" t="b">
        <f t="shared" ca="1" si="9"/>
        <v>1</v>
      </c>
    </row>
    <row r="48" spans="1:42" ht="14.4" x14ac:dyDescent="0.3">
      <c r="A48" s="1"/>
      <c r="B48" s="70">
        <v>29047</v>
      </c>
      <c r="C48" s="58" t="s">
        <v>835</v>
      </c>
      <c r="D48" s="63" t="s">
        <v>834</v>
      </c>
      <c r="E48" s="58" t="s">
        <v>2</v>
      </c>
      <c r="F48" s="58" t="s">
        <v>836</v>
      </c>
      <c r="G48" s="58" t="s">
        <v>393</v>
      </c>
      <c r="H48" s="45" t="s">
        <v>837</v>
      </c>
      <c r="I48" s="45" t="s">
        <v>830</v>
      </c>
      <c r="J48" s="38">
        <f t="shared" ca="1" si="0"/>
        <v>46</v>
      </c>
      <c r="K48" s="39">
        <f t="shared" ca="1" si="8"/>
        <v>0</v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>
        <f t="shared" ca="1" si="4"/>
        <v>46</v>
      </c>
      <c r="AC48" s="17">
        <f ca="1">IFERROR(INDEX(Factors!$C$59:$C$70,MATCH(AB48,Factors!$B$59:$B$70,1),1),0)</f>
        <v>0</v>
      </c>
      <c r="AD48" s="17">
        <f t="shared" si="10"/>
        <v>3</v>
      </c>
      <c r="AE48" s="17" t="str">
        <f>IFERROR(INDEX(Factors!$B$6:$B$15,MATCH('INPUT - Census'!E48,Factors!$C$6:$C$15,0),1),0)</f>
        <v>FEMALE</v>
      </c>
      <c r="AF48" s="18" t="str">
        <f>IFERROR(INDEX(Factors!$B$16:$B$39,MATCH('INPUT - Census'!C48,Factors!$C$16:$C$35,0),1),0)</f>
        <v>EMPLOYEE</v>
      </c>
      <c r="AG48" s="19" t="str">
        <f>IFERROR(INDEX(Factors!$B$40:$B$44,MATCH('INPUT - Census'!F48,Factors!$C$40:$C$44,0),1),0)</f>
        <v>MARRIED</v>
      </c>
      <c r="AH48" s="21" t="str">
        <f t="shared" si="11"/>
        <v>Mexico</v>
      </c>
      <c r="AI48" s="1">
        <f>IFERROR(VLOOKUP(H48,Factors!$C$45:$D$48,2,0),"")</f>
        <v>1</v>
      </c>
      <c r="AJ48" t="b">
        <f t="shared" ca="1" si="9"/>
        <v>1</v>
      </c>
    </row>
    <row r="49" spans="1:36" ht="14.4" x14ac:dyDescent="0.3">
      <c r="A49" s="1"/>
      <c r="B49" s="70">
        <v>29047</v>
      </c>
      <c r="C49" s="58" t="s">
        <v>835</v>
      </c>
      <c r="D49" s="63" t="s">
        <v>834</v>
      </c>
      <c r="E49" s="58" t="s">
        <v>2</v>
      </c>
      <c r="F49" s="58" t="s">
        <v>836</v>
      </c>
      <c r="G49" s="58" t="s">
        <v>386</v>
      </c>
      <c r="H49" s="45" t="s">
        <v>837</v>
      </c>
      <c r="I49" s="45" t="s">
        <v>830</v>
      </c>
      <c r="J49" s="38">
        <f t="shared" ca="1" si="0"/>
        <v>46</v>
      </c>
      <c r="K49" s="39">
        <f t="shared" ca="1" si="8"/>
        <v>0</v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>
        <f t="shared" ca="1" si="4"/>
        <v>46</v>
      </c>
      <c r="AC49" s="17">
        <f ca="1">IFERROR(INDEX(Factors!$C$59:$C$70,MATCH(AB49,Factors!$B$59:$B$70,1),1),0)</f>
        <v>0</v>
      </c>
      <c r="AD49" s="17">
        <f t="shared" si="10"/>
        <v>3</v>
      </c>
      <c r="AE49" s="17" t="str">
        <f>IFERROR(INDEX(Factors!$B$6:$B$15,MATCH('INPUT - Census'!E49,Factors!$C$6:$C$15,0),1),0)</f>
        <v>FEMALE</v>
      </c>
      <c r="AF49" s="18" t="str">
        <f>IFERROR(INDEX(Factors!$B$16:$B$39,MATCH('INPUT - Census'!C49,Factors!$C$16:$C$35,0),1),0)</f>
        <v>EMPLOYEE</v>
      </c>
      <c r="AG49" s="19" t="str">
        <f>IFERROR(INDEX(Factors!$B$40:$B$44,MATCH('INPUT - Census'!F49,Factors!$C$40:$C$44,0),1),0)</f>
        <v>MARRIED</v>
      </c>
      <c r="AH49" s="21" t="str">
        <f t="shared" si="11"/>
        <v>Mali</v>
      </c>
      <c r="AI49" s="1">
        <f>IFERROR(VLOOKUP(H49,Factors!$C$45:$D$48,2,0),"")</f>
        <v>1</v>
      </c>
      <c r="AJ49" t="b">
        <f t="shared" ca="1" si="9"/>
        <v>1</v>
      </c>
    </row>
    <row r="50" spans="1:36" ht="14.4" x14ac:dyDescent="0.3">
      <c r="A50" s="1"/>
      <c r="B50" s="70">
        <v>29047</v>
      </c>
      <c r="C50" s="58" t="s">
        <v>835</v>
      </c>
      <c r="D50" s="63" t="s">
        <v>834</v>
      </c>
      <c r="E50" s="58" t="s">
        <v>2</v>
      </c>
      <c r="F50" s="58" t="s">
        <v>836</v>
      </c>
      <c r="G50" s="58" t="s">
        <v>397</v>
      </c>
      <c r="H50" s="45" t="s">
        <v>837</v>
      </c>
      <c r="I50" s="45" t="s">
        <v>830</v>
      </c>
      <c r="J50" s="38">
        <f t="shared" ca="1" si="0"/>
        <v>46</v>
      </c>
      <c r="K50" s="39">
        <f t="shared" ca="1" si="8"/>
        <v>0</v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>
        <f t="shared" ca="1" si="4"/>
        <v>46</v>
      </c>
      <c r="AC50" s="17">
        <f ca="1">IFERROR(INDEX(Factors!$C$59:$C$70,MATCH(AB50,Factors!$B$59:$B$70,1),1),0)</f>
        <v>0</v>
      </c>
      <c r="AD50" s="17">
        <f t="shared" si="10"/>
        <v>3</v>
      </c>
      <c r="AE50" s="17" t="str">
        <f>IFERROR(INDEX(Factors!$B$6:$B$15,MATCH('INPUT - Census'!E50,Factors!$C$6:$C$15,0),1),0)</f>
        <v>FEMALE</v>
      </c>
      <c r="AF50" s="18" t="str">
        <f>IFERROR(INDEX(Factors!$B$16:$B$39,MATCH('INPUT - Census'!C50,Factors!$C$16:$C$35,0),1),0)</f>
        <v>EMPLOYEE</v>
      </c>
      <c r="AG50" s="19" t="str">
        <f>IFERROR(INDEX(Factors!$B$40:$B$44,MATCH('INPUT - Census'!F50,Factors!$C$40:$C$44,0),1),0)</f>
        <v>MARRIED</v>
      </c>
      <c r="AH50" s="21" t="str">
        <f t="shared" si="11"/>
        <v>Mongolia</v>
      </c>
      <c r="AI50" s="1">
        <f>IFERROR(VLOOKUP(H50,Factors!$C$45:$D$48,2,0),"")</f>
        <v>1</v>
      </c>
      <c r="AJ50" t="b">
        <f t="shared" ca="1" si="9"/>
        <v>1</v>
      </c>
    </row>
    <row r="51" spans="1:36" ht="14.4" x14ac:dyDescent="0.3">
      <c r="A51" s="1"/>
      <c r="B51" s="70">
        <v>29047</v>
      </c>
      <c r="C51" s="58" t="s">
        <v>835</v>
      </c>
      <c r="D51" s="63" t="s">
        <v>834</v>
      </c>
      <c r="E51" s="58" t="s">
        <v>2</v>
      </c>
      <c r="F51" s="58" t="s">
        <v>836</v>
      </c>
      <c r="G51" s="58" t="s">
        <v>410</v>
      </c>
      <c r="H51" s="45" t="s">
        <v>837</v>
      </c>
      <c r="I51" s="45" t="s">
        <v>830</v>
      </c>
      <c r="J51" s="38">
        <f t="shared" ca="1" si="0"/>
        <v>46</v>
      </c>
      <c r="K51" s="39">
        <f t="shared" ca="1" si="8"/>
        <v>0</v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>
        <f t="shared" ca="1" si="4"/>
        <v>46</v>
      </c>
      <c r="AC51" s="17">
        <f ca="1">IFERROR(INDEX(Factors!$C$59:$C$70,MATCH(AB51,Factors!$B$59:$B$70,1),1),0)</f>
        <v>0</v>
      </c>
      <c r="AD51" s="17">
        <f t="shared" si="10"/>
        <v>3</v>
      </c>
      <c r="AE51" s="17" t="str">
        <f>IFERROR(INDEX(Factors!$B$6:$B$15,MATCH('INPUT - Census'!E51,Factors!$C$6:$C$15,0),1),0)</f>
        <v>FEMALE</v>
      </c>
      <c r="AF51" s="18" t="str">
        <f>IFERROR(INDEX(Factors!$B$16:$B$39,MATCH('INPUT - Census'!C51,Factors!$C$16:$C$35,0),1),0)</f>
        <v>EMPLOYEE</v>
      </c>
      <c r="AG51" s="19" t="str">
        <f>IFERROR(INDEX(Factors!$B$40:$B$44,MATCH('INPUT - Census'!F51,Factors!$C$40:$C$44,0),1),0)</f>
        <v>MARRIED</v>
      </c>
      <c r="AH51" s="21" t="str">
        <f t="shared" si="11"/>
        <v>Nigeria</v>
      </c>
      <c r="AI51" s="1">
        <f>IFERROR(VLOOKUP(H51,Factors!$C$45:$D$48,2,0),"")</f>
        <v>1</v>
      </c>
      <c r="AJ51" t="b">
        <f t="shared" ca="1" si="9"/>
        <v>1</v>
      </c>
    </row>
    <row r="52" spans="1:36" ht="14.4" x14ac:dyDescent="0.3">
      <c r="A52" s="1"/>
      <c r="B52" s="70">
        <v>29047</v>
      </c>
      <c r="C52" s="58" t="s">
        <v>835</v>
      </c>
      <c r="D52" s="63" t="s">
        <v>834</v>
      </c>
      <c r="E52" s="58" t="s">
        <v>2</v>
      </c>
      <c r="F52" s="58" t="s">
        <v>836</v>
      </c>
      <c r="G52" s="58" t="s">
        <v>264</v>
      </c>
      <c r="H52" s="45" t="s">
        <v>837</v>
      </c>
      <c r="I52" s="45" t="s">
        <v>830</v>
      </c>
      <c r="J52" s="38">
        <f t="shared" ca="1" si="0"/>
        <v>46</v>
      </c>
      <c r="K52" s="39">
        <f t="shared" ca="1" si="8"/>
        <v>0</v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>
        <f t="shared" ca="1" si="4"/>
        <v>46</v>
      </c>
      <c r="AC52" s="17">
        <f ca="1">IFERROR(INDEX(Factors!$C$59:$C$70,MATCH(AB52,Factors!$B$59:$B$70,1),1),0)</f>
        <v>0</v>
      </c>
      <c r="AD52" s="17">
        <f t="shared" si="10"/>
        <v>3</v>
      </c>
      <c r="AE52" s="17" t="str">
        <f>IFERROR(INDEX(Factors!$B$6:$B$15,MATCH('INPUT - Census'!E52,Factors!$C$6:$C$15,0),1),0)</f>
        <v>FEMALE</v>
      </c>
      <c r="AF52" s="18" t="str">
        <f>IFERROR(INDEX(Factors!$B$16:$B$39,MATCH('INPUT - Census'!C52,Factors!$C$16:$C$35,0),1),0)</f>
        <v>EMPLOYEE</v>
      </c>
      <c r="AG52" s="19" t="str">
        <f>IFERROR(INDEX(Factors!$B$40:$B$44,MATCH('INPUT - Census'!F52,Factors!$C$40:$C$44,0),1),0)</f>
        <v>MARRIED</v>
      </c>
      <c r="AH52" s="21" t="str">
        <f t="shared" si="11"/>
        <v>Nepal</v>
      </c>
      <c r="AI52" s="1">
        <f>IFERROR(VLOOKUP(H52,Factors!$C$45:$D$48,2,0),"")</f>
        <v>1</v>
      </c>
      <c r="AJ52" t="b">
        <f t="shared" ca="1" si="9"/>
        <v>1</v>
      </c>
    </row>
    <row r="53" spans="1:36" ht="14.4" x14ac:dyDescent="0.3">
      <c r="A53" s="1"/>
      <c r="B53" s="70">
        <v>29047</v>
      </c>
      <c r="C53" s="58" t="s">
        <v>835</v>
      </c>
      <c r="D53" s="63" t="s">
        <v>834</v>
      </c>
      <c r="E53" s="58" t="s">
        <v>2</v>
      </c>
      <c r="F53" s="58" t="s">
        <v>836</v>
      </c>
      <c r="G53" s="58" t="s">
        <v>820</v>
      </c>
      <c r="H53" s="45" t="s">
        <v>837</v>
      </c>
      <c r="I53" s="45" t="s">
        <v>830</v>
      </c>
      <c r="J53" s="38">
        <f t="shared" ca="1" si="0"/>
        <v>46</v>
      </c>
      <c r="K53" s="39">
        <f t="shared" ca="1" si="8"/>
        <v>0</v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>
        <f t="shared" ca="1" si="4"/>
        <v>46</v>
      </c>
      <c r="AC53" s="17">
        <f ca="1">IFERROR(INDEX(Factors!$C$59:$C$70,MATCH(AB53,Factors!$B$59:$B$70,1),1),0)</f>
        <v>0</v>
      </c>
      <c r="AD53" s="17">
        <f t="shared" si="10"/>
        <v>3</v>
      </c>
      <c r="AE53" s="17" t="str">
        <f>IFERROR(INDEX(Factors!$B$6:$B$15,MATCH('INPUT - Census'!E53,Factors!$C$6:$C$15,0),1),0)</f>
        <v>FEMALE</v>
      </c>
      <c r="AF53" s="18" t="str">
        <f>IFERROR(INDEX(Factors!$B$16:$B$39,MATCH('INPUT - Census'!C53,Factors!$C$16:$C$35,0),1),0)</f>
        <v>EMPLOYEE</v>
      </c>
      <c r="AG53" s="19" t="str">
        <f>IFERROR(INDEX(Factors!$B$40:$B$44,MATCH('INPUT - Census'!F53,Factors!$C$40:$C$44,0),1),0)</f>
        <v>MARRIED</v>
      </c>
      <c r="AH53" s="21" t="str">
        <f t="shared" si="11"/>
        <v>Russia</v>
      </c>
      <c r="AI53" s="1">
        <f>IFERROR(VLOOKUP(H53,Factors!$C$45:$D$48,2,0),"")</f>
        <v>1</v>
      </c>
      <c r="AJ53" t="b">
        <f t="shared" ca="1" si="9"/>
        <v>1</v>
      </c>
    </row>
    <row r="54" spans="1:36" ht="14.4" x14ac:dyDescent="0.3">
      <c r="A54" s="1"/>
      <c r="B54" s="70">
        <v>29047</v>
      </c>
      <c r="C54" s="58" t="s">
        <v>835</v>
      </c>
      <c r="D54" s="63" t="s">
        <v>834</v>
      </c>
      <c r="E54" s="58" t="s">
        <v>1</v>
      </c>
      <c r="F54" s="58" t="s">
        <v>836</v>
      </c>
      <c r="G54" s="58" t="s">
        <v>425</v>
      </c>
      <c r="H54" s="45" t="s">
        <v>837</v>
      </c>
      <c r="I54" s="45" t="s">
        <v>830</v>
      </c>
      <c r="J54" s="38">
        <f t="shared" ca="1" si="0"/>
        <v>46</v>
      </c>
      <c r="K54" s="39">
        <f t="shared" ca="1" si="8"/>
        <v>0</v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>
        <f t="shared" ca="1" si="4"/>
        <v>46</v>
      </c>
      <c r="AC54" s="17">
        <f ca="1">IFERROR(INDEX(Factors!$C$59:$C$70,MATCH(AB54,Factors!$B$59:$B$70,1),1),0)</f>
        <v>0</v>
      </c>
      <c r="AD54" s="17">
        <f t="shared" si="10"/>
        <v>3</v>
      </c>
      <c r="AE54" s="17" t="str">
        <f>IFERROR(INDEX(Factors!$B$6:$B$15,MATCH('INPUT - Census'!E54,Factors!$C$6:$C$15,0),1),0)</f>
        <v>MALE</v>
      </c>
      <c r="AF54" s="18" t="str">
        <f>IFERROR(INDEX(Factors!$B$16:$B$39,MATCH('INPUT - Census'!C54,Factors!$C$16:$C$35,0),1),0)</f>
        <v>EMPLOYEE</v>
      </c>
      <c r="AG54" s="19" t="str">
        <f>IFERROR(INDEX(Factors!$B$40:$B$44,MATCH('INPUT - Census'!F54,Factors!$C$40:$C$44,0),1),0)</f>
        <v>MARRIED</v>
      </c>
      <c r="AH54" s="21" t="str">
        <f t="shared" si="11"/>
        <v>Qatar</v>
      </c>
      <c r="AI54" s="1">
        <f>IFERROR(VLOOKUP(H54,Factors!$C$45:$D$48,2,0),"")</f>
        <v>1</v>
      </c>
      <c r="AJ54" t="b">
        <f t="shared" ca="1" si="9"/>
        <v>1</v>
      </c>
    </row>
    <row r="55" spans="1:36" ht="14.4" x14ac:dyDescent="0.3">
      <c r="A55" s="1"/>
      <c r="B55" s="70">
        <v>29047</v>
      </c>
      <c r="C55" s="58" t="s">
        <v>835</v>
      </c>
      <c r="D55" s="63" t="s">
        <v>834</v>
      </c>
      <c r="E55" s="58" t="s">
        <v>1</v>
      </c>
      <c r="F55" s="58" t="s">
        <v>836</v>
      </c>
      <c r="G55" s="58" t="s">
        <v>216</v>
      </c>
      <c r="H55" s="45" t="s">
        <v>837</v>
      </c>
      <c r="I55" s="45" t="s">
        <v>830</v>
      </c>
      <c r="J55" s="38">
        <f t="shared" ca="1" si="0"/>
        <v>46</v>
      </c>
      <c r="K55" s="39">
        <f t="shared" ca="1" si="8"/>
        <v>0</v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>
        <f t="shared" ca="1" si="4"/>
        <v>46</v>
      </c>
      <c r="AC55" s="17">
        <f ca="1">IFERROR(INDEX(Factors!$C$59:$C$70,MATCH(AB55,Factors!$B$59:$B$70,1),1),0)</f>
        <v>0</v>
      </c>
      <c r="AD55" s="17">
        <f t="shared" si="10"/>
        <v>3</v>
      </c>
      <c r="AE55" s="17" t="str">
        <f>IFERROR(INDEX(Factors!$B$6:$B$15,MATCH('INPUT - Census'!E55,Factors!$C$6:$C$15,0),1),0)</f>
        <v>MALE</v>
      </c>
      <c r="AF55" s="18" t="str">
        <f>IFERROR(INDEX(Factors!$B$16:$B$39,MATCH('INPUT - Census'!C55,Factors!$C$16:$C$35,0),1),0)</f>
        <v>EMPLOYEE</v>
      </c>
      <c r="AG55" s="19" t="str">
        <f>IFERROR(INDEX(Factors!$B$40:$B$44,MATCH('INPUT - Census'!F55,Factors!$C$40:$C$44,0),1),0)</f>
        <v>MARRIED</v>
      </c>
      <c r="AH55" s="21" t="str">
        <f t="shared" si="11"/>
        <v>Singapore</v>
      </c>
      <c r="AI55" s="1">
        <f>IFERROR(VLOOKUP(H55,Factors!$C$45:$D$48,2,0),"")</f>
        <v>1</v>
      </c>
      <c r="AJ55" t="b">
        <f t="shared" ca="1" si="9"/>
        <v>1</v>
      </c>
    </row>
    <row r="56" spans="1:36" ht="14.4" x14ac:dyDescent="0.3">
      <c r="A56" s="1"/>
      <c r="B56" s="70">
        <v>29047</v>
      </c>
      <c r="C56" s="58" t="s">
        <v>835</v>
      </c>
      <c r="D56" s="63" t="s">
        <v>834</v>
      </c>
      <c r="E56" s="58" t="s">
        <v>1</v>
      </c>
      <c r="F56" s="58" t="s">
        <v>836</v>
      </c>
      <c r="G56" s="58" t="s">
        <v>87</v>
      </c>
      <c r="H56" s="45" t="s">
        <v>837</v>
      </c>
      <c r="I56" s="45" t="s">
        <v>830</v>
      </c>
      <c r="J56" s="38">
        <f t="shared" ca="1" si="0"/>
        <v>46</v>
      </c>
      <c r="K56" s="39">
        <f t="shared" ca="1" si="8"/>
        <v>0</v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>
        <f t="shared" ca="1" si="4"/>
        <v>46</v>
      </c>
      <c r="AC56" s="17">
        <f ca="1">IFERROR(INDEX(Factors!$C$59:$C$70,MATCH(AB56,Factors!$B$59:$B$70,1),1),0)</f>
        <v>0</v>
      </c>
      <c r="AD56" s="17">
        <f t="shared" si="10"/>
        <v>3</v>
      </c>
      <c r="AE56" s="17" t="str">
        <f>IFERROR(INDEX(Factors!$B$6:$B$15,MATCH('INPUT - Census'!E56,Factors!$C$6:$C$15,0),1),0)</f>
        <v>MALE</v>
      </c>
      <c r="AF56" s="18" t="str">
        <f>IFERROR(INDEX(Factors!$B$16:$B$39,MATCH('INPUT - Census'!C56,Factors!$C$16:$C$35,0),1),0)</f>
        <v>EMPLOYEE</v>
      </c>
      <c r="AG56" s="19" t="str">
        <f>IFERROR(INDEX(Factors!$B$40:$B$44,MATCH('INPUT - Census'!F56,Factors!$C$40:$C$44,0),1),0)</f>
        <v>MARRIED</v>
      </c>
      <c r="AH56" s="21" t="str">
        <f t="shared" si="11"/>
        <v>Syria</v>
      </c>
      <c r="AI56" s="1">
        <f>IFERROR(VLOOKUP(H56,Factors!$C$45:$D$48,2,0),"")</f>
        <v>1</v>
      </c>
      <c r="AJ56" t="b">
        <f t="shared" ca="1" si="9"/>
        <v>1</v>
      </c>
    </row>
    <row r="57" spans="1:36" ht="14.4" x14ac:dyDescent="0.3">
      <c r="A57" s="1"/>
      <c r="B57" s="70">
        <v>29047</v>
      </c>
      <c r="C57" s="58" t="s">
        <v>835</v>
      </c>
      <c r="D57" s="63" t="s">
        <v>834</v>
      </c>
      <c r="E57" s="58" t="s">
        <v>1</v>
      </c>
      <c r="F57" s="58" t="s">
        <v>836</v>
      </c>
      <c r="G57" s="58" t="s">
        <v>491</v>
      </c>
      <c r="H57" s="45" t="s">
        <v>837</v>
      </c>
      <c r="I57" s="45" t="s">
        <v>830</v>
      </c>
      <c r="J57" s="38">
        <f t="shared" ca="1" si="0"/>
        <v>46</v>
      </c>
      <c r="K57" s="39">
        <f t="shared" ca="1" si="8"/>
        <v>0</v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>
        <f t="shared" ca="1" si="4"/>
        <v>46</v>
      </c>
      <c r="AC57" s="17">
        <f ca="1">IFERROR(INDEX(Factors!$C$59:$C$70,MATCH(AB57,Factors!$B$59:$B$70,1),1),0)</f>
        <v>0</v>
      </c>
      <c r="AD57" s="17">
        <f t="shared" si="10"/>
        <v>3</v>
      </c>
      <c r="AE57" s="17" t="str">
        <f>IFERROR(INDEX(Factors!$B$6:$B$15,MATCH('INPUT - Census'!E57,Factors!$C$6:$C$15,0),1),0)</f>
        <v>MALE</v>
      </c>
      <c r="AF57" s="18" t="str">
        <f>IFERROR(INDEX(Factors!$B$16:$B$39,MATCH('INPUT - Census'!C57,Factors!$C$16:$C$35,0),1),0)</f>
        <v>EMPLOYEE</v>
      </c>
      <c r="AG57" s="19" t="str">
        <f>IFERROR(INDEX(Factors!$B$40:$B$44,MATCH('INPUT - Census'!F57,Factors!$C$40:$C$44,0),1),0)</f>
        <v>MARRIED</v>
      </c>
      <c r="AH57" s="21" t="str">
        <f t="shared" si="11"/>
        <v>USA</v>
      </c>
      <c r="AI57" s="1">
        <f>IFERROR(VLOOKUP(H57,Factors!$C$45:$D$48,2,0),"")</f>
        <v>1</v>
      </c>
      <c r="AJ57" t="b">
        <f t="shared" ca="1" si="9"/>
        <v>1</v>
      </c>
    </row>
    <row r="58" spans="1:36" ht="14.4" x14ac:dyDescent="0.3">
      <c r="A58" s="1"/>
      <c r="B58" s="70">
        <v>29047</v>
      </c>
      <c r="C58" s="58" t="s">
        <v>835</v>
      </c>
      <c r="D58" s="63" t="s">
        <v>834</v>
      </c>
      <c r="E58" s="58" t="s">
        <v>1</v>
      </c>
      <c r="F58" s="58" t="s">
        <v>836</v>
      </c>
      <c r="G58" s="58" t="s">
        <v>464</v>
      </c>
      <c r="H58" s="45" t="s">
        <v>837</v>
      </c>
      <c r="I58" s="45" t="s">
        <v>830</v>
      </c>
      <c r="J58" s="38">
        <f t="shared" ca="1" si="0"/>
        <v>46</v>
      </c>
      <c r="K58" s="39">
        <f t="shared" ca="1" si="8"/>
        <v>0</v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>
        <f t="shared" ca="1" si="4"/>
        <v>46</v>
      </c>
      <c r="AC58" s="17">
        <f ca="1">IFERROR(INDEX(Factors!$C$59:$C$70,MATCH(AB58,Factors!$B$59:$B$70,1),1),0)</f>
        <v>0</v>
      </c>
      <c r="AD58" s="17">
        <f t="shared" si="10"/>
        <v>3</v>
      </c>
      <c r="AE58" s="17" t="str">
        <f>IFERROR(INDEX(Factors!$B$6:$B$15,MATCH('INPUT - Census'!E58,Factors!$C$6:$C$15,0),1),0)</f>
        <v>MALE</v>
      </c>
      <c r="AF58" s="18" t="str">
        <f>IFERROR(INDEX(Factors!$B$16:$B$39,MATCH('INPUT - Census'!C58,Factors!$C$16:$C$35,0),1),0)</f>
        <v>EMPLOYEE</v>
      </c>
      <c r="AG58" s="19" t="str">
        <f>IFERROR(INDEX(Factors!$B$40:$B$44,MATCH('INPUT - Census'!F58,Factors!$C$40:$C$44,0),1),0)</f>
        <v>MARRIED</v>
      </c>
      <c r="AH58" s="21" t="str">
        <f t="shared" si="11"/>
        <v>Turkey</v>
      </c>
      <c r="AI58" s="1">
        <f>IFERROR(VLOOKUP(H58,Factors!$C$45:$D$48,2,0),"")</f>
        <v>1</v>
      </c>
      <c r="AJ58" t="b">
        <f t="shared" ca="1" si="9"/>
        <v>1</v>
      </c>
    </row>
    <row r="59" spans="1:36" ht="14.4" x14ac:dyDescent="0.3">
      <c r="A59" s="1"/>
      <c r="B59" s="70">
        <v>29047</v>
      </c>
      <c r="C59" s="58" t="s">
        <v>835</v>
      </c>
      <c r="D59" s="63" t="s">
        <v>834</v>
      </c>
      <c r="E59" s="58" t="s">
        <v>1</v>
      </c>
      <c r="F59" s="58" t="s">
        <v>836</v>
      </c>
      <c r="G59" s="58" t="s">
        <v>468</v>
      </c>
      <c r="H59" s="45" t="s">
        <v>837</v>
      </c>
      <c r="I59" s="45" t="s">
        <v>830</v>
      </c>
      <c r="J59" s="38">
        <f t="shared" ca="1" si="0"/>
        <v>46</v>
      </c>
      <c r="K59" s="39">
        <f t="shared" ca="1" si="8"/>
        <v>0</v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>
        <f t="shared" ca="1" si="4"/>
        <v>46</v>
      </c>
      <c r="AC59" s="17">
        <f ca="1">IFERROR(INDEX(Factors!$C$59:$C$70,MATCH(AB59,Factors!$B$59:$B$70,1),1),0)</f>
        <v>0</v>
      </c>
      <c r="AD59" s="17">
        <f t="shared" si="10"/>
        <v>3</v>
      </c>
      <c r="AE59" s="17" t="str">
        <f>IFERROR(INDEX(Factors!$B$6:$B$15,MATCH('INPUT - Census'!E59,Factors!$C$6:$C$15,0),1),0)</f>
        <v>MALE</v>
      </c>
      <c r="AF59" s="18" t="str">
        <f>IFERROR(INDEX(Factors!$B$16:$B$39,MATCH('INPUT - Census'!C59,Factors!$C$16:$C$35,0),1),0)</f>
        <v>EMPLOYEE</v>
      </c>
      <c r="AG59" s="19" t="str">
        <f>IFERROR(INDEX(Factors!$B$40:$B$44,MATCH('INPUT - Census'!F59,Factors!$C$40:$C$44,0),1),0)</f>
        <v>MARRIED</v>
      </c>
      <c r="AH59" s="21" t="str">
        <f t="shared" si="11"/>
        <v>Uganda</v>
      </c>
      <c r="AI59" s="1">
        <f>IFERROR(VLOOKUP(H59,Factors!$C$45:$D$48,2,0),"")</f>
        <v>1</v>
      </c>
      <c r="AJ59" t="b">
        <f t="shared" ca="1" si="9"/>
        <v>1</v>
      </c>
    </row>
    <row r="60" spans="1:36" ht="14.4" x14ac:dyDescent="0.3">
      <c r="A60" s="1"/>
      <c r="B60" s="70">
        <v>29047</v>
      </c>
      <c r="C60" s="58" t="s">
        <v>835</v>
      </c>
      <c r="D60" s="63" t="s">
        <v>834</v>
      </c>
      <c r="E60" s="58" t="s">
        <v>1</v>
      </c>
      <c r="F60" s="58" t="s">
        <v>836</v>
      </c>
      <c r="G60" s="58" t="s">
        <v>264</v>
      </c>
      <c r="H60" s="45" t="s">
        <v>837</v>
      </c>
      <c r="I60" s="45" t="s">
        <v>830</v>
      </c>
      <c r="J60" s="38">
        <f t="shared" ca="1" si="0"/>
        <v>46</v>
      </c>
      <c r="K60" s="39">
        <f t="shared" ca="1" si="8"/>
        <v>0</v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>
        <f t="shared" ca="1" si="4"/>
        <v>46</v>
      </c>
      <c r="AC60" s="17">
        <f ca="1">IFERROR(INDEX(Factors!$C$59:$C$70,MATCH(AB60,Factors!$B$59:$B$70,1),1),0)</f>
        <v>0</v>
      </c>
      <c r="AD60" s="17">
        <f t="shared" si="10"/>
        <v>3</v>
      </c>
      <c r="AE60" s="17" t="str">
        <f>IFERROR(INDEX(Factors!$B$6:$B$15,MATCH('INPUT - Census'!E60,Factors!$C$6:$C$15,0),1),0)</f>
        <v>MALE</v>
      </c>
      <c r="AF60" s="18" t="str">
        <f>IFERROR(INDEX(Factors!$B$16:$B$39,MATCH('INPUT - Census'!C60,Factors!$C$16:$C$35,0),1),0)</f>
        <v>EMPLOYEE</v>
      </c>
      <c r="AG60" s="19" t="str">
        <f>IFERROR(INDEX(Factors!$B$40:$B$44,MATCH('INPUT - Census'!F60,Factors!$C$40:$C$44,0),1),0)</f>
        <v>MARRIED</v>
      </c>
      <c r="AH60" s="21" t="str">
        <f t="shared" si="11"/>
        <v>Nepal</v>
      </c>
      <c r="AI60" s="1">
        <f>IFERROR(VLOOKUP(H60,Factors!$C$45:$D$48,2,0),"")</f>
        <v>1</v>
      </c>
      <c r="AJ60" t="b">
        <f t="shared" ca="1" si="9"/>
        <v>1</v>
      </c>
    </row>
    <row r="61" spans="1:36" ht="14.4" x14ac:dyDescent="0.3">
      <c r="A61" s="1"/>
      <c r="B61" s="70">
        <v>29047</v>
      </c>
      <c r="C61" s="58" t="s">
        <v>835</v>
      </c>
      <c r="D61" s="63" t="s">
        <v>834</v>
      </c>
      <c r="E61" s="58" t="s">
        <v>1</v>
      </c>
      <c r="F61" s="58" t="s">
        <v>836</v>
      </c>
      <c r="G61" s="58" t="s">
        <v>820</v>
      </c>
      <c r="H61" s="45" t="s">
        <v>837</v>
      </c>
      <c r="I61" s="45" t="s">
        <v>830</v>
      </c>
      <c r="J61" s="38">
        <f t="shared" ca="1" si="0"/>
        <v>46</v>
      </c>
      <c r="K61" s="39">
        <f t="shared" ca="1" si="8"/>
        <v>0</v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>
        <f t="shared" ca="1" si="4"/>
        <v>46</v>
      </c>
      <c r="AC61" s="17">
        <f ca="1">IFERROR(INDEX(Factors!$C$59:$C$70,MATCH(AB61,Factors!$B$59:$B$70,1),1),0)</f>
        <v>0</v>
      </c>
      <c r="AD61" s="17">
        <f t="shared" si="10"/>
        <v>3</v>
      </c>
      <c r="AE61" s="17" t="str">
        <f>IFERROR(INDEX(Factors!$B$6:$B$15,MATCH('INPUT - Census'!E61,Factors!$C$6:$C$15,0),1),0)</f>
        <v>MALE</v>
      </c>
      <c r="AF61" s="18" t="str">
        <f>IFERROR(INDEX(Factors!$B$16:$B$39,MATCH('INPUT - Census'!C61,Factors!$C$16:$C$35,0),1),0)</f>
        <v>EMPLOYEE</v>
      </c>
      <c r="AG61" s="19" t="str">
        <f>IFERROR(INDEX(Factors!$B$40:$B$44,MATCH('INPUT - Census'!F61,Factors!$C$40:$C$44,0),1),0)</f>
        <v>MARRIED</v>
      </c>
      <c r="AH61" s="21" t="str">
        <f t="shared" si="11"/>
        <v>Russia</v>
      </c>
      <c r="AI61" s="1">
        <f>IFERROR(VLOOKUP(H61,Factors!$C$45:$D$48,2,0),"")</f>
        <v>1</v>
      </c>
      <c r="AJ61" t="b">
        <f t="shared" ca="1" si="9"/>
        <v>1</v>
      </c>
    </row>
    <row r="62" spans="1:36" ht="14.4" x14ac:dyDescent="0.3">
      <c r="A62" s="1"/>
      <c r="B62" s="70">
        <v>29047</v>
      </c>
      <c r="C62" s="58" t="s">
        <v>835</v>
      </c>
      <c r="D62" s="63" t="s">
        <v>834</v>
      </c>
      <c r="E62" s="58" t="s">
        <v>1</v>
      </c>
      <c r="F62" s="58" t="s">
        <v>836</v>
      </c>
      <c r="G62" s="58" t="s">
        <v>425</v>
      </c>
      <c r="H62" s="45" t="s">
        <v>837</v>
      </c>
      <c r="I62" s="45" t="s">
        <v>830</v>
      </c>
      <c r="J62" s="38">
        <f t="shared" ca="1" si="0"/>
        <v>46</v>
      </c>
      <c r="K62" s="39">
        <f t="shared" ca="1" si="8"/>
        <v>0</v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>
        <f t="shared" ca="1" si="4"/>
        <v>46</v>
      </c>
      <c r="AC62" s="17">
        <f ca="1">IFERROR(INDEX(Factors!$C$59:$C$70,MATCH(AB62,Factors!$B$59:$B$70,1),1),0)</f>
        <v>0</v>
      </c>
      <c r="AD62" s="17">
        <f t="shared" si="10"/>
        <v>3</v>
      </c>
      <c r="AE62" s="17" t="str">
        <f>IFERROR(INDEX(Factors!$B$6:$B$15,MATCH('INPUT - Census'!E62,Factors!$C$6:$C$15,0),1),0)</f>
        <v>MALE</v>
      </c>
      <c r="AF62" s="18" t="str">
        <f>IFERROR(INDEX(Factors!$B$16:$B$39,MATCH('INPUT - Census'!C62,Factors!$C$16:$C$35,0),1),0)</f>
        <v>EMPLOYEE</v>
      </c>
      <c r="AG62" s="19" t="str">
        <f>IFERROR(INDEX(Factors!$B$40:$B$44,MATCH('INPUT - Census'!F62,Factors!$C$40:$C$44,0),1),0)</f>
        <v>MARRIED</v>
      </c>
      <c r="AH62" s="21" t="str">
        <f t="shared" si="11"/>
        <v>Qatar</v>
      </c>
      <c r="AI62" s="1">
        <f>IFERROR(VLOOKUP(H62,Factors!$C$45:$D$48,2,0),"")</f>
        <v>1</v>
      </c>
      <c r="AJ62" t="b">
        <f t="shared" ca="1" si="9"/>
        <v>1</v>
      </c>
    </row>
    <row r="63" spans="1:36" ht="14.4" x14ac:dyDescent="0.3">
      <c r="A63" s="1"/>
      <c r="B63" s="70">
        <v>29047</v>
      </c>
      <c r="C63" s="58" t="s">
        <v>835</v>
      </c>
      <c r="D63" s="63" t="s">
        <v>834</v>
      </c>
      <c r="E63" s="58" t="s">
        <v>1</v>
      </c>
      <c r="F63" s="58" t="s">
        <v>836</v>
      </c>
      <c r="G63" s="58" t="s">
        <v>216</v>
      </c>
      <c r="H63" s="45" t="s">
        <v>837</v>
      </c>
      <c r="I63" s="45" t="s">
        <v>830</v>
      </c>
      <c r="J63" s="38">
        <f t="shared" ca="1" si="0"/>
        <v>46</v>
      </c>
      <c r="K63" s="39">
        <f t="shared" ca="1" si="8"/>
        <v>0</v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>
        <f t="shared" ca="1" si="4"/>
        <v>46</v>
      </c>
      <c r="AC63" s="17">
        <f ca="1">IFERROR(INDEX(Factors!$C$59:$C$70,MATCH(AB63,Factors!$B$59:$B$70,1),1),0)</f>
        <v>0</v>
      </c>
      <c r="AD63" s="17">
        <f t="shared" si="10"/>
        <v>3</v>
      </c>
      <c r="AE63" s="17" t="str">
        <f>IFERROR(INDEX(Factors!$B$6:$B$15,MATCH('INPUT - Census'!E63,Factors!$C$6:$C$15,0),1),0)</f>
        <v>MALE</v>
      </c>
      <c r="AF63" s="18" t="str">
        <f>IFERROR(INDEX(Factors!$B$16:$B$39,MATCH('INPUT - Census'!C63,Factors!$C$16:$C$35,0),1),0)</f>
        <v>EMPLOYEE</v>
      </c>
      <c r="AG63" s="19" t="str">
        <f>IFERROR(INDEX(Factors!$B$40:$B$44,MATCH('INPUT - Census'!F63,Factors!$C$40:$C$44,0),1),0)</f>
        <v>MARRIED</v>
      </c>
      <c r="AH63" s="21" t="str">
        <f t="shared" si="11"/>
        <v>Singapore</v>
      </c>
      <c r="AI63" s="1">
        <f>IFERROR(VLOOKUP(H63,Factors!$C$45:$D$48,2,0),"")</f>
        <v>1</v>
      </c>
      <c r="AJ63" t="b">
        <f t="shared" ca="1" si="9"/>
        <v>1</v>
      </c>
    </row>
    <row r="64" spans="1:36" ht="14.4" x14ac:dyDescent="0.3">
      <c r="A64" s="1"/>
      <c r="B64" s="70">
        <v>29047</v>
      </c>
      <c r="C64" s="58" t="s">
        <v>835</v>
      </c>
      <c r="D64" s="63" t="s">
        <v>834</v>
      </c>
      <c r="E64" s="58" t="s">
        <v>1</v>
      </c>
      <c r="F64" s="58" t="s">
        <v>836</v>
      </c>
      <c r="G64" s="58" t="s">
        <v>87</v>
      </c>
      <c r="H64" s="45" t="s">
        <v>837</v>
      </c>
      <c r="I64" s="45" t="s">
        <v>830</v>
      </c>
      <c r="J64" s="38">
        <f t="shared" ca="1" si="0"/>
        <v>46</v>
      </c>
      <c r="K64" s="39">
        <f t="shared" ca="1" si="8"/>
        <v>0</v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>
        <f t="shared" ca="1" si="4"/>
        <v>46</v>
      </c>
      <c r="AC64" s="17">
        <f ca="1">IFERROR(INDEX(Factors!$C$59:$C$70,MATCH(AB64,Factors!$B$59:$B$70,1),1),0)</f>
        <v>0</v>
      </c>
      <c r="AD64" s="17">
        <f t="shared" si="10"/>
        <v>3</v>
      </c>
      <c r="AE64" s="17" t="str">
        <f>IFERROR(INDEX(Factors!$B$6:$B$15,MATCH('INPUT - Census'!E64,Factors!$C$6:$C$15,0),1),0)</f>
        <v>MALE</v>
      </c>
      <c r="AF64" s="18" t="str">
        <f>IFERROR(INDEX(Factors!$B$16:$B$39,MATCH('INPUT - Census'!C64,Factors!$C$16:$C$35,0),1),0)</f>
        <v>EMPLOYEE</v>
      </c>
      <c r="AG64" s="19" t="str">
        <f>IFERROR(INDEX(Factors!$B$40:$B$44,MATCH('INPUT - Census'!F64,Factors!$C$40:$C$44,0),1),0)</f>
        <v>MARRIED</v>
      </c>
      <c r="AH64" s="21" t="str">
        <f t="shared" si="11"/>
        <v>Syria</v>
      </c>
      <c r="AI64" s="1">
        <f>IFERROR(VLOOKUP(H64,Factors!$C$45:$D$48,2,0),"")</f>
        <v>1</v>
      </c>
      <c r="AJ64" t="b">
        <f t="shared" ca="1" si="9"/>
        <v>1</v>
      </c>
    </row>
    <row r="65" spans="1:36" ht="14.4" x14ac:dyDescent="0.3">
      <c r="A65" s="1"/>
      <c r="B65" s="70">
        <v>29047</v>
      </c>
      <c r="C65" s="58" t="s">
        <v>835</v>
      </c>
      <c r="D65" s="63" t="s">
        <v>834</v>
      </c>
      <c r="E65" s="58" t="s">
        <v>1</v>
      </c>
      <c r="F65" s="58" t="s">
        <v>836</v>
      </c>
      <c r="G65" s="58" t="s">
        <v>425</v>
      </c>
      <c r="H65" s="45" t="s">
        <v>837</v>
      </c>
      <c r="I65" s="45" t="s">
        <v>830</v>
      </c>
      <c r="J65" s="38">
        <f t="shared" ca="1" si="0"/>
        <v>46</v>
      </c>
      <c r="K65" s="39">
        <f t="shared" ca="1" si="8"/>
        <v>0</v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>
        <f t="shared" ca="1" si="4"/>
        <v>46</v>
      </c>
      <c r="AC65" s="17">
        <f ca="1">IFERROR(INDEX(Factors!$C$59:$C$70,MATCH(AB65,Factors!$B$59:$B$70,1),1),0)</f>
        <v>0</v>
      </c>
      <c r="AD65" s="17">
        <f t="shared" si="10"/>
        <v>3</v>
      </c>
      <c r="AE65" s="17" t="str">
        <f>IFERROR(INDEX(Factors!$B$6:$B$15,MATCH('INPUT - Census'!E65,Factors!$C$6:$C$15,0),1),0)</f>
        <v>MALE</v>
      </c>
      <c r="AF65" s="18" t="str">
        <f>IFERROR(INDEX(Factors!$B$16:$B$39,MATCH('INPUT - Census'!C65,Factors!$C$16:$C$35,0),1),0)</f>
        <v>EMPLOYEE</v>
      </c>
      <c r="AG65" s="19" t="str">
        <f>IFERROR(INDEX(Factors!$B$40:$B$44,MATCH('INPUT - Census'!F65,Factors!$C$40:$C$44,0),1),0)</f>
        <v>MARRIED</v>
      </c>
      <c r="AH65" s="21" t="str">
        <f t="shared" si="11"/>
        <v>Qatar</v>
      </c>
      <c r="AI65" s="1">
        <f>IFERROR(VLOOKUP(H65,Factors!$C$45:$D$48,2,0),"")</f>
        <v>1</v>
      </c>
      <c r="AJ65" t="b">
        <f t="shared" ca="1" si="9"/>
        <v>1</v>
      </c>
    </row>
    <row r="66" spans="1:36" ht="14.4" x14ac:dyDescent="0.3">
      <c r="A66" s="1"/>
      <c r="B66" s="70">
        <v>29047</v>
      </c>
      <c r="C66" s="58" t="s">
        <v>835</v>
      </c>
      <c r="D66" s="63" t="s">
        <v>834</v>
      </c>
      <c r="E66" s="58" t="s">
        <v>1</v>
      </c>
      <c r="F66" s="58" t="s">
        <v>836</v>
      </c>
      <c r="G66" s="58" t="s">
        <v>216</v>
      </c>
      <c r="H66" s="45" t="s">
        <v>837</v>
      </c>
      <c r="I66" s="45" t="s">
        <v>830</v>
      </c>
      <c r="J66" s="38">
        <f t="shared" ref="J66:J129" ca="1" si="17">IF( ISNUMBER(B66), ROUND(($AL$3-B66)/365,0), "" )</f>
        <v>46</v>
      </c>
      <c r="K66" s="39">
        <f t="shared" ca="1" si="8"/>
        <v>0</v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>
        <f t="shared" ref="AB66:AB129" ca="1" si="18">IF( AND(ISNUMBER(J66),J66&gt;=0,J66&lt;=100), J66, "-1" )</f>
        <v>46</v>
      </c>
      <c r="AC66" s="17">
        <f ca="1">IFERROR(INDEX(Factors!$C$59:$C$70,MATCH(AB66,Factors!$B$59:$B$70,1),1),0)</f>
        <v>0</v>
      </c>
      <c r="AD66" s="17">
        <f t="shared" si="10"/>
        <v>3</v>
      </c>
      <c r="AE66" s="17" t="str">
        <f>IFERROR(INDEX(Factors!$B$6:$B$15,MATCH('INPUT - Census'!E66,Factors!$C$6:$C$15,0),1),0)</f>
        <v>MALE</v>
      </c>
      <c r="AF66" s="18" t="str">
        <f>IFERROR(INDEX(Factors!$B$16:$B$39,MATCH('INPUT - Census'!C66,Factors!$C$16:$C$35,0),1),0)</f>
        <v>EMPLOYEE</v>
      </c>
      <c r="AG66" s="19" t="str">
        <f>IFERROR(INDEX(Factors!$B$40:$B$44,MATCH('INPUT - Census'!F66,Factors!$C$40:$C$44,0),1),0)</f>
        <v>MARRIED</v>
      </c>
      <c r="AH66" s="21" t="str">
        <f t="shared" si="11"/>
        <v>Singapore</v>
      </c>
      <c r="AI66" s="1">
        <f>IFERROR(VLOOKUP(H66,Factors!$C$45:$D$48,2,0),"")</f>
        <v>1</v>
      </c>
      <c r="AJ66" t="b">
        <f t="shared" ca="1" si="9"/>
        <v>1</v>
      </c>
    </row>
    <row r="67" spans="1:36" ht="14.4" x14ac:dyDescent="0.3">
      <c r="A67" s="1"/>
      <c r="B67" s="70">
        <v>29047</v>
      </c>
      <c r="C67" s="58" t="s">
        <v>835</v>
      </c>
      <c r="D67" s="63" t="s">
        <v>834</v>
      </c>
      <c r="E67" s="58" t="s">
        <v>1</v>
      </c>
      <c r="F67" s="58" t="s">
        <v>836</v>
      </c>
      <c r="G67" s="58" t="s">
        <v>87</v>
      </c>
      <c r="H67" s="45" t="s">
        <v>837</v>
      </c>
      <c r="I67" s="45" t="s">
        <v>830</v>
      </c>
      <c r="J67" s="38">
        <f t="shared" ca="1" si="17"/>
        <v>46</v>
      </c>
      <c r="K67" s="39">
        <f t="shared" ref="K67:K130" ca="1" si="19">ValidateMember(B67:J67)</f>
        <v>0</v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>
        <f t="shared" ca="1" si="18"/>
        <v>46</v>
      </c>
      <c r="AC67" s="17">
        <f ca="1">IFERROR(INDEX(Factors!$C$59:$C$70,MATCH(AB67,Factors!$B$59:$B$70,1),1),0)</f>
        <v>0</v>
      </c>
      <c r="AD67" s="17">
        <f t="shared" ref="AD67:AD130" si="20">IF(COUNTIF($P$2:$P$16,D67),MATCH(D67,$P$2:$P$16,0),0)</f>
        <v>3</v>
      </c>
      <c r="AE67" s="17" t="str">
        <f>IFERROR(INDEX(Factors!$B$6:$B$15,MATCH('INPUT - Census'!E67,Factors!$C$6:$C$15,0),1),0)</f>
        <v>MALE</v>
      </c>
      <c r="AF67" s="18" t="str">
        <f>IFERROR(INDEX(Factors!$B$16:$B$39,MATCH('INPUT - Census'!C67,Factors!$C$16:$C$35,0),1),0)</f>
        <v>EMPLOYEE</v>
      </c>
      <c r="AG67" s="19" t="str">
        <f>IFERROR(INDEX(Factors!$B$40:$B$44,MATCH('INPUT - Census'!F67,Factors!$C$40:$C$44,0),1),0)</f>
        <v>MARRIED</v>
      </c>
      <c r="AH67" s="21" t="str">
        <f t="shared" si="11"/>
        <v>Syria</v>
      </c>
      <c r="AI67" s="1">
        <f>IFERROR(VLOOKUP(H67,Factors!$C$45:$D$48,2,0),"")</f>
        <v>1</v>
      </c>
      <c r="AJ67" t="b">
        <f t="shared" ref="AJ67:AJ130" ca="1" si="21">K67=0</f>
        <v>1</v>
      </c>
    </row>
    <row r="68" spans="1:36" ht="14.4" x14ac:dyDescent="0.3">
      <c r="A68" s="1"/>
      <c r="B68" s="70">
        <v>29047</v>
      </c>
      <c r="C68" s="58" t="s">
        <v>835</v>
      </c>
      <c r="D68" s="63" t="s">
        <v>834</v>
      </c>
      <c r="E68" s="58" t="s">
        <v>1</v>
      </c>
      <c r="F68" s="58" t="s">
        <v>836</v>
      </c>
      <c r="G68" s="58" t="s">
        <v>87</v>
      </c>
      <c r="H68" s="45" t="s">
        <v>837</v>
      </c>
      <c r="I68" s="45" t="s">
        <v>830</v>
      </c>
      <c r="J68" s="38">
        <f t="shared" ca="1" si="17"/>
        <v>46</v>
      </c>
      <c r="K68" s="39">
        <f t="shared" ca="1" si="19"/>
        <v>0</v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>
        <f t="shared" ca="1" si="18"/>
        <v>46</v>
      </c>
      <c r="AC68" s="17">
        <f ca="1">IFERROR(INDEX(Factors!$C$59:$C$70,MATCH(AB68,Factors!$B$59:$B$70,1),1),0)</f>
        <v>0</v>
      </c>
      <c r="AD68" s="17">
        <f t="shared" si="20"/>
        <v>3</v>
      </c>
      <c r="AE68" s="17" t="str">
        <f>IFERROR(INDEX(Factors!$B$6:$B$15,MATCH('INPUT - Census'!E68,Factors!$C$6:$C$15,0),1),0)</f>
        <v>MALE</v>
      </c>
      <c r="AF68" s="18" t="str">
        <f>IFERROR(INDEX(Factors!$B$16:$B$39,MATCH('INPUT - Census'!C68,Factors!$C$16:$C$35,0),1),0)</f>
        <v>EMPLOYEE</v>
      </c>
      <c r="AG68" s="19" t="str">
        <f>IFERROR(INDEX(Factors!$B$40:$B$44,MATCH('INPUT - Census'!F68,Factors!$C$40:$C$44,0),1),0)</f>
        <v>MARRIED</v>
      </c>
      <c r="AH68" s="21" t="str">
        <f t="shared" ref="AH68:AH131" si="22">IF(G68="","",G68)</f>
        <v>Syria</v>
      </c>
      <c r="AI68" s="1">
        <f>IFERROR(VLOOKUP(H68,Factors!$C$45:$D$48,2,0),"")</f>
        <v>1</v>
      </c>
      <c r="AJ68" t="b">
        <f t="shared" ca="1" si="21"/>
        <v>1</v>
      </c>
    </row>
    <row r="69" spans="1:36" ht="14.4" x14ac:dyDescent="0.3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ht="14.4" x14ac:dyDescent="0.3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ht="14.4" x14ac:dyDescent="0.3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ht="14.4" x14ac:dyDescent="0.3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ht="14.4" x14ac:dyDescent="0.3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ht="14.4" x14ac:dyDescent="0.3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ht="14.4" x14ac:dyDescent="0.3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ht="14.4" x14ac:dyDescent="0.3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ht="14.4" x14ac:dyDescent="0.3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ht="14.4" x14ac:dyDescent="0.3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ht="14.4" x14ac:dyDescent="0.3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ht="14.4" x14ac:dyDescent="0.3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ht="14.4" x14ac:dyDescent="0.3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ht="14.4" x14ac:dyDescent="0.3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ht="14.4" x14ac:dyDescent="0.3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ht="14.4" x14ac:dyDescent="0.3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ht="14.4" x14ac:dyDescent="0.3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ht="14.4" x14ac:dyDescent="0.3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ht="14.4" x14ac:dyDescent="0.3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ht="14.4" x14ac:dyDescent="0.3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ht="14.4" x14ac:dyDescent="0.3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ht="14.4" x14ac:dyDescent="0.3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ht="14.4" x14ac:dyDescent="0.3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ht="14.4" x14ac:dyDescent="0.3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ht="14.4" x14ac:dyDescent="0.3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ht="14.4" x14ac:dyDescent="0.3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ht="14.4" x14ac:dyDescent="0.3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ht="14.4" x14ac:dyDescent="0.3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ht="14.4" x14ac:dyDescent="0.3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ht="14.4" x14ac:dyDescent="0.3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ht="14.4" x14ac:dyDescent="0.3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ht="14.4" x14ac:dyDescent="0.3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ht="14.4" x14ac:dyDescent="0.3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ht="14.4" x14ac:dyDescent="0.3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ht="14.4" x14ac:dyDescent="0.3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ht="14.4" x14ac:dyDescent="0.3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ht="14.4" x14ac:dyDescent="0.3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ht="14.4" x14ac:dyDescent="0.3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ht="14.4" x14ac:dyDescent="0.3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ht="14.4" x14ac:dyDescent="0.3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ht="14.4" x14ac:dyDescent="0.3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ht="14.4" x14ac:dyDescent="0.3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ht="14.4" x14ac:dyDescent="0.3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ht="14.4" x14ac:dyDescent="0.3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ht="14.4" x14ac:dyDescent="0.3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ht="14.4" x14ac:dyDescent="0.3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ht="14.4" x14ac:dyDescent="0.3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ht="14.4" x14ac:dyDescent="0.3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ht="14.4" x14ac:dyDescent="0.3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ht="14.4" x14ac:dyDescent="0.3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ht="14.4" x14ac:dyDescent="0.3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ht="14.4" x14ac:dyDescent="0.3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ht="14.4" x14ac:dyDescent="0.3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ht="14.4" x14ac:dyDescent="0.3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ht="14.4" x14ac:dyDescent="0.3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ht="14.4" x14ac:dyDescent="0.3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ht="14.4" x14ac:dyDescent="0.3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ht="14.4" x14ac:dyDescent="0.3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ht="14.4" x14ac:dyDescent="0.3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ht="14.4" x14ac:dyDescent="0.3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ht="14.4" x14ac:dyDescent="0.3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ht="14.4" x14ac:dyDescent="0.3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ht="14.4" x14ac:dyDescent="0.3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ht="14.4" x14ac:dyDescent="0.3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ht="14.4" x14ac:dyDescent="0.3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ht="14.4" x14ac:dyDescent="0.3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ht="14.4" x14ac:dyDescent="0.3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ht="14.4" x14ac:dyDescent="0.3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ht="14.4" x14ac:dyDescent="0.3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ht="14.4" x14ac:dyDescent="0.3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ht="14.4" x14ac:dyDescent="0.3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ht="14.4" x14ac:dyDescent="0.3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ht="14.4" x14ac:dyDescent="0.3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ht="14.4" x14ac:dyDescent="0.3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ht="14.4" x14ac:dyDescent="0.3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ht="14.4" x14ac:dyDescent="0.3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ht="14.4" x14ac:dyDescent="0.3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ht="14.4" x14ac:dyDescent="0.3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ht="14.4" x14ac:dyDescent="0.3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ht="14.4" x14ac:dyDescent="0.3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ht="14.4" x14ac:dyDescent="0.3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ht="14.4" x14ac:dyDescent="0.3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ht="14.4" x14ac:dyDescent="0.3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ht="14.4" x14ac:dyDescent="0.3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ht="14.4" x14ac:dyDescent="0.3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ht="14.4" x14ac:dyDescent="0.3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ht="14.4" x14ac:dyDescent="0.3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ht="14.4" x14ac:dyDescent="0.3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ht="14.4" x14ac:dyDescent="0.3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ht="14.4" x14ac:dyDescent="0.3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ht="14.4" x14ac:dyDescent="0.3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ht="14.4" x14ac:dyDescent="0.3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ht="14.4" x14ac:dyDescent="0.3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ht="14.4" x14ac:dyDescent="0.3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ht="14.4" x14ac:dyDescent="0.3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ht="14.4" x14ac:dyDescent="0.3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ht="14.4" x14ac:dyDescent="0.3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ht="14.4" x14ac:dyDescent="0.3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ht="14.4" x14ac:dyDescent="0.3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ht="14.4" x14ac:dyDescent="0.3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ht="14.4" x14ac:dyDescent="0.3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ht="14.4" x14ac:dyDescent="0.3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ht="14.4" x14ac:dyDescent="0.3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ht="14.4" x14ac:dyDescent="0.3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ht="14.4" x14ac:dyDescent="0.3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ht="14.4" x14ac:dyDescent="0.3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ht="14.4" x14ac:dyDescent="0.3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ht="14.4" x14ac:dyDescent="0.3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ht="14.4" x14ac:dyDescent="0.3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ht="14.4" x14ac:dyDescent="0.3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ht="14.4" x14ac:dyDescent="0.3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ht="14.4" x14ac:dyDescent="0.3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ht="14.4" x14ac:dyDescent="0.3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ht="14.4" x14ac:dyDescent="0.3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ht="14.4" x14ac:dyDescent="0.3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ht="14.4" x14ac:dyDescent="0.3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ht="14.4" x14ac:dyDescent="0.3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ht="14.4" x14ac:dyDescent="0.3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ht="14.4" x14ac:dyDescent="0.3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ht="14.4" x14ac:dyDescent="0.3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ht="14.4" x14ac:dyDescent="0.3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ht="14.4" x14ac:dyDescent="0.3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ht="14.4" x14ac:dyDescent="0.3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ht="14.4" x14ac:dyDescent="0.3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ht="14.4" x14ac:dyDescent="0.3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ht="14.4" x14ac:dyDescent="0.3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ht="14.4" x14ac:dyDescent="0.3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ht="14.4" x14ac:dyDescent="0.3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ht="14.4" x14ac:dyDescent="0.3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ht="14.4" x14ac:dyDescent="0.3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ht="14.4" x14ac:dyDescent="0.3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ht="14.4" x14ac:dyDescent="0.3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ht="14.4" x14ac:dyDescent="0.3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ht="14.4" x14ac:dyDescent="0.3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ht="14.4" x14ac:dyDescent="0.3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ht="14.4" x14ac:dyDescent="0.3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ht="14.4" x14ac:dyDescent="0.3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ht="14.4" x14ac:dyDescent="0.3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ht="14.4" x14ac:dyDescent="0.3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ht="14.4" x14ac:dyDescent="0.3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ht="14.4" x14ac:dyDescent="0.3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ht="14.4" x14ac:dyDescent="0.3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ht="14.4" x14ac:dyDescent="0.3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ht="14.4" x14ac:dyDescent="0.3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ht="14.4" x14ac:dyDescent="0.3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ht="14.4" x14ac:dyDescent="0.3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ht="14.4" x14ac:dyDescent="0.3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ht="14.4" x14ac:dyDescent="0.3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ht="14.4" x14ac:dyDescent="0.3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ht="14.4" x14ac:dyDescent="0.3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ht="14.4" x14ac:dyDescent="0.3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ht="14.4" x14ac:dyDescent="0.3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ht="14.4" x14ac:dyDescent="0.3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ht="14.4" x14ac:dyDescent="0.3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ht="14.4" x14ac:dyDescent="0.3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ht="14.4" x14ac:dyDescent="0.3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ht="14.4" x14ac:dyDescent="0.3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ht="14.4" x14ac:dyDescent="0.3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ht="14.4" x14ac:dyDescent="0.3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ht="14.4" x14ac:dyDescent="0.3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ht="14.4" x14ac:dyDescent="0.3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ht="14.4" x14ac:dyDescent="0.3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ht="14.4" x14ac:dyDescent="0.3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ht="14.4" x14ac:dyDescent="0.3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ht="14.4" x14ac:dyDescent="0.3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ht="14.4" x14ac:dyDescent="0.3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ht="14.4" x14ac:dyDescent="0.3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ht="14.4" x14ac:dyDescent="0.3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ht="14.4" x14ac:dyDescent="0.3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ht="14.4" x14ac:dyDescent="0.3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ht="14.4" x14ac:dyDescent="0.3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ht="14.4" x14ac:dyDescent="0.3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ht="14.4" x14ac:dyDescent="0.3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ht="14.4" x14ac:dyDescent="0.3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ht="14.4" x14ac:dyDescent="0.3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ht="14.4" x14ac:dyDescent="0.3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ht="14.4" x14ac:dyDescent="0.3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ht="14.4" x14ac:dyDescent="0.3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ht="14.4" x14ac:dyDescent="0.3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ht="14.4" x14ac:dyDescent="0.3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ht="14.4" x14ac:dyDescent="0.3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ht="14.4" x14ac:dyDescent="0.3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ht="14.4" x14ac:dyDescent="0.3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ht="14.4" x14ac:dyDescent="0.3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ht="14.4" x14ac:dyDescent="0.3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ht="14.4" x14ac:dyDescent="0.3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ht="14.4" x14ac:dyDescent="0.3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ht="14.4" x14ac:dyDescent="0.3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ht="14.4" x14ac:dyDescent="0.3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ht="14.4" x14ac:dyDescent="0.3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ht="14.4" x14ac:dyDescent="0.3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ht="14.4" x14ac:dyDescent="0.3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ht="14.4" x14ac:dyDescent="0.3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ht="14.4" x14ac:dyDescent="0.3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ht="14.4" x14ac:dyDescent="0.3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ht="14.4" x14ac:dyDescent="0.3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ht="14.4" x14ac:dyDescent="0.3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ht="14.4" x14ac:dyDescent="0.3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ht="14.4" x14ac:dyDescent="0.3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ht="14.4" x14ac:dyDescent="0.3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ht="14.4" x14ac:dyDescent="0.3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ht="14.4" x14ac:dyDescent="0.3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ht="14.4" x14ac:dyDescent="0.3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ht="14.4" x14ac:dyDescent="0.3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ht="14.4" x14ac:dyDescent="0.3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ht="14.4" x14ac:dyDescent="0.3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ht="14.4" x14ac:dyDescent="0.3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ht="14.4" x14ac:dyDescent="0.3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ht="14.4" x14ac:dyDescent="0.3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ht="14.4" x14ac:dyDescent="0.3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ht="14.4" x14ac:dyDescent="0.3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ht="14.4" x14ac:dyDescent="0.3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ht="14.4" x14ac:dyDescent="0.3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ht="14.4" x14ac:dyDescent="0.3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ht="14.4" x14ac:dyDescent="0.3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ht="14.4" x14ac:dyDescent="0.3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ht="14.4" x14ac:dyDescent="0.3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ht="14.4" x14ac:dyDescent="0.3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ht="14.4" x14ac:dyDescent="0.3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ht="14.4" x14ac:dyDescent="0.3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ht="14.4" x14ac:dyDescent="0.3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ht="14.4" x14ac:dyDescent="0.3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ht="14.4" x14ac:dyDescent="0.3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ht="14.4" x14ac:dyDescent="0.3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ht="14.4" x14ac:dyDescent="0.3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ht="14.4" x14ac:dyDescent="0.3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ht="14.4" x14ac:dyDescent="0.3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ht="14.4" x14ac:dyDescent="0.3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ht="14.4" x14ac:dyDescent="0.3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ht="14.4" x14ac:dyDescent="0.3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ht="14.4" x14ac:dyDescent="0.3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ht="14.4" x14ac:dyDescent="0.3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ht="14.4" x14ac:dyDescent="0.3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ht="14.4" x14ac:dyDescent="0.3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ht="14.4" x14ac:dyDescent="0.3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ht="14.4" x14ac:dyDescent="0.3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ht="14.4" x14ac:dyDescent="0.3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ht="14.4" x14ac:dyDescent="0.3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ht="14.4" x14ac:dyDescent="0.3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ht="14.4" x14ac:dyDescent="0.3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ht="14.4" x14ac:dyDescent="0.3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ht="14.4" x14ac:dyDescent="0.3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ht="14.4" x14ac:dyDescent="0.3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ht="14.4" x14ac:dyDescent="0.3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ht="14.4" x14ac:dyDescent="0.3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ht="14.4" x14ac:dyDescent="0.3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ht="14.4" x14ac:dyDescent="0.3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ht="14.4" x14ac:dyDescent="0.3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ht="14.4" x14ac:dyDescent="0.3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ht="14.4" x14ac:dyDescent="0.3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ht="14.4" x14ac:dyDescent="0.3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ht="14.4" x14ac:dyDescent="0.3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ht="14.4" x14ac:dyDescent="0.3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ht="14.4" x14ac:dyDescent="0.3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ht="14.4" x14ac:dyDescent="0.3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ht="14.4" x14ac:dyDescent="0.3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ht="14.4" x14ac:dyDescent="0.3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ht="14.4" x14ac:dyDescent="0.3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ht="14.4" x14ac:dyDescent="0.3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ht="14.4" x14ac:dyDescent="0.3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ht="14.4" x14ac:dyDescent="0.3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ht="14.4" x14ac:dyDescent="0.3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ht="14.4" x14ac:dyDescent="0.3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ht="14.4" x14ac:dyDescent="0.3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ht="14.4" x14ac:dyDescent="0.3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ht="14.4" x14ac:dyDescent="0.3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ht="14.4" x14ac:dyDescent="0.3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ht="14.4" x14ac:dyDescent="0.3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ht="14.4" x14ac:dyDescent="0.3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ht="14.4" x14ac:dyDescent="0.3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ht="14.4" x14ac:dyDescent="0.3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ht="14.4" x14ac:dyDescent="0.3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ht="14.4" x14ac:dyDescent="0.3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ht="14.4" x14ac:dyDescent="0.3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ht="14.4" x14ac:dyDescent="0.3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ht="14.4" x14ac:dyDescent="0.3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ht="14.4" x14ac:dyDescent="0.3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ht="14.4" x14ac:dyDescent="0.3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ht="14.4" x14ac:dyDescent="0.3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ht="14.4" x14ac:dyDescent="0.3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ht="14.4" x14ac:dyDescent="0.3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ht="14.4" x14ac:dyDescent="0.3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ht="14.4" x14ac:dyDescent="0.3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ht="14.4" x14ac:dyDescent="0.3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ht="14.4" x14ac:dyDescent="0.3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ht="14.4" x14ac:dyDescent="0.3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ht="14.4" x14ac:dyDescent="0.3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ht="14.4" x14ac:dyDescent="0.3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ht="14.4" x14ac:dyDescent="0.3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ht="14.4" x14ac:dyDescent="0.3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ht="14.4" x14ac:dyDescent="0.3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ht="14.4" x14ac:dyDescent="0.3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ht="14.4" x14ac:dyDescent="0.3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ht="14.4" x14ac:dyDescent="0.3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ht="14.4" x14ac:dyDescent="0.3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ht="14.4" x14ac:dyDescent="0.3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ht="14.4" x14ac:dyDescent="0.3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ht="14.4" x14ac:dyDescent="0.3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ht="14.4" x14ac:dyDescent="0.3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ht="14.4" x14ac:dyDescent="0.3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ht="14.4" x14ac:dyDescent="0.3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ht="14.4" x14ac:dyDescent="0.3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ht="14.4" x14ac:dyDescent="0.3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ht="14.4" x14ac:dyDescent="0.3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ht="14.4" x14ac:dyDescent="0.3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ht="14.4" x14ac:dyDescent="0.3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ht="14.4" x14ac:dyDescent="0.3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ht="14.4" x14ac:dyDescent="0.3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ht="14.4" x14ac:dyDescent="0.3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ht="14.4" x14ac:dyDescent="0.3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ht="14.4" x14ac:dyDescent="0.3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ht="14.4" x14ac:dyDescent="0.3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ht="14.4" x14ac:dyDescent="0.3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ht="14.4" x14ac:dyDescent="0.3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ht="14.4" x14ac:dyDescent="0.3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ht="14.4" x14ac:dyDescent="0.3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ht="14.4" x14ac:dyDescent="0.3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ht="14.4" x14ac:dyDescent="0.3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ht="14.4" x14ac:dyDescent="0.3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ht="14.4" x14ac:dyDescent="0.3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ht="14.4" x14ac:dyDescent="0.3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ht="14.4" x14ac:dyDescent="0.3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ht="14.4" x14ac:dyDescent="0.3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ht="14.4" x14ac:dyDescent="0.3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ht="14.4" x14ac:dyDescent="0.3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ht="14.4" x14ac:dyDescent="0.3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ht="14.4" x14ac:dyDescent="0.3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ht="14.4" x14ac:dyDescent="0.3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ht="14.4" x14ac:dyDescent="0.3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ht="14.4" x14ac:dyDescent="0.3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ht="14.4" x14ac:dyDescent="0.3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ht="14.4" x14ac:dyDescent="0.3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ht="14.4" x14ac:dyDescent="0.3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ht="14.4" x14ac:dyDescent="0.3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ht="14.4" x14ac:dyDescent="0.3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ht="14.4" x14ac:dyDescent="0.3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ht="14.4" x14ac:dyDescent="0.3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ht="14.4" x14ac:dyDescent="0.3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ht="14.4" x14ac:dyDescent="0.3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ht="14.4" x14ac:dyDescent="0.3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ht="14.4" x14ac:dyDescent="0.3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ht="14.4" x14ac:dyDescent="0.3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ht="14.4" x14ac:dyDescent="0.3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ht="14.4" x14ac:dyDescent="0.3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ht="14.4" x14ac:dyDescent="0.3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ht="14.4" x14ac:dyDescent="0.3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ht="14.4" x14ac:dyDescent="0.3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ht="14.4" x14ac:dyDescent="0.3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ht="14.4" x14ac:dyDescent="0.3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ht="14.4" x14ac:dyDescent="0.3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ht="14.4" x14ac:dyDescent="0.3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ht="14.4" x14ac:dyDescent="0.3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ht="14.4" x14ac:dyDescent="0.3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ht="14.4" x14ac:dyDescent="0.3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ht="14.4" x14ac:dyDescent="0.3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ht="14.4" x14ac:dyDescent="0.3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ht="14.4" x14ac:dyDescent="0.3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ht="14.4" x14ac:dyDescent="0.3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ht="14.4" x14ac:dyDescent="0.3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ht="14.4" x14ac:dyDescent="0.3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ht="14.4" x14ac:dyDescent="0.3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ht="14.4" x14ac:dyDescent="0.3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ht="14.4" x14ac:dyDescent="0.3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ht="14.4" x14ac:dyDescent="0.3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ht="14.4" x14ac:dyDescent="0.3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ht="14.4" x14ac:dyDescent="0.3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ht="14.4" x14ac:dyDescent="0.3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ht="14.4" x14ac:dyDescent="0.3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ht="14.4" x14ac:dyDescent="0.3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ht="14.4" x14ac:dyDescent="0.3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ht="14.4" x14ac:dyDescent="0.3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ht="14.4" x14ac:dyDescent="0.3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ht="14.4" x14ac:dyDescent="0.3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ht="14.4" x14ac:dyDescent="0.3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ht="14.4" x14ac:dyDescent="0.3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ht="14.4" x14ac:dyDescent="0.3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ht="14.4" x14ac:dyDescent="0.3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ht="14.4" x14ac:dyDescent="0.3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ht="14.4" x14ac:dyDescent="0.3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ht="14.4" x14ac:dyDescent="0.3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ht="14.4" x14ac:dyDescent="0.3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ht="14.4" x14ac:dyDescent="0.3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ht="14.4" x14ac:dyDescent="0.3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ht="14.4" x14ac:dyDescent="0.3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ht="14.4" x14ac:dyDescent="0.3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ht="14.4" x14ac:dyDescent="0.3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ht="14.4" x14ac:dyDescent="0.3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ht="14.4" x14ac:dyDescent="0.3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ht="14.4" x14ac:dyDescent="0.3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ht="14.4" x14ac:dyDescent="0.3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ht="14.4" x14ac:dyDescent="0.3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ht="14.4" x14ac:dyDescent="0.3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ht="14.4" x14ac:dyDescent="0.3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ht="14.4" x14ac:dyDescent="0.3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ht="14.4" x14ac:dyDescent="0.3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ht="14.4" x14ac:dyDescent="0.3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ht="14.4" x14ac:dyDescent="0.3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ht="14.4" x14ac:dyDescent="0.3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ht="14.4" x14ac:dyDescent="0.3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ht="14.4" x14ac:dyDescent="0.3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ht="14.4" x14ac:dyDescent="0.3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ht="14.4" x14ac:dyDescent="0.3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ht="14.4" x14ac:dyDescent="0.3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ht="14.4" x14ac:dyDescent="0.3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ht="14.4" x14ac:dyDescent="0.3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ht="14.4" x14ac:dyDescent="0.3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ht="14.4" x14ac:dyDescent="0.3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ht="14.4" x14ac:dyDescent="0.3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ht="14.4" x14ac:dyDescent="0.3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ht="14.4" x14ac:dyDescent="0.3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ht="14.4" x14ac:dyDescent="0.3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ht="14.4" x14ac:dyDescent="0.3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ht="14.4" x14ac:dyDescent="0.3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ht="14.4" x14ac:dyDescent="0.3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ht="14.4" x14ac:dyDescent="0.3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ht="14.4" x14ac:dyDescent="0.3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ht="14.4" x14ac:dyDescent="0.3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ht="14.4" x14ac:dyDescent="0.3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ht="14.4" x14ac:dyDescent="0.3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ht="14.4" x14ac:dyDescent="0.3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ht="14.4" x14ac:dyDescent="0.3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ht="14.4" x14ac:dyDescent="0.3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ht="14.4" x14ac:dyDescent="0.3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ht="14.4" x14ac:dyDescent="0.3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ht="14.4" x14ac:dyDescent="0.3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ht="14.4" x14ac:dyDescent="0.3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ht="14.4" x14ac:dyDescent="0.3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ht="14.4" x14ac:dyDescent="0.3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ht="14.4" x14ac:dyDescent="0.3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ht="14.4" x14ac:dyDescent="0.3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ht="14.4" x14ac:dyDescent="0.3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ht="14.4" x14ac:dyDescent="0.3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ht="14.4" x14ac:dyDescent="0.3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ht="14.4" x14ac:dyDescent="0.3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ht="14.4" x14ac:dyDescent="0.3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ht="14.4" x14ac:dyDescent="0.3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ht="14.4" x14ac:dyDescent="0.3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ht="14.4" x14ac:dyDescent="0.3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ht="14.4" x14ac:dyDescent="0.3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ht="14.4" x14ac:dyDescent="0.3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ht="14.4" x14ac:dyDescent="0.3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ht="14.4" x14ac:dyDescent="0.3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ht="14.4" x14ac:dyDescent="0.3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ht="14.4" x14ac:dyDescent="0.3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ht="14.4" x14ac:dyDescent="0.3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ht="14.4" x14ac:dyDescent="0.3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ht="14.4" x14ac:dyDescent="0.3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ht="14.4" x14ac:dyDescent="0.3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ht="14.4" x14ac:dyDescent="0.3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ht="14.4" x14ac:dyDescent="0.3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ht="14.4" x14ac:dyDescent="0.3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ht="14.4" x14ac:dyDescent="0.3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ht="14.4" x14ac:dyDescent="0.3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ht="14.4" x14ac:dyDescent="0.3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ht="14.4" x14ac:dyDescent="0.3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ht="14.4" x14ac:dyDescent="0.3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ht="14.4" x14ac:dyDescent="0.3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ht="14.4" x14ac:dyDescent="0.3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ht="14.4" x14ac:dyDescent="0.3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ht="14.4" x14ac:dyDescent="0.3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ht="14.4" x14ac:dyDescent="0.3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ht="14.4" x14ac:dyDescent="0.3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ht="14.4" x14ac:dyDescent="0.3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ht="14.4" x14ac:dyDescent="0.3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ht="14.4" x14ac:dyDescent="0.3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ht="14.4" x14ac:dyDescent="0.3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ht="14.4" x14ac:dyDescent="0.3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ht="14.4" x14ac:dyDescent="0.3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ht="14.4" x14ac:dyDescent="0.3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ht="14.4" x14ac:dyDescent="0.3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ht="14.4" x14ac:dyDescent="0.3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ht="14.4" x14ac:dyDescent="0.3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ht="14.4" x14ac:dyDescent="0.3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ht="14.4" x14ac:dyDescent="0.3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ht="14.4" x14ac:dyDescent="0.3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ht="14.4" x14ac:dyDescent="0.3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ht="14.4" x14ac:dyDescent="0.3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ht="14.4" x14ac:dyDescent="0.3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ht="14.4" x14ac:dyDescent="0.3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ht="14.4" x14ac:dyDescent="0.3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ht="14.4" x14ac:dyDescent="0.3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ht="14.4" x14ac:dyDescent="0.3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ht="14.4" x14ac:dyDescent="0.3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ht="14.4" x14ac:dyDescent="0.3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ht="14.4" x14ac:dyDescent="0.3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ht="14.4" x14ac:dyDescent="0.3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ht="14.4" x14ac:dyDescent="0.3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ht="14.4" x14ac:dyDescent="0.3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ht="14.4" x14ac:dyDescent="0.3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ht="14.4" x14ac:dyDescent="0.3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ht="14.4" x14ac:dyDescent="0.3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ht="14.4" x14ac:dyDescent="0.3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ht="14.4" x14ac:dyDescent="0.3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ht="14.4" x14ac:dyDescent="0.3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ht="14.4" x14ac:dyDescent="0.3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ht="14.4" x14ac:dyDescent="0.3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ht="14.4" x14ac:dyDescent="0.3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ht="14.4" x14ac:dyDescent="0.3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ht="14.4" x14ac:dyDescent="0.3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ht="14.4" x14ac:dyDescent="0.3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ht="14.4" x14ac:dyDescent="0.3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ht="14.4" x14ac:dyDescent="0.3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ht="14.4" x14ac:dyDescent="0.3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ht="14.4" x14ac:dyDescent="0.3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ht="14.4" x14ac:dyDescent="0.3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ht="14.4" x14ac:dyDescent="0.3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ht="14.4" x14ac:dyDescent="0.3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ht="14.4" x14ac:dyDescent="0.3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ht="14.4" x14ac:dyDescent="0.3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ht="14.4" x14ac:dyDescent="0.3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ht="14.4" x14ac:dyDescent="0.3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ht="14.4" x14ac:dyDescent="0.3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ht="14.4" x14ac:dyDescent="0.3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ht="14.4" x14ac:dyDescent="0.3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ht="14.4" x14ac:dyDescent="0.3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ht="14.4" x14ac:dyDescent="0.3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ht="14.4" x14ac:dyDescent="0.3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ht="14.4" x14ac:dyDescent="0.3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ht="14.4" x14ac:dyDescent="0.3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ht="14.4" x14ac:dyDescent="0.3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ht="14.4" x14ac:dyDescent="0.3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ht="14.4" x14ac:dyDescent="0.3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ht="14.4" x14ac:dyDescent="0.3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ht="14.4" x14ac:dyDescent="0.3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ht="14.4" x14ac:dyDescent="0.3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ht="14.4" x14ac:dyDescent="0.3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ht="14.4" x14ac:dyDescent="0.3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ht="14.4" x14ac:dyDescent="0.3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ht="14.4" x14ac:dyDescent="0.3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ht="14.4" x14ac:dyDescent="0.3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ht="14.4" x14ac:dyDescent="0.3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ht="14.4" x14ac:dyDescent="0.3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ht="14.4" x14ac:dyDescent="0.3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ht="14.4" x14ac:dyDescent="0.3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ht="14.4" x14ac:dyDescent="0.3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ht="14.4" x14ac:dyDescent="0.3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ht="14.4" x14ac:dyDescent="0.3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ht="14.4" x14ac:dyDescent="0.3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ht="14.4" x14ac:dyDescent="0.3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ht="14.4" x14ac:dyDescent="0.3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ht="14.4" x14ac:dyDescent="0.3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ht="14.4" x14ac:dyDescent="0.3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ht="14.4" x14ac:dyDescent="0.3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ht="14.4" x14ac:dyDescent="0.3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ht="14.4" x14ac:dyDescent="0.3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ht="14.4" x14ac:dyDescent="0.3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ht="14.4" x14ac:dyDescent="0.3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ht="14.4" x14ac:dyDescent="0.3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ht="14.4" x14ac:dyDescent="0.3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ht="14.4" x14ac:dyDescent="0.3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ht="14.4" x14ac:dyDescent="0.3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ht="14.4" x14ac:dyDescent="0.3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ht="14.4" x14ac:dyDescent="0.3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ht="14.4" x14ac:dyDescent="0.3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ht="14.4" x14ac:dyDescent="0.3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ht="14.4" x14ac:dyDescent="0.3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ht="14.4" x14ac:dyDescent="0.3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ht="14.4" x14ac:dyDescent="0.3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ht="14.4" x14ac:dyDescent="0.3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ht="14.4" x14ac:dyDescent="0.3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ht="14.4" x14ac:dyDescent="0.3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ht="14.4" x14ac:dyDescent="0.3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ht="14.4" x14ac:dyDescent="0.3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ht="14.4" x14ac:dyDescent="0.3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ht="14.4" x14ac:dyDescent="0.3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ht="14.4" x14ac:dyDescent="0.3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ht="14.4" x14ac:dyDescent="0.3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ht="14.4" x14ac:dyDescent="0.3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ht="14.4" x14ac:dyDescent="0.3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ht="14.4" x14ac:dyDescent="0.3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ht="14.4" x14ac:dyDescent="0.3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ht="14.4" x14ac:dyDescent="0.3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ht="14.4" x14ac:dyDescent="0.3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ht="14.4" x14ac:dyDescent="0.3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ht="14.4" x14ac:dyDescent="0.3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ht="14.4" x14ac:dyDescent="0.3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ht="14.4" x14ac:dyDescent="0.3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ht="14.4" x14ac:dyDescent="0.3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ht="14.4" x14ac:dyDescent="0.3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ht="14.4" x14ac:dyDescent="0.3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ht="14.4" x14ac:dyDescent="0.3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ht="14.4" x14ac:dyDescent="0.3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ht="14.4" x14ac:dyDescent="0.3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ht="14.4" x14ac:dyDescent="0.3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ht="14.4" x14ac:dyDescent="0.3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ht="14.4" x14ac:dyDescent="0.3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ht="14.4" x14ac:dyDescent="0.3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ht="14.4" x14ac:dyDescent="0.3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ht="14.4" x14ac:dyDescent="0.3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ht="14.4" x14ac:dyDescent="0.3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ht="14.4" x14ac:dyDescent="0.3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ht="14.4" x14ac:dyDescent="0.3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ht="14.4" x14ac:dyDescent="0.3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ht="14.4" x14ac:dyDescent="0.3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ht="14.4" x14ac:dyDescent="0.3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ht="14.4" x14ac:dyDescent="0.3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ht="14.4" x14ac:dyDescent="0.3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ht="14.4" x14ac:dyDescent="0.3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ht="14.4" x14ac:dyDescent="0.3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ht="14.4" x14ac:dyDescent="0.3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ht="14.4" x14ac:dyDescent="0.3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ht="14.4" x14ac:dyDescent="0.3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ht="14.4" x14ac:dyDescent="0.3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ht="14.4" x14ac:dyDescent="0.3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ht="14.4" x14ac:dyDescent="0.3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ht="14.4" x14ac:dyDescent="0.3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ht="14.4" x14ac:dyDescent="0.3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ht="14.4" x14ac:dyDescent="0.3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ht="14.4" x14ac:dyDescent="0.3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ht="14.4" x14ac:dyDescent="0.3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ht="14.4" x14ac:dyDescent="0.3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ht="14.4" x14ac:dyDescent="0.3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ht="14.4" x14ac:dyDescent="0.3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ht="14.4" x14ac:dyDescent="0.3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ht="14.4" x14ac:dyDescent="0.3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ht="14.4" x14ac:dyDescent="0.3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ht="14.4" x14ac:dyDescent="0.3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ht="14.4" x14ac:dyDescent="0.3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ht="14.4" x14ac:dyDescent="0.3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ht="14.4" x14ac:dyDescent="0.3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ht="14.4" x14ac:dyDescent="0.3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ht="14.4" x14ac:dyDescent="0.3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ht="14.4" x14ac:dyDescent="0.3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ht="14.4" x14ac:dyDescent="0.3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ht="14.4" x14ac:dyDescent="0.3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ht="14.4" x14ac:dyDescent="0.3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ht="14.4" x14ac:dyDescent="0.3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ht="14.4" x14ac:dyDescent="0.3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ht="14.4" x14ac:dyDescent="0.3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ht="14.4" x14ac:dyDescent="0.3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ht="14.4" x14ac:dyDescent="0.3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ht="14.4" x14ac:dyDescent="0.3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ht="14.4" x14ac:dyDescent="0.3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ht="14.4" x14ac:dyDescent="0.3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ht="14.4" x14ac:dyDescent="0.3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ht="14.4" x14ac:dyDescent="0.3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ht="14.4" x14ac:dyDescent="0.3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ht="14.4" x14ac:dyDescent="0.3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ht="14.4" x14ac:dyDescent="0.3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ht="14.4" x14ac:dyDescent="0.3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ht="14.4" x14ac:dyDescent="0.3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ht="14.4" x14ac:dyDescent="0.3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ht="14.4" x14ac:dyDescent="0.3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ht="14.4" x14ac:dyDescent="0.3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ht="14.4" x14ac:dyDescent="0.3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ht="14.4" x14ac:dyDescent="0.3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ht="14.4" x14ac:dyDescent="0.3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ht="14.4" x14ac:dyDescent="0.3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ht="14.4" x14ac:dyDescent="0.3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ht="14.4" x14ac:dyDescent="0.3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ht="14.4" x14ac:dyDescent="0.3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ht="14.4" x14ac:dyDescent="0.3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ht="14.4" x14ac:dyDescent="0.3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ht="14.4" x14ac:dyDescent="0.3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ht="14.4" x14ac:dyDescent="0.3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ht="14.4" x14ac:dyDescent="0.3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ht="14.4" x14ac:dyDescent="0.3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ht="14.4" x14ac:dyDescent="0.3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ht="14.4" x14ac:dyDescent="0.3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ht="14.4" x14ac:dyDescent="0.3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ht="14.4" x14ac:dyDescent="0.3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ht="14.4" x14ac:dyDescent="0.3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ht="14.4" x14ac:dyDescent="0.3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ht="14.4" x14ac:dyDescent="0.3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ht="14.4" x14ac:dyDescent="0.3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ht="14.4" x14ac:dyDescent="0.3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ht="14.4" x14ac:dyDescent="0.3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ht="14.4" x14ac:dyDescent="0.3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ht="14.4" x14ac:dyDescent="0.3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ht="14.4" x14ac:dyDescent="0.3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ht="14.4" x14ac:dyDescent="0.3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ht="14.4" x14ac:dyDescent="0.3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ht="14.4" x14ac:dyDescent="0.3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ht="14.4" x14ac:dyDescent="0.3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ht="14.4" x14ac:dyDescent="0.3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ht="14.4" x14ac:dyDescent="0.3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ht="14.4" x14ac:dyDescent="0.3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ht="14.4" x14ac:dyDescent="0.3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ht="14.4" x14ac:dyDescent="0.3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ht="14.4" x14ac:dyDescent="0.3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ht="14.4" x14ac:dyDescent="0.3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ht="14.4" x14ac:dyDescent="0.3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ht="14.4" x14ac:dyDescent="0.3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ht="14.4" x14ac:dyDescent="0.3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ht="14.4" x14ac:dyDescent="0.3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ht="14.4" x14ac:dyDescent="0.3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ht="14.4" x14ac:dyDescent="0.3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ht="14.4" x14ac:dyDescent="0.3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ht="14.4" x14ac:dyDescent="0.3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ht="14.4" x14ac:dyDescent="0.3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ht="14.4" x14ac:dyDescent="0.3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ht="14.4" x14ac:dyDescent="0.3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ht="14.4" x14ac:dyDescent="0.3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ht="14.4" x14ac:dyDescent="0.3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ht="14.4" x14ac:dyDescent="0.3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ht="14.4" x14ac:dyDescent="0.3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ht="14.4" x14ac:dyDescent="0.3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ht="14.4" x14ac:dyDescent="0.3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ht="14.4" x14ac:dyDescent="0.3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ht="14.4" x14ac:dyDescent="0.3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ht="14.4" x14ac:dyDescent="0.3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ht="14.4" x14ac:dyDescent="0.3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ht="14.4" x14ac:dyDescent="0.3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ht="14.4" x14ac:dyDescent="0.3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ht="14.4" x14ac:dyDescent="0.3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ht="14.4" x14ac:dyDescent="0.3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ht="14.4" x14ac:dyDescent="0.3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ht="14.4" x14ac:dyDescent="0.3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ht="14.4" x14ac:dyDescent="0.3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ht="14.4" x14ac:dyDescent="0.3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ht="14.4" x14ac:dyDescent="0.3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ht="14.4" x14ac:dyDescent="0.3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ht="14.4" x14ac:dyDescent="0.3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ht="14.4" x14ac:dyDescent="0.3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ht="14.4" x14ac:dyDescent="0.3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ht="14.4" x14ac:dyDescent="0.3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ht="14.4" x14ac:dyDescent="0.3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ht="14.4" x14ac:dyDescent="0.3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ht="14.4" x14ac:dyDescent="0.3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ht="14.4" x14ac:dyDescent="0.3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ht="14.4" x14ac:dyDescent="0.3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ht="14.4" x14ac:dyDescent="0.3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ht="14.4" x14ac:dyDescent="0.3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ht="14.4" x14ac:dyDescent="0.3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ht="14.4" x14ac:dyDescent="0.3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ht="14.4" x14ac:dyDescent="0.3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ht="14.4" x14ac:dyDescent="0.3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ht="14.4" x14ac:dyDescent="0.3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ht="14.4" x14ac:dyDescent="0.3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ht="14.4" x14ac:dyDescent="0.3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ht="14.4" x14ac:dyDescent="0.3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ht="14.4" x14ac:dyDescent="0.3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ht="14.4" x14ac:dyDescent="0.3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ht="14.4" x14ac:dyDescent="0.3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ht="14.4" x14ac:dyDescent="0.3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ht="14.4" x14ac:dyDescent="0.3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ht="14.4" x14ac:dyDescent="0.3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ht="14.4" x14ac:dyDescent="0.3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ht="14.4" x14ac:dyDescent="0.3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ht="14.4" x14ac:dyDescent="0.3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ht="14.4" x14ac:dyDescent="0.3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ht="14.4" x14ac:dyDescent="0.3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ht="14.4" x14ac:dyDescent="0.3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ht="14.4" x14ac:dyDescent="0.3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ht="14.4" x14ac:dyDescent="0.3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ht="14.4" x14ac:dyDescent="0.3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ht="14.4" x14ac:dyDescent="0.3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ht="14.4" x14ac:dyDescent="0.3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ht="14.4" x14ac:dyDescent="0.3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ht="14.4" x14ac:dyDescent="0.3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ht="14.4" x14ac:dyDescent="0.3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ht="14.4" x14ac:dyDescent="0.3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ht="14.4" x14ac:dyDescent="0.3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ht="14.4" x14ac:dyDescent="0.3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ht="14.4" x14ac:dyDescent="0.3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ht="14.4" x14ac:dyDescent="0.3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ht="14.4" x14ac:dyDescent="0.3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ht="14.4" x14ac:dyDescent="0.3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ht="14.4" x14ac:dyDescent="0.3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ht="14.4" x14ac:dyDescent="0.3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ht="14.4" x14ac:dyDescent="0.3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ht="14.4" x14ac:dyDescent="0.3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ht="14.4" x14ac:dyDescent="0.3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ht="14.4" x14ac:dyDescent="0.3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ht="14.4" x14ac:dyDescent="0.3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ht="14.4" x14ac:dyDescent="0.3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ht="14.4" x14ac:dyDescent="0.3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ht="14.4" x14ac:dyDescent="0.3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ht="14.4" x14ac:dyDescent="0.3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ht="14.4" x14ac:dyDescent="0.3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ht="14.4" x14ac:dyDescent="0.3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ht="14.4" x14ac:dyDescent="0.3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ht="14.4" x14ac:dyDescent="0.3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ht="14.4" x14ac:dyDescent="0.3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ht="14.4" x14ac:dyDescent="0.3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ht="14.4" x14ac:dyDescent="0.3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ht="14.4" x14ac:dyDescent="0.3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ht="14.4" x14ac:dyDescent="0.3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ht="14.4" x14ac:dyDescent="0.3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ht="14.4" x14ac:dyDescent="0.3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ht="14.4" x14ac:dyDescent="0.3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ht="14.4" x14ac:dyDescent="0.3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ht="14.4" x14ac:dyDescent="0.3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ht="14.4" x14ac:dyDescent="0.3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ht="14.4" x14ac:dyDescent="0.3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ht="14.4" x14ac:dyDescent="0.3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ht="14.4" x14ac:dyDescent="0.3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ht="14.4" x14ac:dyDescent="0.3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ht="14.4" x14ac:dyDescent="0.3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ht="14.4" x14ac:dyDescent="0.3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ht="14.4" x14ac:dyDescent="0.3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ht="14.4" x14ac:dyDescent="0.3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ht="14.4" x14ac:dyDescent="0.3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ht="14.4" x14ac:dyDescent="0.3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ht="14.4" x14ac:dyDescent="0.3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ht="14.4" x14ac:dyDescent="0.3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ht="14.4" x14ac:dyDescent="0.3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ht="14.4" x14ac:dyDescent="0.3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ht="14.4" x14ac:dyDescent="0.3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ht="14.4" x14ac:dyDescent="0.3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ht="14.4" x14ac:dyDescent="0.3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ht="14.4" x14ac:dyDescent="0.3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ht="14.4" x14ac:dyDescent="0.3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ht="14.4" x14ac:dyDescent="0.3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ht="14.4" x14ac:dyDescent="0.3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ht="14.4" x14ac:dyDescent="0.3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ht="14.4" x14ac:dyDescent="0.3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ht="14.4" x14ac:dyDescent="0.3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ht="14.4" x14ac:dyDescent="0.3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ht="14.4" x14ac:dyDescent="0.3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ht="14.4" x14ac:dyDescent="0.3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ht="14.4" x14ac:dyDescent="0.3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ht="14.4" x14ac:dyDescent="0.3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ht="14.4" x14ac:dyDescent="0.3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ht="14.4" x14ac:dyDescent="0.3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ht="14.4" x14ac:dyDescent="0.3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ht="14.4" x14ac:dyDescent="0.3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ht="14.4" x14ac:dyDescent="0.3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ht="14.4" x14ac:dyDescent="0.3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ht="14.4" x14ac:dyDescent="0.3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ht="14.4" x14ac:dyDescent="0.3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ht="14.4" x14ac:dyDescent="0.3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ht="14.4" x14ac:dyDescent="0.3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ht="14.4" x14ac:dyDescent="0.3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ht="14.4" x14ac:dyDescent="0.3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ht="14.4" x14ac:dyDescent="0.3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ht="14.4" x14ac:dyDescent="0.3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ht="14.4" x14ac:dyDescent="0.3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ht="14.4" x14ac:dyDescent="0.3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ht="14.4" x14ac:dyDescent="0.3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ht="14.4" x14ac:dyDescent="0.3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ht="14.4" x14ac:dyDescent="0.3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ht="14.4" x14ac:dyDescent="0.3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ht="14.4" x14ac:dyDescent="0.3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ht="14.4" x14ac:dyDescent="0.3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ht="14.4" x14ac:dyDescent="0.3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ht="14.4" x14ac:dyDescent="0.3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ht="14.4" x14ac:dyDescent="0.3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ht="14.4" x14ac:dyDescent="0.3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ht="14.4" x14ac:dyDescent="0.3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ht="14.4" x14ac:dyDescent="0.3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ht="14.4" x14ac:dyDescent="0.3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ht="14.4" x14ac:dyDescent="0.3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ht="14.4" x14ac:dyDescent="0.3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ht="14.4" x14ac:dyDescent="0.3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ht="14.4" x14ac:dyDescent="0.3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ht="14.4" x14ac:dyDescent="0.3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ht="14.4" x14ac:dyDescent="0.3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ht="14.4" x14ac:dyDescent="0.3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ht="14.4" x14ac:dyDescent="0.3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ht="14.4" x14ac:dyDescent="0.3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ht="14.4" x14ac:dyDescent="0.3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ht="14.4" x14ac:dyDescent="0.3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ht="14.4" x14ac:dyDescent="0.3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ht="14.4" x14ac:dyDescent="0.3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ht="14.4" x14ac:dyDescent="0.3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ht="14.4" x14ac:dyDescent="0.3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ht="14.4" x14ac:dyDescent="0.3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ht="14.4" x14ac:dyDescent="0.3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ht="14.4" x14ac:dyDescent="0.3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ht="14.4" x14ac:dyDescent="0.3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ht="14.4" x14ac:dyDescent="0.3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ht="14.4" x14ac:dyDescent="0.3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ht="14.4" x14ac:dyDescent="0.3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ht="14.4" x14ac:dyDescent="0.3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ht="14.4" x14ac:dyDescent="0.3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ht="14.4" x14ac:dyDescent="0.3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ht="14.4" x14ac:dyDescent="0.3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ht="14.4" x14ac:dyDescent="0.3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ht="14.4" x14ac:dyDescent="0.3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ht="14.4" x14ac:dyDescent="0.3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ht="14.4" x14ac:dyDescent="0.3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ht="14.4" x14ac:dyDescent="0.3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ht="14.4" x14ac:dyDescent="0.3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ht="14.4" x14ac:dyDescent="0.3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ht="14.4" x14ac:dyDescent="0.3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ht="14.4" x14ac:dyDescent="0.3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ht="14.4" x14ac:dyDescent="0.3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ht="14.4" x14ac:dyDescent="0.3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ht="14.4" x14ac:dyDescent="0.3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ht="14.4" x14ac:dyDescent="0.3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ht="14.4" x14ac:dyDescent="0.3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ht="14.4" x14ac:dyDescent="0.3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ht="14.4" x14ac:dyDescent="0.3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ht="14.4" x14ac:dyDescent="0.3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ht="14.4" x14ac:dyDescent="0.3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ht="14.4" x14ac:dyDescent="0.3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ht="14.4" x14ac:dyDescent="0.3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ht="14.4" x14ac:dyDescent="0.3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ht="14.4" x14ac:dyDescent="0.3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ht="14.4" x14ac:dyDescent="0.3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ht="14.4" x14ac:dyDescent="0.3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ht="14.4" x14ac:dyDescent="0.3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ht="14.4" x14ac:dyDescent="0.3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ht="14.4" x14ac:dyDescent="0.3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ht="14.4" x14ac:dyDescent="0.3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ht="14.4" x14ac:dyDescent="0.3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ht="14.4" x14ac:dyDescent="0.3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ht="14.4" x14ac:dyDescent="0.3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ht="14.4" x14ac:dyDescent="0.3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ht="14.4" x14ac:dyDescent="0.3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ht="14.4" x14ac:dyDescent="0.3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ht="14.4" x14ac:dyDescent="0.3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ht="14.4" x14ac:dyDescent="0.3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ht="14.4" x14ac:dyDescent="0.3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ht="14.4" x14ac:dyDescent="0.3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ht="14.4" x14ac:dyDescent="0.3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ht="14.4" x14ac:dyDescent="0.3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ht="14.4" x14ac:dyDescent="0.3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ht="14.4" x14ac:dyDescent="0.3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ht="14.4" x14ac:dyDescent="0.3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ht="14.4" x14ac:dyDescent="0.3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ht="14.4" x14ac:dyDescent="0.3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ht="14.4" x14ac:dyDescent="0.3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ht="14.4" x14ac:dyDescent="0.3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ht="14.4" x14ac:dyDescent="0.3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ht="14.4" x14ac:dyDescent="0.3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ht="14.4" x14ac:dyDescent="0.3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ht="14.4" x14ac:dyDescent="0.3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ht="14.4" x14ac:dyDescent="0.3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ht="14.4" x14ac:dyDescent="0.3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ht="14.4" x14ac:dyDescent="0.3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ht="14.4" x14ac:dyDescent="0.3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ht="14.4" x14ac:dyDescent="0.3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ht="14.4" x14ac:dyDescent="0.3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ht="14.4" x14ac:dyDescent="0.3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ht="14.4" x14ac:dyDescent="0.3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ht="14.4" x14ac:dyDescent="0.3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ht="14.4" x14ac:dyDescent="0.3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ht="14.4" x14ac:dyDescent="0.3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ht="14.4" x14ac:dyDescent="0.3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ht="14.4" x14ac:dyDescent="0.3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ht="14.4" x14ac:dyDescent="0.3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ht="14.4" x14ac:dyDescent="0.3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ht="14.4" x14ac:dyDescent="0.3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ht="14.4" x14ac:dyDescent="0.3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ht="14.4" x14ac:dyDescent="0.3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ht="14.4" x14ac:dyDescent="0.3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ht="14.4" x14ac:dyDescent="0.3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ht="14.4" x14ac:dyDescent="0.3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ht="14.4" x14ac:dyDescent="0.3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ht="14.4" x14ac:dyDescent="0.3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ht="14.4" x14ac:dyDescent="0.3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ht="14.4" x14ac:dyDescent="0.3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ht="14.4" x14ac:dyDescent="0.3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ht="14.4" x14ac:dyDescent="0.3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ht="14.4" x14ac:dyDescent="0.3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ht="14.4" x14ac:dyDescent="0.3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ht="14.4" x14ac:dyDescent="0.3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ht="14.4" x14ac:dyDescent="0.3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ht="14.4" x14ac:dyDescent="0.3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ht="14.4" x14ac:dyDescent="0.3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ht="14.4" x14ac:dyDescent="0.3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ht="14.4" x14ac:dyDescent="0.3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ht="14.4" x14ac:dyDescent="0.3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ht="14.4" x14ac:dyDescent="0.3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ht="14.4" x14ac:dyDescent="0.3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ht="14.4" x14ac:dyDescent="0.3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ht="14.4" x14ac:dyDescent="0.3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ht="14.4" x14ac:dyDescent="0.3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ht="14.4" x14ac:dyDescent="0.3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ht="14.4" x14ac:dyDescent="0.3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ht="14.4" x14ac:dyDescent="0.3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ht="14.4" x14ac:dyDescent="0.3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ht="14.4" x14ac:dyDescent="0.3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ht="14.4" x14ac:dyDescent="0.3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ht="14.4" x14ac:dyDescent="0.3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ht="14.4" x14ac:dyDescent="0.3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ht="14.4" x14ac:dyDescent="0.3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ht="14.4" x14ac:dyDescent="0.3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ht="14.4" x14ac:dyDescent="0.3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ht="14.4" x14ac:dyDescent="0.3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ht="14.4" x14ac:dyDescent="0.3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ht="14.4" x14ac:dyDescent="0.3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ht="14.4" x14ac:dyDescent="0.3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ht="14.4" x14ac:dyDescent="0.3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ht="14.4" x14ac:dyDescent="0.3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ht="14.4" x14ac:dyDescent="0.3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ht="14.4" x14ac:dyDescent="0.3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ht="14.4" x14ac:dyDescent="0.3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ht="14.4" x14ac:dyDescent="0.3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ht="14.4" x14ac:dyDescent="0.3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ht="14.4" x14ac:dyDescent="0.3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ht="14.4" x14ac:dyDescent="0.3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ht="14.4" x14ac:dyDescent="0.3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ht="14.4" x14ac:dyDescent="0.3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ht="14.4" x14ac:dyDescent="0.3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ht="14.4" x14ac:dyDescent="0.3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ht="14.4" x14ac:dyDescent="0.3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ht="14.4" x14ac:dyDescent="0.3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ht="14.4" x14ac:dyDescent="0.3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ht="14.4" x14ac:dyDescent="0.3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ht="14.4" x14ac:dyDescent="0.3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ht="14.4" x14ac:dyDescent="0.3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ht="14.4" x14ac:dyDescent="0.3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ht="14.4" x14ac:dyDescent="0.3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ht="14.4" x14ac:dyDescent="0.3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ht="14.4" x14ac:dyDescent="0.3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ht="14.4" x14ac:dyDescent="0.3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ht="14.4" x14ac:dyDescent="0.3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ht="14.4" x14ac:dyDescent="0.3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ht="14.4" x14ac:dyDescent="0.3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ht="14.4" x14ac:dyDescent="0.3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ht="14.4" x14ac:dyDescent="0.3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ht="14.4" x14ac:dyDescent="0.3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ht="14.4" x14ac:dyDescent="0.3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ht="14.4" x14ac:dyDescent="0.3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ht="14.4" x14ac:dyDescent="0.3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ht="14.4" x14ac:dyDescent="0.3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ht="14.4" x14ac:dyDescent="0.3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ht="14.4" x14ac:dyDescent="0.3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ht="14.4" x14ac:dyDescent="0.3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ht="14.4" x14ac:dyDescent="0.3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ht="14.4" x14ac:dyDescent="0.3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ht="14.4" x14ac:dyDescent="0.3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ht="14.4" x14ac:dyDescent="0.3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ht="14.4" x14ac:dyDescent="0.3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ht="14.4" x14ac:dyDescent="0.3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ht="14.4" x14ac:dyDescent="0.3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ht="14.4" x14ac:dyDescent="0.3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ht="14.4" x14ac:dyDescent="0.3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ht="14.4" x14ac:dyDescent="0.3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ht="14.4" x14ac:dyDescent="0.3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ht="14.4" x14ac:dyDescent="0.3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ht="14.4" x14ac:dyDescent="0.3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ht="14.4" x14ac:dyDescent="0.3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ht="14.4" x14ac:dyDescent="0.3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ht="14.4" x14ac:dyDescent="0.3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ht="14.4" x14ac:dyDescent="0.3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ht="14.4" x14ac:dyDescent="0.3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ht="14.4" x14ac:dyDescent="0.3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ht="14.4" x14ac:dyDescent="0.3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ht="14.4" x14ac:dyDescent="0.3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ht="14.4" x14ac:dyDescent="0.3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ht="14.4" x14ac:dyDescent="0.3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ht="14.4" x14ac:dyDescent="0.3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ht="14.4" x14ac:dyDescent="0.3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ht="14.4" x14ac:dyDescent="0.3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ht="14.4" x14ac:dyDescent="0.3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ht="14.4" x14ac:dyDescent="0.3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ht="14.4" x14ac:dyDescent="0.3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ht="14.4" x14ac:dyDescent="0.3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ht="14.4" x14ac:dyDescent="0.3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ht="14.4" x14ac:dyDescent="0.3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ht="14.4" x14ac:dyDescent="0.3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ht="14.4" x14ac:dyDescent="0.3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ht="14.4" x14ac:dyDescent="0.3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ht="14.4" x14ac:dyDescent="0.3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ht="14.4" x14ac:dyDescent="0.3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ht="14.4" x14ac:dyDescent="0.3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ht="14.4" x14ac:dyDescent="0.3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ht="14.4" x14ac:dyDescent="0.3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ht="14.4" x14ac:dyDescent="0.3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ht="14.4" x14ac:dyDescent="0.3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ht="14.4" x14ac:dyDescent="0.3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ht="14.4" x14ac:dyDescent="0.3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ht="14.4" x14ac:dyDescent="0.3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ht="14.4" x14ac:dyDescent="0.3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ht="14.4" x14ac:dyDescent="0.3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ht="14.4" x14ac:dyDescent="0.3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ht="14.4" x14ac:dyDescent="0.3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ht="14.4" x14ac:dyDescent="0.3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ht="14.4" x14ac:dyDescent="0.3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ht="14.4" x14ac:dyDescent="0.3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ht="14.4" x14ac:dyDescent="0.3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ht="14.4" x14ac:dyDescent="0.3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ht="14.4" x14ac:dyDescent="0.3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ht="14.4" x14ac:dyDescent="0.3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ht="14.4" x14ac:dyDescent="0.3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ht="14.4" x14ac:dyDescent="0.3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ht="14.4" x14ac:dyDescent="0.3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ht="14.4" x14ac:dyDescent="0.3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ht="14.4" x14ac:dyDescent="0.3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ht="14.4" x14ac:dyDescent="0.3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ht="14.4" x14ac:dyDescent="0.3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ht="14.4" x14ac:dyDescent="0.3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ht="14.4" x14ac:dyDescent="0.3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ht="14.4" x14ac:dyDescent="0.3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ht="14.4" x14ac:dyDescent="0.3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ht="14.4" x14ac:dyDescent="0.3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ht="14.4" x14ac:dyDescent="0.3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ht="14.4" x14ac:dyDescent="0.3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ht="14.4" x14ac:dyDescent="0.3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ht="14.4" x14ac:dyDescent="0.3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ht="14.4" x14ac:dyDescent="0.3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ht="14.4" x14ac:dyDescent="0.3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ht="14.4" x14ac:dyDescent="0.3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ht="14.4" x14ac:dyDescent="0.3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ht="14.4" x14ac:dyDescent="0.3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ht="14.4" x14ac:dyDescent="0.3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ht="14.4" x14ac:dyDescent="0.3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ht="14.4" x14ac:dyDescent="0.3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ht="14.4" x14ac:dyDescent="0.3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ht="14.4" x14ac:dyDescent="0.3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ht="14.4" x14ac:dyDescent="0.3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ht="14.4" x14ac:dyDescent="0.3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ht="14.4" x14ac:dyDescent="0.3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ht="14.4" x14ac:dyDescent="0.3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ht="14.4" x14ac:dyDescent="0.3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ht="14.4" x14ac:dyDescent="0.3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ht="14.4" x14ac:dyDescent="0.3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ht="14.4" x14ac:dyDescent="0.3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ht="14.4" x14ac:dyDescent="0.3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ht="14.4" x14ac:dyDescent="0.3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ht="14.4" x14ac:dyDescent="0.3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ht="14.4" x14ac:dyDescent="0.3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ht="14.4" x14ac:dyDescent="0.3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ht="14.4" x14ac:dyDescent="0.3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ht="14.4" x14ac:dyDescent="0.3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ht="14.4" x14ac:dyDescent="0.3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ht="14.4" x14ac:dyDescent="0.3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ht="14.4" x14ac:dyDescent="0.3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ht="14.4" x14ac:dyDescent="0.3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ht="14.4" x14ac:dyDescent="0.3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ht="14.4" x14ac:dyDescent="0.3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ht="14.4" x14ac:dyDescent="0.3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ht="14.4" x14ac:dyDescent="0.3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ht="14.4" x14ac:dyDescent="0.3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ht="14.4" x14ac:dyDescent="0.3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ht="14.4" x14ac:dyDescent="0.3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ht="14.4" x14ac:dyDescent="0.3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ht="14.4" x14ac:dyDescent="0.3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ht="14.4" x14ac:dyDescent="0.3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ht="14.4" x14ac:dyDescent="0.3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ht="14.4" x14ac:dyDescent="0.3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ht="14.4" x14ac:dyDescent="0.3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ht="14.4" x14ac:dyDescent="0.3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ht="14.4" x14ac:dyDescent="0.3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ht="14.4" x14ac:dyDescent="0.3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ht="14.4" x14ac:dyDescent="0.3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ht="14.4" x14ac:dyDescent="0.3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ht="14.4" x14ac:dyDescent="0.3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ht="14.4" x14ac:dyDescent="0.3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ht="14.4" x14ac:dyDescent="0.3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ht="14.4" x14ac:dyDescent="0.3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ht="14.4" x14ac:dyDescent="0.3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ht="14.4" x14ac:dyDescent="0.3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ht="14.4" x14ac:dyDescent="0.3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ht="14.4" x14ac:dyDescent="0.3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ht="14.4" x14ac:dyDescent="0.3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ht="14.4" x14ac:dyDescent="0.3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ht="14.4" x14ac:dyDescent="0.3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ht="14.4" x14ac:dyDescent="0.3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ht="14.4" x14ac:dyDescent="0.3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ht="14.4" x14ac:dyDescent="0.3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ht="14.4" x14ac:dyDescent="0.3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ht="14.4" x14ac:dyDescent="0.3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ht="14.4" x14ac:dyDescent="0.3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ht="14.4" x14ac:dyDescent="0.3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ht="14.4" x14ac:dyDescent="0.3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ht="14.4" x14ac:dyDescent="0.3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ht="14.4" x14ac:dyDescent="0.3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ht="14.4" x14ac:dyDescent="0.3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ht="14.4" x14ac:dyDescent="0.3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ht="14.4" x14ac:dyDescent="0.3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ht="14.4" x14ac:dyDescent="0.3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ht="14.4" x14ac:dyDescent="0.3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ht="14.4" x14ac:dyDescent="0.3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ht="14.4" x14ac:dyDescent="0.3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ht="14.4" x14ac:dyDescent="0.3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ht="14.4" x14ac:dyDescent="0.3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ht="14.4" x14ac:dyDescent="0.3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ht="14.4" x14ac:dyDescent="0.3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ht="14.4" x14ac:dyDescent="0.3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ht="14.4" x14ac:dyDescent="0.3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ht="14.4" x14ac:dyDescent="0.3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ht="14.4" x14ac:dyDescent="0.3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ht="14.4" x14ac:dyDescent="0.3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ht="14.4" x14ac:dyDescent="0.3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ht="14.4" x14ac:dyDescent="0.3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ht="14.4" x14ac:dyDescent="0.3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ht="14.4" x14ac:dyDescent="0.3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ht="14.4" x14ac:dyDescent="0.3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ht="14.4" x14ac:dyDescent="0.3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ht="14.4" x14ac:dyDescent="0.3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ht="14.4" x14ac:dyDescent="0.3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ht="14.4" x14ac:dyDescent="0.3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ht="14.4" x14ac:dyDescent="0.3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ht="14.4" x14ac:dyDescent="0.3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ht="14.4" x14ac:dyDescent="0.3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ht="14.4" x14ac:dyDescent="0.3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ht="14.4" x14ac:dyDescent="0.3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ht="14.4" x14ac:dyDescent="0.3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ht="14.4" x14ac:dyDescent="0.3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ht="14.4" x14ac:dyDescent="0.3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ht="14.4" x14ac:dyDescent="0.3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ht="14.4" x14ac:dyDescent="0.3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ht="14.4" x14ac:dyDescent="0.3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ht="14.4" x14ac:dyDescent="0.3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ht="14.4" x14ac:dyDescent="0.3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ht="14.4" x14ac:dyDescent="0.3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ht="14.4" x14ac:dyDescent="0.3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ht="14.4" x14ac:dyDescent="0.3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ht="14.4" x14ac:dyDescent="0.3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ht="14.4" x14ac:dyDescent="0.3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ht="14.4" x14ac:dyDescent="0.3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ht="14.4" x14ac:dyDescent="0.3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ht="14.4" x14ac:dyDescent="0.3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ht="14.4" x14ac:dyDescent="0.3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ht="14.4" x14ac:dyDescent="0.3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ht="14.4" x14ac:dyDescent="0.3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ht="14.4" x14ac:dyDescent="0.3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ht="14.4" x14ac:dyDescent="0.3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ht="14.4" x14ac:dyDescent="0.3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ht="14.4" x14ac:dyDescent="0.3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ht="14.4" x14ac:dyDescent="0.3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ht="14.4" x14ac:dyDescent="0.3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ht="14.4" x14ac:dyDescent="0.3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ht="14.4" x14ac:dyDescent="0.3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ht="14.4" x14ac:dyDescent="0.3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ht="14.4" x14ac:dyDescent="0.3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ht="14.4" x14ac:dyDescent="0.3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ht="14.4" x14ac:dyDescent="0.3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ht="14.4" x14ac:dyDescent="0.3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ht="14.4" x14ac:dyDescent="0.3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ht="14.4" x14ac:dyDescent="0.3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ht="14.4" x14ac:dyDescent="0.3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ht="14.4" x14ac:dyDescent="0.3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ht="14.4" x14ac:dyDescent="0.3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ht="14.4" x14ac:dyDescent="0.3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ht="14.4" x14ac:dyDescent="0.3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ht="14.4" x14ac:dyDescent="0.3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ht="14.4" x14ac:dyDescent="0.3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ht="14.4" x14ac:dyDescent="0.3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ht="14.4" x14ac:dyDescent="0.3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ht="14.4" x14ac:dyDescent="0.3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ht="14.4" x14ac:dyDescent="0.3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ht="14.4" x14ac:dyDescent="0.3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ht="14.4" x14ac:dyDescent="0.3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ht="14.4" x14ac:dyDescent="0.3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ht="14.4" x14ac:dyDescent="0.3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ht="14.4" x14ac:dyDescent="0.3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ht="14.4" x14ac:dyDescent="0.3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ht="14.4" x14ac:dyDescent="0.3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ht="14.4" x14ac:dyDescent="0.3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ht="14.4" x14ac:dyDescent="0.3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ht="14.4" x14ac:dyDescent="0.3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ht="14.4" x14ac:dyDescent="0.3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ht="14.4" x14ac:dyDescent="0.3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ht="14.4" x14ac:dyDescent="0.3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ht="14.4" x14ac:dyDescent="0.3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ht="14.4" x14ac:dyDescent="0.3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ht="14.4" x14ac:dyDescent="0.3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ht="14.4" x14ac:dyDescent="0.3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ht="14.4" x14ac:dyDescent="0.3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ht="14.4" x14ac:dyDescent="0.3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ht="14.4" x14ac:dyDescent="0.3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ht="14.4" x14ac:dyDescent="0.3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ht="14.4" x14ac:dyDescent="0.3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ht="14.4" x14ac:dyDescent="0.3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ht="14.4" x14ac:dyDescent="0.3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ht="14.4" x14ac:dyDescent="0.3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ht="14.4" x14ac:dyDescent="0.3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ht="14.4" x14ac:dyDescent="0.3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ht="14.4" x14ac:dyDescent="0.3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ht="14.4" x14ac:dyDescent="0.3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ht="14.4" x14ac:dyDescent="0.3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ht="14.4" x14ac:dyDescent="0.3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ht="14.4" x14ac:dyDescent="0.3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ht="14.4" x14ac:dyDescent="0.3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ht="14.4" x14ac:dyDescent="0.3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ht="14.4" x14ac:dyDescent="0.3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ht="14.4" x14ac:dyDescent="0.3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ht="14.4" x14ac:dyDescent="0.3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ht="14.4" x14ac:dyDescent="0.3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ht="14.4" x14ac:dyDescent="0.3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ht="14.4" x14ac:dyDescent="0.3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ht="14.4" x14ac:dyDescent="0.3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ht="14.4" x14ac:dyDescent="0.3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ht="14.4" x14ac:dyDescent="0.3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ht="14.4" x14ac:dyDescent="0.3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ht="14.4" x14ac:dyDescent="0.3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ht="14.4" x14ac:dyDescent="0.3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ht="14.4" x14ac:dyDescent="0.3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ht="14.4" x14ac:dyDescent="0.3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ht="14.4" x14ac:dyDescent="0.3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ht="14.4" x14ac:dyDescent="0.3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ht="14.4" x14ac:dyDescent="0.3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ht="14.4" x14ac:dyDescent="0.3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ht="14.4" x14ac:dyDescent="0.3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ht="14.4" x14ac:dyDescent="0.3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ht="14.4" x14ac:dyDescent="0.3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ht="14.4" x14ac:dyDescent="0.3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ht="14.4" x14ac:dyDescent="0.3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ht="14.4" x14ac:dyDescent="0.3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ht="14.4" x14ac:dyDescent="0.3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ht="14.4" x14ac:dyDescent="0.3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ht="14.4" x14ac:dyDescent="0.3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ht="14.4" x14ac:dyDescent="0.3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ht="14.4" x14ac:dyDescent="0.3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ht="14.4" x14ac:dyDescent="0.3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ht="14.4" x14ac:dyDescent="0.3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ht="14.4" x14ac:dyDescent="0.3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ht="14.4" x14ac:dyDescent="0.3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ht="14.4" x14ac:dyDescent="0.3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ht="14.4" x14ac:dyDescent="0.3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ht="14.4" x14ac:dyDescent="0.3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ht="14.4" x14ac:dyDescent="0.3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ht="14.4" x14ac:dyDescent="0.3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ht="14.4" x14ac:dyDescent="0.3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ht="14.4" x14ac:dyDescent="0.3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ht="14.4" x14ac:dyDescent="0.3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ht="14.4" x14ac:dyDescent="0.3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ht="14.4" x14ac:dyDescent="0.3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ht="14.4" x14ac:dyDescent="0.3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ht="14.4" x14ac:dyDescent="0.3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ht="14.4" x14ac:dyDescent="0.3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ht="14.4" x14ac:dyDescent="0.3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ht="14.4" x14ac:dyDescent="0.3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ht="14.4" x14ac:dyDescent="0.3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ht="14.4" x14ac:dyDescent="0.3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ht="14.4" x14ac:dyDescent="0.3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ht="14.4" x14ac:dyDescent="0.3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ht="14.4" x14ac:dyDescent="0.3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ht="14.4" x14ac:dyDescent="0.3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ht="14.4" x14ac:dyDescent="0.3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ht="14.4" x14ac:dyDescent="0.3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ht="14.4" x14ac:dyDescent="0.3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ht="14.4" x14ac:dyDescent="0.3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ht="14.4" x14ac:dyDescent="0.3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ht="14.4" x14ac:dyDescent="0.3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ht="14.4" x14ac:dyDescent="0.3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ht="14.4" x14ac:dyDescent="0.3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ht="14.4" x14ac:dyDescent="0.3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ht="14.4" x14ac:dyDescent="0.3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ht="14.4" x14ac:dyDescent="0.3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ht="14.4" x14ac:dyDescent="0.3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ht="14.4" x14ac:dyDescent="0.3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ht="14.4" x14ac:dyDescent="0.3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ht="14.4" x14ac:dyDescent="0.3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ht="14.4" x14ac:dyDescent="0.3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ht="14.4" x14ac:dyDescent="0.3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ht="14.4" x14ac:dyDescent="0.3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ht="14.4" x14ac:dyDescent="0.3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ht="14.4" x14ac:dyDescent="0.3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ht="14.4" x14ac:dyDescent="0.3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ht="14.4" x14ac:dyDescent="0.3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ht="14.4" x14ac:dyDescent="0.3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ht="14.4" x14ac:dyDescent="0.3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ht="14.4" x14ac:dyDescent="0.3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ht="14.4" x14ac:dyDescent="0.3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ht="14.4" x14ac:dyDescent="0.3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ht="14.4" x14ac:dyDescent="0.3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ht="14.4" x14ac:dyDescent="0.3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ht="14.4" x14ac:dyDescent="0.3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ht="14.4" x14ac:dyDescent="0.3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ht="14.4" x14ac:dyDescent="0.3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ht="14.4" x14ac:dyDescent="0.3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ht="14.4" x14ac:dyDescent="0.3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ht="14.4" x14ac:dyDescent="0.3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ht="14.4" x14ac:dyDescent="0.3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ht="14.4" x14ac:dyDescent="0.3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ht="14.4" x14ac:dyDescent="0.3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ht="14.4" x14ac:dyDescent="0.3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ht="14.4" x14ac:dyDescent="0.3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ht="14.4" x14ac:dyDescent="0.3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ht="14.4" x14ac:dyDescent="0.3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ht="14.4" x14ac:dyDescent="0.3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ht="14.4" x14ac:dyDescent="0.3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ht="14.4" x14ac:dyDescent="0.3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ht="14.4" x14ac:dyDescent="0.3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ht="14.4" x14ac:dyDescent="0.3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ht="14.4" x14ac:dyDescent="0.3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ht="14.4" x14ac:dyDescent="0.3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ht="14.4" x14ac:dyDescent="0.3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ht="14.4" x14ac:dyDescent="0.3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ht="14.4" x14ac:dyDescent="0.3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ht="14.4" x14ac:dyDescent="0.3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ht="14.4" x14ac:dyDescent="0.3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ht="14.4" x14ac:dyDescent="0.3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ht="14.4" x14ac:dyDescent="0.3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ht="14.4" x14ac:dyDescent="0.3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ht="14.4" x14ac:dyDescent="0.3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ht="14.4" x14ac:dyDescent="0.3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ht="14.4" x14ac:dyDescent="0.3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ht="14.4" x14ac:dyDescent="0.3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ht="14.4" x14ac:dyDescent="0.3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ht="14.4" x14ac:dyDescent="0.3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ht="14.4" x14ac:dyDescent="0.3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ht="14.4" x14ac:dyDescent="0.3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ht="14.4" x14ac:dyDescent="0.3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ht="14.4" x14ac:dyDescent="0.3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ht="14.4" x14ac:dyDescent="0.3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ht="14.4" x14ac:dyDescent="0.3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ht="14.4" x14ac:dyDescent="0.3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ht="14.4" x14ac:dyDescent="0.3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ht="14.4" x14ac:dyDescent="0.3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ht="14.4" x14ac:dyDescent="0.3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ht="14.4" x14ac:dyDescent="0.3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ht="14.4" x14ac:dyDescent="0.3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ht="14.4" x14ac:dyDescent="0.3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ht="14.4" x14ac:dyDescent="0.3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ht="14.4" x14ac:dyDescent="0.3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ht="14.4" x14ac:dyDescent="0.3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ht="14.4" x14ac:dyDescent="0.3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ht="14.4" x14ac:dyDescent="0.3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ht="14.4" x14ac:dyDescent="0.3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ht="14.4" x14ac:dyDescent="0.3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ht="14.4" x14ac:dyDescent="0.3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ht="14.4" x14ac:dyDescent="0.3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ht="14.4" x14ac:dyDescent="0.3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ht="14.4" x14ac:dyDescent="0.3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ht="14.4" x14ac:dyDescent="0.3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ht="14.4" x14ac:dyDescent="0.3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ht="14.4" x14ac:dyDescent="0.3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ht="14.4" x14ac:dyDescent="0.3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ht="14.4" x14ac:dyDescent="0.3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ht="14.4" x14ac:dyDescent="0.3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ht="14.4" x14ac:dyDescent="0.3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ht="14.4" x14ac:dyDescent="0.3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ht="14.4" x14ac:dyDescent="0.3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ht="14.4" x14ac:dyDescent="0.3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ht="14.4" x14ac:dyDescent="0.3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ht="14.4" x14ac:dyDescent="0.3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ht="14.4" x14ac:dyDescent="0.3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ht="14.4" x14ac:dyDescent="0.3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ht="14.4" x14ac:dyDescent="0.3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ht="14.4" x14ac:dyDescent="0.3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ht="14.4" x14ac:dyDescent="0.3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ht="14.4" x14ac:dyDescent="0.3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ht="14.4" x14ac:dyDescent="0.3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ht="14.4" x14ac:dyDescent="0.3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ht="14.4" x14ac:dyDescent="0.3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ht="14.4" x14ac:dyDescent="0.3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ht="14.4" x14ac:dyDescent="0.3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ht="14.4" x14ac:dyDescent="0.3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ht="14.4" x14ac:dyDescent="0.3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ht="14.4" x14ac:dyDescent="0.3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ht="14.4" x14ac:dyDescent="0.3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ht="14.4" x14ac:dyDescent="0.3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ht="14.4" x14ac:dyDescent="0.3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ht="14.4" x14ac:dyDescent="0.3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ht="14.4" x14ac:dyDescent="0.3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ht="14.4" x14ac:dyDescent="0.3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ht="14.4" x14ac:dyDescent="0.3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ht="14.4" x14ac:dyDescent="0.3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ht="14.4" x14ac:dyDescent="0.3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ht="14.4" x14ac:dyDescent="0.3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ht="14.4" x14ac:dyDescent="0.3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ht="14.4" x14ac:dyDescent="0.3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ht="14.4" x14ac:dyDescent="0.3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ht="14.4" x14ac:dyDescent="0.3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ht="14.4" x14ac:dyDescent="0.3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ht="14.4" x14ac:dyDescent="0.3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ht="14.4" x14ac:dyDescent="0.3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ht="14.4" x14ac:dyDescent="0.3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ht="14.4" x14ac:dyDescent="0.3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ht="14.4" x14ac:dyDescent="0.3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ht="14.4" x14ac:dyDescent="0.3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ht="14.4" x14ac:dyDescent="0.3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ht="14.4" x14ac:dyDescent="0.3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ht="14.4" x14ac:dyDescent="0.3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ht="14.4" x14ac:dyDescent="0.3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ht="14.4" x14ac:dyDescent="0.3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ht="14.4" x14ac:dyDescent="0.3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ht="14.4" x14ac:dyDescent="0.3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ht="14.4" x14ac:dyDescent="0.3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ht="14.4" x14ac:dyDescent="0.3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ht="14.4" x14ac:dyDescent="0.3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ht="14.4" x14ac:dyDescent="0.3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ht="14.4" x14ac:dyDescent="0.3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ht="14.4" x14ac:dyDescent="0.3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ht="14.4" x14ac:dyDescent="0.3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ht="14.4" x14ac:dyDescent="0.3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ht="14.4" x14ac:dyDescent="0.3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ht="14.4" x14ac:dyDescent="0.3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ht="14.4" x14ac:dyDescent="0.3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ht="14.4" x14ac:dyDescent="0.3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ht="14.4" x14ac:dyDescent="0.3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ht="14.4" x14ac:dyDescent="0.3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ht="14.4" x14ac:dyDescent="0.3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ht="14.4" x14ac:dyDescent="0.3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ht="14.4" x14ac:dyDescent="0.3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ht="14.4" x14ac:dyDescent="0.3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ht="14.4" x14ac:dyDescent="0.3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ht="14.4" x14ac:dyDescent="0.3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ht="14.4" x14ac:dyDescent="0.3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ht="14.4" x14ac:dyDescent="0.3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ht="14.4" x14ac:dyDescent="0.3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ht="14.4" x14ac:dyDescent="0.3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ht="14.4" x14ac:dyDescent="0.3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ht="14.4" x14ac:dyDescent="0.3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ht="14.4" x14ac:dyDescent="0.3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ht="14.4" x14ac:dyDescent="0.3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ht="14.4" x14ac:dyDescent="0.3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ht="14.4" x14ac:dyDescent="0.3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ht="14.4" x14ac:dyDescent="0.3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ht="14.4" x14ac:dyDescent="0.3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ht="14.4" x14ac:dyDescent="0.3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ht="14.4" x14ac:dyDescent="0.3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ht="14.4" x14ac:dyDescent="0.3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ht="14.4" x14ac:dyDescent="0.3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ht="14.4" x14ac:dyDescent="0.3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ht="14.4" x14ac:dyDescent="0.3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ht="14.4" x14ac:dyDescent="0.3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ht="14.4" x14ac:dyDescent="0.3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ht="14.4" x14ac:dyDescent="0.3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ht="14.4" x14ac:dyDescent="0.3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ht="14.4" x14ac:dyDescent="0.3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ht="14.4" x14ac:dyDescent="0.3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ht="14.4" x14ac:dyDescent="0.3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ht="14.4" x14ac:dyDescent="0.3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ht="14.4" x14ac:dyDescent="0.3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ht="14.4" x14ac:dyDescent="0.3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ht="14.4" x14ac:dyDescent="0.3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ht="14.4" x14ac:dyDescent="0.3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ht="14.4" x14ac:dyDescent="0.3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ht="14.4" x14ac:dyDescent="0.3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ht="14.4" x14ac:dyDescent="0.3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ht="14.4" x14ac:dyDescent="0.3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ht="14.4" x14ac:dyDescent="0.3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ht="14.4" x14ac:dyDescent="0.3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ht="14.4" x14ac:dyDescent="0.3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ht="14.4" x14ac:dyDescent="0.3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ht="14.4" x14ac:dyDescent="0.3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ht="14.4" x14ac:dyDescent="0.3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ht="14.4" x14ac:dyDescent="0.3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ht="14.4" x14ac:dyDescent="0.3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ht="14.4" x14ac:dyDescent="0.3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ht="14.4" x14ac:dyDescent="0.3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ht="14.4" x14ac:dyDescent="0.3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ht="14.4" x14ac:dyDescent="0.3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ht="14.4" x14ac:dyDescent="0.3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ht="14.4" x14ac:dyDescent="0.3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ht="14.4" x14ac:dyDescent="0.3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ht="14.4" x14ac:dyDescent="0.3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ht="14.4" x14ac:dyDescent="0.3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ht="14.4" x14ac:dyDescent="0.3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ht="14.4" x14ac:dyDescent="0.3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ht="14.4" x14ac:dyDescent="0.3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ht="14.4" x14ac:dyDescent="0.3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ht="14.4" x14ac:dyDescent="0.3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ht="14.4" x14ac:dyDescent="0.3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ht="14.4" x14ac:dyDescent="0.3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ht="14.4" x14ac:dyDescent="0.3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ht="14.4" x14ac:dyDescent="0.3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ht="14.4" x14ac:dyDescent="0.3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ht="14.4" x14ac:dyDescent="0.3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ht="14.4" x14ac:dyDescent="0.3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ht="14.4" x14ac:dyDescent="0.3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ht="14.4" x14ac:dyDescent="0.3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ht="14.4" x14ac:dyDescent="0.3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ht="14.4" x14ac:dyDescent="0.3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ht="14.4" x14ac:dyDescent="0.3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ht="14.4" x14ac:dyDescent="0.3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ht="14.4" x14ac:dyDescent="0.3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ht="14.4" x14ac:dyDescent="0.3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ht="14.4" x14ac:dyDescent="0.3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ht="14.4" x14ac:dyDescent="0.3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ht="14.4" x14ac:dyDescent="0.3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ht="14.4" x14ac:dyDescent="0.3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ht="14.4" x14ac:dyDescent="0.3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ht="14.4" x14ac:dyDescent="0.3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ht="14.4" x14ac:dyDescent="0.3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ht="14.4" x14ac:dyDescent="0.3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ht="14.4" x14ac:dyDescent="0.3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ht="14.4" x14ac:dyDescent="0.3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ht="14.4" x14ac:dyDescent="0.3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ht="14.4" x14ac:dyDescent="0.3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ht="14.4" x14ac:dyDescent="0.3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ht="14.4" x14ac:dyDescent="0.3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ht="14.4" x14ac:dyDescent="0.3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ht="14.4" x14ac:dyDescent="0.3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ht="14.4" x14ac:dyDescent="0.3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ht="14.4" x14ac:dyDescent="0.3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ht="14.4" x14ac:dyDescent="0.3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ht="14.4" x14ac:dyDescent="0.3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ht="14.4" x14ac:dyDescent="0.3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ht="14.4" x14ac:dyDescent="0.3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ht="14.4" x14ac:dyDescent="0.3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ht="14.4" x14ac:dyDescent="0.3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ht="14.4" x14ac:dyDescent="0.3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ht="14.4" x14ac:dyDescent="0.3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ht="14.4" x14ac:dyDescent="0.3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ht="14.4" x14ac:dyDescent="0.3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ht="14.4" x14ac:dyDescent="0.3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ht="14.4" x14ac:dyDescent="0.3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ht="14.4" x14ac:dyDescent="0.3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ht="14.4" x14ac:dyDescent="0.3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ht="14.4" x14ac:dyDescent="0.3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ht="14.4" x14ac:dyDescent="0.3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ht="14.4" x14ac:dyDescent="0.3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ht="14.4" x14ac:dyDescent="0.3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ht="14.4" x14ac:dyDescent="0.3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ht="14.4" x14ac:dyDescent="0.3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ht="14.4" x14ac:dyDescent="0.3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ht="14.4" x14ac:dyDescent="0.3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ht="14.4" x14ac:dyDescent="0.3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ht="14.4" x14ac:dyDescent="0.3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ht="14.4" x14ac:dyDescent="0.3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ht="14.4" x14ac:dyDescent="0.3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ht="14.4" x14ac:dyDescent="0.3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ht="14.4" x14ac:dyDescent="0.3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ht="14.4" x14ac:dyDescent="0.3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ht="14.4" x14ac:dyDescent="0.3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ht="14.4" x14ac:dyDescent="0.3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ht="14.4" x14ac:dyDescent="0.3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ht="14.4" x14ac:dyDescent="0.3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ht="14.4" x14ac:dyDescent="0.3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ht="14.4" x14ac:dyDescent="0.3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ht="14.4" x14ac:dyDescent="0.3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ht="14.4" x14ac:dyDescent="0.3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ht="14.4" x14ac:dyDescent="0.3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ht="14.4" x14ac:dyDescent="0.3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ht="14.4" x14ac:dyDescent="0.3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ht="14.4" x14ac:dyDescent="0.3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ht="14.4" x14ac:dyDescent="0.3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ht="14.4" x14ac:dyDescent="0.3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ht="14.4" x14ac:dyDescent="0.3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ht="14.4" x14ac:dyDescent="0.3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ht="14.4" x14ac:dyDescent="0.3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ht="14.4" x14ac:dyDescent="0.3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ht="14.4" x14ac:dyDescent="0.3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ht="14.4" x14ac:dyDescent="0.3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ht="14.4" x14ac:dyDescent="0.3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ht="14.4" x14ac:dyDescent="0.3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ht="14.4" x14ac:dyDescent="0.3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ht="14.4" x14ac:dyDescent="0.3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ht="14.4" x14ac:dyDescent="0.3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ht="14.4" x14ac:dyDescent="0.3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ht="14.4" x14ac:dyDescent="0.3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ht="14.4" x14ac:dyDescent="0.3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ht="14.4" x14ac:dyDescent="0.3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ht="14.4" x14ac:dyDescent="0.3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ht="14.4" x14ac:dyDescent="0.3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ht="14.4" x14ac:dyDescent="0.3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ht="14.4" x14ac:dyDescent="0.3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ht="14.4" x14ac:dyDescent="0.3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ht="14.4" x14ac:dyDescent="0.3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ht="14.4" x14ac:dyDescent="0.3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ht="14.4" x14ac:dyDescent="0.3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ht="14.4" x14ac:dyDescent="0.3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ht="14.4" x14ac:dyDescent="0.3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ht="14.4" x14ac:dyDescent="0.3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ht="14.4" x14ac:dyDescent="0.3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ht="14.4" x14ac:dyDescent="0.3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ht="14.4" x14ac:dyDescent="0.3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ht="14.4" x14ac:dyDescent="0.3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ht="14.4" x14ac:dyDescent="0.3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ht="14.4" x14ac:dyDescent="0.3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ht="14.4" x14ac:dyDescent="0.3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ht="14.4" x14ac:dyDescent="0.3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ht="14.4" x14ac:dyDescent="0.3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ht="14.4" x14ac:dyDescent="0.3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ht="14.4" x14ac:dyDescent="0.3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ht="14.4" x14ac:dyDescent="0.3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ht="14.4" x14ac:dyDescent="0.3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ht="14.4" x14ac:dyDescent="0.3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ht="14.4" x14ac:dyDescent="0.3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ht="14.4" x14ac:dyDescent="0.3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ht="14.4" x14ac:dyDescent="0.3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ht="14.4" x14ac:dyDescent="0.3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ht="14.4" x14ac:dyDescent="0.3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ht="14.4" x14ac:dyDescent="0.3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ht="14.4" x14ac:dyDescent="0.3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ht="14.4" x14ac:dyDescent="0.3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ht="14.4" x14ac:dyDescent="0.3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ht="14.4" x14ac:dyDescent="0.3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ht="14.4" x14ac:dyDescent="0.3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ht="14.4" x14ac:dyDescent="0.3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ht="14.4" x14ac:dyDescent="0.3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ht="14.4" x14ac:dyDescent="0.3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ht="14.4" x14ac:dyDescent="0.3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ht="14.4" x14ac:dyDescent="0.3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ht="14.4" x14ac:dyDescent="0.3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ht="14.4" x14ac:dyDescent="0.3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ht="14.4" x14ac:dyDescent="0.3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ht="14.4" x14ac:dyDescent="0.3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ht="14.4" x14ac:dyDescent="0.3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ht="14.4" x14ac:dyDescent="0.3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ht="14.4" x14ac:dyDescent="0.3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ht="14.4" x14ac:dyDescent="0.3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ht="14.4" x14ac:dyDescent="0.3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ht="14.4" x14ac:dyDescent="0.3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ht="14.4" x14ac:dyDescent="0.3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ht="14.4" x14ac:dyDescent="0.3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ht="14.4" x14ac:dyDescent="0.3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ht="14.4" x14ac:dyDescent="0.3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ht="14.4" x14ac:dyDescent="0.3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ht="14.4" x14ac:dyDescent="0.3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ht="14.4" x14ac:dyDescent="0.3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ht="14.4" x14ac:dyDescent="0.3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ht="14.4" x14ac:dyDescent="0.3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ht="14.4" x14ac:dyDescent="0.3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ht="14.4" x14ac:dyDescent="0.3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ht="14.4" x14ac:dyDescent="0.3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ht="14.4" x14ac:dyDescent="0.3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ht="14.4" x14ac:dyDescent="0.3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ht="14.4" x14ac:dyDescent="0.3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ht="14.4" x14ac:dyDescent="0.3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ht="14.4" x14ac:dyDescent="0.3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ht="14.4" x14ac:dyDescent="0.3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ht="14.4" x14ac:dyDescent="0.3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ht="14.4" x14ac:dyDescent="0.3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ht="14.4" x14ac:dyDescent="0.3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ht="14.4" x14ac:dyDescent="0.3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ht="14.4" x14ac:dyDescent="0.3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ht="14.4" x14ac:dyDescent="0.3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ht="14.4" x14ac:dyDescent="0.3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ht="14.4" x14ac:dyDescent="0.3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ht="14.4" x14ac:dyDescent="0.3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ht="14.4" x14ac:dyDescent="0.3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ht="14.4" x14ac:dyDescent="0.3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ht="14.4" x14ac:dyDescent="0.3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ht="14.4" x14ac:dyDescent="0.3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ht="14.4" x14ac:dyDescent="0.3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ht="14.4" x14ac:dyDescent="0.3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ht="14.4" x14ac:dyDescent="0.3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ht="14.4" x14ac:dyDescent="0.3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ht="14.4" x14ac:dyDescent="0.3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ht="14.4" x14ac:dyDescent="0.3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ht="14.4" x14ac:dyDescent="0.3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ht="14.4" x14ac:dyDescent="0.3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ht="14.4" x14ac:dyDescent="0.3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ht="14.4" x14ac:dyDescent="0.3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ht="14.4" x14ac:dyDescent="0.3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ht="14.4" x14ac:dyDescent="0.3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ht="14.4" x14ac:dyDescent="0.3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ht="14.4" x14ac:dyDescent="0.3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ht="14.4" x14ac:dyDescent="0.3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ht="14.4" x14ac:dyDescent="0.3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ht="14.4" x14ac:dyDescent="0.3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ht="14.4" x14ac:dyDescent="0.3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ht="14.4" x14ac:dyDescent="0.3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ht="14.4" x14ac:dyDescent="0.3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ht="14.4" x14ac:dyDescent="0.3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ht="14.4" x14ac:dyDescent="0.3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ht="14.4" x14ac:dyDescent="0.3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ht="14.4" x14ac:dyDescent="0.3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ht="14.4" x14ac:dyDescent="0.3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ht="14.4" x14ac:dyDescent="0.3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ht="14.4" x14ac:dyDescent="0.3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ht="14.4" x14ac:dyDescent="0.3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ht="14.4" x14ac:dyDescent="0.3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ht="14.4" x14ac:dyDescent="0.3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ht="14.4" x14ac:dyDescent="0.3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ht="14.4" x14ac:dyDescent="0.3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ht="14.4" x14ac:dyDescent="0.3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ht="14.4" x14ac:dyDescent="0.3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ht="14.4" x14ac:dyDescent="0.3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ht="14.4" x14ac:dyDescent="0.3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ht="14.4" x14ac:dyDescent="0.3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ht="14.4" x14ac:dyDescent="0.3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ht="14.4" x14ac:dyDescent="0.3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ht="14.4" x14ac:dyDescent="0.3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ht="14.4" x14ac:dyDescent="0.3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ht="14.4" x14ac:dyDescent="0.3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ht="14.4" x14ac:dyDescent="0.3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ht="14.4" x14ac:dyDescent="0.3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ht="14.4" x14ac:dyDescent="0.3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ht="14.4" x14ac:dyDescent="0.3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ht="14.4" x14ac:dyDescent="0.3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ht="14.4" x14ac:dyDescent="0.3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ht="14.4" x14ac:dyDescent="0.3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ht="14.4" x14ac:dyDescent="0.3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ht="14.4" x14ac:dyDescent="0.3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ht="14.4" x14ac:dyDescent="0.3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ht="14.4" x14ac:dyDescent="0.3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ht="14.4" x14ac:dyDescent="0.3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ht="14.4" x14ac:dyDescent="0.3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ht="14.4" x14ac:dyDescent="0.3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ht="14.4" x14ac:dyDescent="0.3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ht="14.4" x14ac:dyDescent="0.3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ht="14.4" x14ac:dyDescent="0.3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ht="14.4" x14ac:dyDescent="0.3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ht="14.4" x14ac:dyDescent="0.3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ht="14.4" x14ac:dyDescent="0.3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ht="14.4" x14ac:dyDescent="0.3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ht="14.4" x14ac:dyDescent="0.3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ht="14.4" x14ac:dyDescent="0.3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ht="14.4" x14ac:dyDescent="0.3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ht="14.4" x14ac:dyDescent="0.3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ht="14.4" x14ac:dyDescent="0.3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ht="14.4" x14ac:dyDescent="0.3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ht="14.4" x14ac:dyDescent="0.3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ht="14.4" x14ac:dyDescent="0.3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ht="14.4" x14ac:dyDescent="0.3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ht="14.4" x14ac:dyDescent="0.3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ht="14.4" x14ac:dyDescent="0.3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ht="14.4" x14ac:dyDescent="0.3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ht="14.4" x14ac:dyDescent="0.3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ht="14.4" x14ac:dyDescent="0.3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ht="14.4" x14ac:dyDescent="0.3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ht="14.4" x14ac:dyDescent="0.3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ht="14.4" x14ac:dyDescent="0.3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ht="14.4" x14ac:dyDescent="0.3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ht="14.4" x14ac:dyDescent="0.3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ht="14.4" x14ac:dyDescent="0.3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ht="14.4" x14ac:dyDescent="0.3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ht="14.4" x14ac:dyDescent="0.3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ht="14.4" x14ac:dyDescent="0.3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ht="14.4" x14ac:dyDescent="0.3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ht="14.4" x14ac:dyDescent="0.3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ht="14.4" x14ac:dyDescent="0.3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ht="14.4" x14ac:dyDescent="0.3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ht="14.4" x14ac:dyDescent="0.3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ht="14.4" x14ac:dyDescent="0.3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ht="14.4" x14ac:dyDescent="0.3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ht="14.4" x14ac:dyDescent="0.3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ht="14.4" x14ac:dyDescent="0.3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ht="14.4" x14ac:dyDescent="0.3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ht="14.4" x14ac:dyDescent="0.3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ht="14.4" x14ac:dyDescent="0.3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ht="14.4" x14ac:dyDescent="0.3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ht="14.4" x14ac:dyDescent="0.3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ht="14.4" x14ac:dyDescent="0.3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ht="14.4" x14ac:dyDescent="0.3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ht="14.4" x14ac:dyDescent="0.3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ht="14.4" x14ac:dyDescent="0.3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ht="14.4" x14ac:dyDescent="0.3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ht="14.4" x14ac:dyDescent="0.3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ht="14.4" x14ac:dyDescent="0.3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ht="14.4" x14ac:dyDescent="0.3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ht="14.4" x14ac:dyDescent="0.3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ht="14.4" x14ac:dyDescent="0.3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ht="14.4" x14ac:dyDescent="0.3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ht="14.4" x14ac:dyDescent="0.3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ht="14.4" x14ac:dyDescent="0.3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ht="14.4" x14ac:dyDescent="0.3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ht="14.4" x14ac:dyDescent="0.3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ht="14.4" x14ac:dyDescent="0.3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ht="14.4" x14ac:dyDescent="0.3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ht="14.4" x14ac:dyDescent="0.3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ht="14.4" x14ac:dyDescent="0.3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ht="14.4" x14ac:dyDescent="0.3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ht="14.4" x14ac:dyDescent="0.3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ht="14.4" x14ac:dyDescent="0.3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ht="14.4" x14ac:dyDescent="0.3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ht="14.4" x14ac:dyDescent="0.3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ht="14.4" x14ac:dyDescent="0.3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ht="14.4" x14ac:dyDescent="0.3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ht="14.4" x14ac:dyDescent="0.3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ht="14.4" x14ac:dyDescent="0.3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ht="14.4" x14ac:dyDescent="0.3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ht="14.4" x14ac:dyDescent="0.3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ht="14.4" x14ac:dyDescent="0.3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ht="14.4" x14ac:dyDescent="0.3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ht="14.4" x14ac:dyDescent="0.3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ht="14.4" x14ac:dyDescent="0.3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ht="14.4" x14ac:dyDescent="0.3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ht="14.4" x14ac:dyDescent="0.3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ht="14.4" x14ac:dyDescent="0.3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ht="14.4" x14ac:dyDescent="0.3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ht="14.4" x14ac:dyDescent="0.3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ht="14.4" x14ac:dyDescent="0.3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ht="14.4" x14ac:dyDescent="0.3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ht="14.4" x14ac:dyDescent="0.3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ht="14.4" x14ac:dyDescent="0.3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ht="14.4" x14ac:dyDescent="0.3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ht="14.4" x14ac:dyDescent="0.3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ht="14.4" x14ac:dyDescent="0.3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ht="14.4" x14ac:dyDescent="0.3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ht="14.4" x14ac:dyDescent="0.3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ht="14.4" x14ac:dyDescent="0.3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ht="14.4" x14ac:dyDescent="0.3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ht="14.4" x14ac:dyDescent="0.3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ht="14.4" x14ac:dyDescent="0.3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ht="14.4" x14ac:dyDescent="0.3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ht="14.4" x14ac:dyDescent="0.3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ht="14.4" x14ac:dyDescent="0.3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ht="14.4" x14ac:dyDescent="0.3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ht="14.4" x14ac:dyDescent="0.3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ht="14.4" x14ac:dyDescent="0.3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ht="14.4" x14ac:dyDescent="0.3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ht="14.4" x14ac:dyDescent="0.3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ht="14.4" x14ac:dyDescent="0.3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ht="14.4" x14ac:dyDescent="0.3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ht="14.4" x14ac:dyDescent="0.3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ht="14.4" x14ac:dyDescent="0.3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ht="14.4" x14ac:dyDescent="0.3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ht="14.4" x14ac:dyDescent="0.3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ht="14.4" x14ac:dyDescent="0.3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ht="14.4" x14ac:dyDescent="0.3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ht="14.4" x14ac:dyDescent="0.3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ht="14.4" x14ac:dyDescent="0.3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ht="14.4" x14ac:dyDescent="0.3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ht="14.4" x14ac:dyDescent="0.3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ht="14.4" x14ac:dyDescent="0.3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ht="14.4" x14ac:dyDescent="0.3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ht="14.4" x14ac:dyDescent="0.3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ht="14.4" x14ac:dyDescent="0.3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ht="14.4" x14ac:dyDescent="0.3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ht="14.4" x14ac:dyDescent="0.3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ht="14.4" x14ac:dyDescent="0.3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ht="14.4" x14ac:dyDescent="0.3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ht="14.4" x14ac:dyDescent="0.3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ht="14.4" x14ac:dyDescent="0.3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ht="14.4" x14ac:dyDescent="0.3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ht="14.4" x14ac:dyDescent="0.3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ht="14.4" x14ac:dyDescent="0.3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ht="14.4" x14ac:dyDescent="0.3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ht="14.4" x14ac:dyDescent="0.3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ht="14.4" x14ac:dyDescent="0.3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ht="14.4" x14ac:dyDescent="0.3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ht="14.4" x14ac:dyDescent="0.3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ht="14.4" x14ac:dyDescent="0.3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ht="14.4" x14ac:dyDescent="0.3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ht="14.4" x14ac:dyDescent="0.3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ht="14.4" x14ac:dyDescent="0.3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ht="14.4" x14ac:dyDescent="0.3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ht="14.4" x14ac:dyDescent="0.3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ht="14.4" x14ac:dyDescent="0.3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ht="14.4" x14ac:dyDescent="0.3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ht="14.4" x14ac:dyDescent="0.3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ht="14.4" x14ac:dyDescent="0.3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ht="14.4" x14ac:dyDescent="0.3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ht="14.4" x14ac:dyDescent="0.3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ht="14.4" x14ac:dyDescent="0.3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ht="14.4" x14ac:dyDescent="0.3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ht="14.4" x14ac:dyDescent="0.3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ht="14.4" x14ac:dyDescent="0.3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ht="14.4" x14ac:dyDescent="0.3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ht="14.4" x14ac:dyDescent="0.3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ht="14.4" x14ac:dyDescent="0.3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ht="14.4" x14ac:dyDescent="0.3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ht="14.4" x14ac:dyDescent="0.3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ht="14.4" x14ac:dyDescent="0.3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ht="14.4" x14ac:dyDescent="0.3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ht="14.4" x14ac:dyDescent="0.3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ht="14.4" x14ac:dyDescent="0.3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ht="14.4" x14ac:dyDescent="0.3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ht="14.4" x14ac:dyDescent="0.3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ht="14.4" x14ac:dyDescent="0.3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ht="14.4" x14ac:dyDescent="0.3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ht="14.4" x14ac:dyDescent="0.3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ht="14.4" x14ac:dyDescent="0.3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ht="14.4" x14ac:dyDescent="0.3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ht="14.4" x14ac:dyDescent="0.3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ht="14.4" x14ac:dyDescent="0.3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ht="14.4" x14ac:dyDescent="0.3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ht="14.4" x14ac:dyDescent="0.3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ht="14.4" x14ac:dyDescent="0.3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ht="14.4" x14ac:dyDescent="0.3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ht="14.4" x14ac:dyDescent="0.3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ht="14.4" x14ac:dyDescent="0.3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ht="14.4" x14ac:dyDescent="0.3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ht="14.4" x14ac:dyDescent="0.3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ht="14.4" x14ac:dyDescent="0.3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ht="14.4" x14ac:dyDescent="0.3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ht="14.4" x14ac:dyDescent="0.3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ht="14.4" x14ac:dyDescent="0.3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ht="14.4" x14ac:dyDescent="0.3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ht="14.4" x14ac:dyDescent="0.3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ht="14.4" x14ac:dyDescent="0.3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ht="14.4" x14ac:dyDescent="0.3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ht="14.4" x14ac:dyDescent="0.3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ht="14.4" x14ac:dyDescent="0.3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ht="14.4" x14ac:dyDescent="0.3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ht="14.4" x14ac:dyDescent="0.3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ht="14.4" x14ac:dyDescent="0.3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ht="14.4" x14ac:dyDescent="0.3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ht="14.4" x14ac:dyDescent="0.3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ht="14.4" x14ac:dyDescent="0.3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ht="14.4" x14ac:dyDescent="0.3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ht="14.4" x14ac:dyDescent="0.3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ht="14.4" x14ac:dyDescent="0.3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ht="14.4" x14ac:dyDescent="0.3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ht="14.4" x14ac:dyDescent="0.3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ht="14.4" x14ac:dyDescent="0.3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ht="14.4" x14ac:dyDescent="0.3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ht="14.4" x14ac:dyDescent="0.3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ht="14.4" x14ac:dyDescent="0.3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ht="14.4" x14ac:dyDescent="0.3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ht="14.4" x14ac:dyDescent="0.3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ht="14.4" x14ac:dyDescent="0.3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ht="14.4" x14ac:dyDescent="0.3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ht="14.4" x14ac:dyDescent="0.3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ht="14.4" x14ac:dyDescent="0.3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ht="14.4" x14ac:dyDescent="0.3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ht="14.4" x14ac:dyDescent="0.3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ht="14.4" x14ac:dyDescent="0.3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ht="14.4" x14ac:dyDescent="0.3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ht="14.4" x14ac:dyDescent="0.3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ht="14.4" x14ac:dyDescent="0.3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ht="14.4" x14ac:dyDescent="0.3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ht="14.4" x14ac:dyDescent="0.3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ht="14.4" x14ac:dyDescent="0.3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ht="14.4" x14ac:dyDescent="0.3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ht="14.4" x14ac:dyDescent="0.3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ht="14.4" x14ac:dyDescent="0.3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ht="14.4" x14ac:dyDescent="0.3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ht="14.4" x14ac:dyDescent="0.3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ht="14.4" x14ac:dyDescent="0.3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ht="14.4" x14ac:dyDescent="0.3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ht="14.4" x14ac:dyDescent="0.3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ht="14.4" x14ac:dyDescent="0.3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ht="14.4" x14ac:dyDescent="0.3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ht="14.4" x14ac:dyDescent="0.3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ht="14.4" x14ac:dyDescent="0.3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ht="14.4" x14ac:dyDescent="0.3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ht="14.4" x14ac:dyDescent="0.3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ht="14.4" x14ac:dyDescent="0.3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ht="14.4" x14ac:dyDescent="0.3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ht="14.4" x14ac:dyDescent="0.3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ht="14.4" x14ac:dyDescent="0.3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ht="14.4" x14ac:dyDescent="0.3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ht="14.4" x14ac:dyDescent="0.3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ht="14.4" x14ac:dyDescent="0.3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ht="14.4" x14ac:dyDescent="0.3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ht="14.4" x14ac:dyDescent="0.3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ht="14.4" x14ac:dyDescent="0.3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ht="14.4" x14ac:dyDescent="0.3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ht="14.4" x14ac:dyDescent="0.3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ht="14.4" x14ac:dyDescent="0.3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ht="14.4" x14ac:dyDescent="0.3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ht="14.4" x14ac:dyDescent="0.3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ht="14.4" x14ac:dyDescent="0.3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ht="14.4" x14ac:dyDescent="0.3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ht="14.4" x14ac:dyDescent="0.3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ht="14.4" x14ac:dyDescent="0.3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ht="14.4" x14ac:dyDescent="0.3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ht="14.4" x14ac:dyDescent="0.3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ht="14.4" x14ac:dyDescent="0.3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ht="14.4" x14ac:dyDescent="0.3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ht="14.4" x14ac:dyDescent="0.3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ht="14.4" x14ac:dyDescent="0.3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ht="14.4" x14ac:dyDescent="0.3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ht="14.4" x14ac:dyDescent="0.3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ht="14.4" x14ac:dyDescent="0.3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ht="14.4" x14ac:dyDescent="0.3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ht="14.4" x14ac:dyDescent="0.3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ht="14.4" x14ac:dyDescent="0.3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ht="14.4" x14ac:dyDescent="0.3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ht="14.4" x14ac:dyDescent="0.3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ht="14.4" x14ac:dyDescent="0.3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ht="14.4" x14ac:dyDescent="0.3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ht="14.4" x14ac:dyDescent="0.3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ht="14.4" x14ac:dyDescent="0.3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ht="14.4" x14ac:dyDescent="0.3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ht="14.4" x14ac:dyDescent="0.3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ht="14.4" x14ac:dyDescent="0.3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ht="14.4" x14ac:dyDescent="0.3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ht="14.4" x14ac:dyDescent="0.3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ht="14.4" x14ac:dyDescent="0.3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ht="14.4" x14ac:dyDescent="0.3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ht="14.4" x14ac:dyDescent="0.3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ht="14.4" x14ac:dyDescent="0.3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ht="14.4" x14ac:dyDescent="0.3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ht="14.4" x14ac:dyDescent="0.3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ht="14.4" x14ac:dyDescent="0.3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ht="14.4" x14ac:dyDescent="0.3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ht="14.4" x14ac:dyDescent="0.3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ht="14.4" x14ac:dyDescent="0.3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ht="14.4" x14ac:dyDescent="0.3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ht="14.4" x14ac:dyDescent="0.3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ht="14.4" x14ac:dyDescent="0.3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ht="14.4" x14ac:dyDescent="0.3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ht="14.4" x14ac:dyDescent="0.3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ht="14.4" x14ac:dyDescent="0.3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ht="14.4" x14ac:dyDescent="0.3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ht="14.4" x14ac:dyDescent="0.3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ht="14.4" x14ac:dyDescent="0.3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ht="14.4" x14ac:dyDescent="0.3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ht="14.4" x14ac:dyDescent="0.3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ht="14.4" x14ac:dyDescent="0.3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ht="14.4" x14ac:dyDescent="0.3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ht="14.4" x14ac:dyDescent="0.3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ht="14.4" x14ac:dyDescent="0.3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ht="14.4" x14ac:dyDescent="0.3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ht="14.4" x14ac:dyDescent="0.3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ht="14.4" x14ac:dyDescent="0.3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ht="14.4" x14ac:dyDescent="0.3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ht="14.4" x14ac:dyDescent="0.3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ht="14.4" x14ac:dyDescent="0.3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ht="14.4" x14ac:dyDescent="0.3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ht="14.4" x14ac:dyDescent="0.3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ht="14.4" x14ac:dyDescent="0.3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ht="14.4" x14ac:dyDescent="0.3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ht="14.4" x14ac:dyDescent="0.3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ht="14.4" x14ac:dyDescent="0.3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ht="14.4" x14ac:dyDescent="0.3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ht="14.4" x14ac:dyDescent="0.3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ht="14.4" x14ac:dyDescent="0.3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ht="14.4" x14ac:dyDescent="0.3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ht="14.4" x14ac:dyDescent="0.3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ht="14.4" x14ac:dyDescent="0.3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ht="14.4" x14ac:dyDescent="0.3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ht="14.4" x14ac:dyDescent="0.3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ht="14.4" x14ac:dyDescent="0.3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ht="14.4" x14ac:dyDescent="0.3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ht="14.4" x14ac:dyDescent="0.3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ht="14.4" x14ac:dyDescent="0.3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ht="14.4" x14ac:dyDescent="0.3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ht="14.4" x14ac:dyDescent="0.3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ht="14.4" x14ac:dyDescent="0.3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ht="14.4" x14ac:dyDescent="0.3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ht="14.4" x14ac:dyDescent="0.3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ht="14.4" x14ac:dyDescent="0.3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ht="14.4" x14ac:dyDescent="0.3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ht="14.4" x14ac:dyDescent="0.3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ht="14.4" x14ac:dyDescent="0.3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ht="14.4" x14ac:dyDescent="0.3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ht="14.4" x14ac:dyDescent="0.3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ht="14.4" x14ac:dyDescent="0.3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ht="14.4" x14ac:dyDescent="0.3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ht="14.4" x14ac:dyDescent="0.3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ht="14.4" x14ac:dyDescent="0.3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ht="14.4" x14ac:dyDescent="0.3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ht="14.4" x14ac:dyDescent="0.3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ht="14.4" x14ac:dyDescent="0.3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ht="14.4" x14ac:dyDescent="0.3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ht="14.4" x14ac:dyDescent="0.3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ht="14.4" x14ac:dyDescent="0.3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ht="14.4" x14ac:dyDescent="0.3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ht="14.4" x14ac:dyDescent="0.3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ht="14.4" x14ac:dyDescent="0.3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ht="14.4" x14ac:dyDescent="0.3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ht="14.4" x14ac:dyDescent="0.3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ht="14.4" x14ac:dyDescent="0.3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ht="14.4" x14ac:dyDescent="0.3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ht="14.4" x14ac:dyDescent="0.3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ht="14.4" x14ac:dyDescent="0.3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ht="14.4" x14ac:dyDescent="0.3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ht="14.4" x14ac:dyDescent="0.3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ht="14.4" x14ac:dyDescent="0.3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ht="14.4" x14ac:dyDescent="0.3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ht="14.4" x14ac:dyDescent="0.3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ht="14.4" x14ac:dyDescent="0.3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ht="14.4" x14ac:dyDescent="0.3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ht="14.4" x14ac:dyDescent="0.3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ht="14.4" x14ac:dyDescent="0.3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ht="14.4" x14ac:dyDescent="0.3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ht="14.4" x14ac:dyDescent="0.3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ht="14.4" x14ac:dyDescent="0.3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ht="14.4" x14ac:dyDescent="0.3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ht="14.4" x14ac:dyDescent="0.3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ht="14.4" x14ac:dyDescent="0.3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ht="14.4" x14ac:dyDescent="0.3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ht="14.4" x14ac:dyDescent="0.3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ht="14.4" x14ac:dyDescent="0.3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ht="14.4" x14ac:dyDescent="0.3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ht="14.4" x14ac:dyDescent="0.3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ht="14.4" x14ac:dyDescent="0.3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ht="14.4" x14ac:dyDescent="0.3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ht="14.4" x14ac:dyDescent="0.3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ht="14.4" x14ac:dyDescent="0.3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ht="14.4" x14ac:dyDescent="0.3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ht="14.4" x14ac:dyDescent="0.3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ht="14.4" x14ac:dyDescent="0.3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ht="14.4" x14ac:dyDescent="0.3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ht="14.4" x14ac:dyDescent="0.3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ht="14.4" x14ac:dyDescent="0.3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ht="14.4" x14ac:dyDescent="0.3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ht="14.4" x14ac:dyDescent="0.3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ht="14.4" x14ac:dyDescent="0.3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ht="14.4" x14ac:dyDescent="0.3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ht="14.4" x14ac:dyDescent="0.3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ht="14.4" x14ac:dyDescent="0.3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ht="14.4" x14ac:dyDescent="0.3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ht="14.4" x14ac:dyDescent="0.3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ht="14.4" x14ac:dyDescent="0.3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ht="14.4" x14ac:dyDescent="0.3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ht="14.4" x14ac:dyDescent="0.3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ht="14.4" x14ac:dyDescent="0.3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ht="14.4" x14ac:dyDescent="0.3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ht="14.4" x14ac:dyDescent="0.3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ht="14.4" x14ac:dyDescent="0.3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ht="14.4" x14ac:dyDescent="0.3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ht="14.4" x14ac:dyDescent="0.3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ht="14.4" x14ac:dyDescent="0.3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ht="14.4" x14ac:dyDescent="0.3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ht="14.4" x14ac:dyDescent="0.3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ht="14.4" x14ac:dyDescent="0.3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ht="14.4" x14ac:dyDescent="0.3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ht="14.4" x14ac:dyDescent="0.3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ht="14.4" x14ac:dyDescent="0.3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ht="14.4" x14ac:dyDescent="0.3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ht="14.4" x14ac:dyDescent="0.3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ht="14.4" x14ac:dyDescent="0.3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ht="14.4" x14ac:dyDescent="0.3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ht="14.4" x14ac:dyDescent="0.3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ht="14.4" x14ac:dyDescent="0.3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ht="14.4" x14ac:dyDescent="0.3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ht="14.4" x14ac:dyDescent="0.3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ht="14.4" x14ac:dyDescent="0.3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ht="14.4" x14ac:dyDescent="0.3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ht="14.4" x14ac:dyDescent="0.3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ht="14.4" x14ac:dyDescent="0.3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ht="14.4" x14ac:dyDescent="0.3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ht="14.4" x14ac:dyDescent="0.3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ht="14.4" x14ac:dyDescent="0.3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ht="14.4" x14ac:dyDescent="0.3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ht="14.4" x14ac:dyDescent="0.3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ht="14.4" x14ac:dyDescent="0.3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ht="14.4" x14ac:dyDescent="0.3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ht="14.4" x14ac:dyDescent="0.3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ht="14.4" x14ac:dyDescent="0.3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ht="14.4" x14ac:dyDescent="0.3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ht="14.4" x14ac:dyDescent="0.3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ht="14.4" x14ac:dyDescent="0.3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ht="14.4" x14ac:dyDescent="0.3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ht="14.4" x14ac:dyDescent="0.3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ht="14.4" x14ac:dyDescent="0.3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ht="14.4" x14ac:dyDescent="0.3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ht="14.4" x14ac:dyDescent="0.3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ht="14.4" x14ac:dyDescent="0.3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ht="14.4" x14ac:dyDescent="0.3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ht="14.4" x14ac:dyDescent="0.3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ht="14.4" x14ac:dyDescent="0.3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ht="14.4" x14ac:dyDescent="0.3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ht="14.4" x14ac:dyDescent="0.3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ht="14.4" x14ac:dyDescent="0.3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ht="14.4" x14ac:dyDescent="0.3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ht="14.4" x14ac:dyDescent="0.3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ht="14.4" x14ac:dyDescent="0.3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ht="14.4" x14ac:dyDescent="0.3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ht="14.4" x14ac:dyDescent="0.3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ht="14.4" x14ac:dyDescent="0.3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ht="14.4" x14ac:dyDescent="0.3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ht="14.4" x14ac:dyDescent="0.3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ht="14.4" x14ac:dyDescent="0.3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ht="14.4" x14ac:dyDescent="0.3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ht="14.4" x14ac:dyDescent="0.3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ht="14.4" x14ac:dyDescent="0.3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ht="14.4" x14ac:dyDescent="0.3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ht="14.4" x14ac:dyDescent="0.3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ht="14.4" x14ac:dyDescent="0.3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ht="14.4" x14ac:dyDescent="0.3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ht="14.4" x14ac:dyDescent="0.3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ht="14.4" x14ac:dyDescent="0.3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ht="14.4" x14ac:dyDescent="0.3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ht="14.4" x14ac:dyDescent="0.3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ht="14.4" x14ac:dyDescent="0.3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ht="14.4" x14ac:dyDescent="0.3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ht="14.4" x14ac:dyDescent="0.3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ht="14.4" x14ac:dyDescent="0.3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ht="14.4" x14ac:dyDescent="0.3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ht="14.4" x14ac:dyDescent="0.3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ht="14.4" x14ac:dyDescent="0.3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ht="14.4" x14ac:dyDescent="0.3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ht="14.4" x14ac:dyDescent="0.3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ht="14.4" x14ac:dyDescent="0.3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ht="14.4" x14ac:dyDescent="0.3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ht="14.4" x14ac:dyDescent="0.3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ht="14.4" x14ac:dyDescent="0.3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ht="14.4" x14ac:dyDescent="0.3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ht="14.4" x14ac:dyDescent="0.3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ht="14.4" x14ac:dyDescent="0.3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ht="14.4" x14ac:dyDescent="0.3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ht="14.4" x14ac:dyDescent="0.3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ht="14.4" x14ac:dyDescent="0.3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ht="14.4" x14ac:dyDescent="0.3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ht="14.4" x14ac:dyDescent="0.3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ht="14.4" x14ac:dyDescent="0.3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ht="14.4" x14ac:dyDescent="0.3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ht="14.4" x14ac:dyDescent="0.3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ht="14.4" x14ac:dyDescent="0.3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ht="14.4" x14ac:dyDescent="0.3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ht="14.4" x14ac:dyDescent="0.3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ht="14.4" x14ac:dyDescent="0.3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ht="14.4" x14ac:dyDescent="0.3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ht="14.4" x14ac:dyDescent="0.3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ht="14.4" x14ac:dyDescent="0.3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ht="14.4" x14ac:dyDescent="0.3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ht="14.4" x14ac:dyDescent="0.3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ht="14.4" x14ac:dyDescent="0.3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ht="14.4" x14ac:dyDescent="0.3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ht="14.4" x14ac:dyDescent="0.3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ht="14.4" x14ac:dyDescent="0.3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ht="14.4" x14ac:dyDescent="0.3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ht="14.4" x14ac:dyDescent="0.3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ht="14.4" x14ac:dyDescent="0.3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ht="14.4" x14ac:dyDescent="0.3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ht="14.4" x14ac:dyDescent="0.3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ht="14.4" x14ac:dyDescent="0.3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ht="14.4" x14ac:dyDescent="0.3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ht="14.4" x14ac:dyDescent="0.3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ht="14.4" x14ac:dyDescent="0.3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ht="14.4" x14ac:dyDescent="0.3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ht="14.4" x14ac:dyDescent="0.3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ht="14.4" x14ac:dyDescent="0.3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ht="14.4" x14ac:dyDescent="0.3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ht="14.4" x14ac:dyDescent="0.3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ht="14.4" x14ac:dyDescent="0.3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ht="14.4" x14ac:dyDescent="0.3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ht="14.4" x14ac:dyDescent="0.3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ht="14.4" x14ac:dyDescent="0.3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ht="14.4" x14ac:dyDescent="0.3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ht="14.4" x14ac:dyDescent="0.3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ht="14.4" x14ac:dyDescent="0.3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ht="14.4" x14ac:dyDescent="0.3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ht="14.4" x14ac:dyDescent="0.3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ht="14.4" x14ac:dyDescent="0.3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ht="14.4" x14ac:dyDescent="0.3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ht="14.4" x14ac:dyDescent="0.3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ht="14.4" x14ac:dyDescent="0.3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ht="14.4" x14ac:dyDescent="0.3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ht="14.4" x14ac:dyDescent="0.3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ht="14.4" x14ac:dyDescent="0.3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ht="14.4" x14ac:dyDescent="0.3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ht="14.4" x14ac:dyDescent="0.3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ht="14.4" x14ac:dyDescent="0.3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ht="14.4" x14ac:dyDescent="0.3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ht="14.4" x14ac:dyDescent="0.3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ht="14.4" x14ac:dyDescent="0.3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ht="14.4" x14ac:dyDescent="0.3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ht="14.4" x14ac:dyDescent="0.3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ht="14.4" x14ac:dyDescent="0.3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ht="14.4" x14ac:dyDescent="0.3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ht="14.4" x14ac:dyDescent="0.3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ht="14.4" x14ac:dyDescent="0.3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ht="14.4" x14ac:dyDescent="0.3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ht="14.4" x14ac:dyDescent="0.3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ht="14.4" x14ac:dyDescent="0.3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ht="14.4" x14ac:dyDescent="0.3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ht="14.4" x14ac:dyDescent="0.3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ht="14.4" x14ac:dyDescent="0.3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ht="14.4" x14ac:dyDescent="0.3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ht="14.4" x14ac:dyDescent="0.3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ht="14.4" x14ac:dyDescent="0.3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ht="14.4" x14ac:dyDescent="0.3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ht="14.4" x14ac:dyDescent="0.3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ht="14.4" x14ac:dyDescent="0.3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ht="14.4" x14ac:dyDescent="0.3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ht="14.4" x14ac:dyDescent="0.3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ht="14.4" x14ac:dyDescent="0.3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ht="14.4" x14ac:dyDescent="0.3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ht="14.4" x14ac:dyDescent="0.3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ht="14.4" x14ac:dyDescent="0.3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ht="14.4" x14ac:dyDescent="0.3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ht="14.4" x14ac:dyDescent="0.3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ht="14.4" x14ac:dyDescent="0.3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ht="14.4" x14ac:dyDescent="0.3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ht="14.4" x14ac:dyDescent="0.3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ht="14.4" x14ac:dyDescent="0.3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ht="14.4" x14ac:dyDescent="0.3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ht="14.4" x14ac:dyDescent="0.3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ht="14.4" x14ac:dyDescent="0.3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ht="14.4" x14ac:dyDescent="0.3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ht="14.4" x14ac:dyDescent="0.3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ht="14.4" x14ac:dyDescent="0.3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ht="14.4" x14ac:dyDescent="0.3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ht="14.4" x14ac:dyDescent="0.3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ht="14.4" x14ac:dyDescent="0.3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ht="14.4" x14ac:dyDescent="0.3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ht="14.4" x14ac:dyDescent="0.3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ht="14.4" x14ac:dyDescent="0.3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ht="14.4" x14ac:dyDescent="0.3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ht="14.4" x14ac:dyDescent="0.3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ht="14.4" x14ac:dyDescent="0.3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ht="14.4" x14ac:dyDescent="0.3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ht="14.4" x14ac:dyDescent="0.3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ht="14.4" x14ac:dyDescent="0.3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ht="14.4" x14ac:dyDescent="0.3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ht="14.4" x14ac:dyDescent="0.3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ht="14.4" x14ac:dyDescent="0.3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ht="14.4" x14ac:dyDescent="0.3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ht="14.4" x14ac:dyDescent="0.3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ht="14.4" x14ac:dyDescent="0.3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ht="14.4" x14ac:dyDescent="0.3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ht="14.4" x14ac:dyDescent="0.3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ht="14.4" x14ac:dyDescent="0.3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ht="14.4" x14ac:dyDescent="0.3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ht="14.4" x14ac:dyDescent="0.3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ht="14.4" x14ac:dyDescent="0.3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ht="14.4" x14ac:dyDescent="0.3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ht="14.4" x14ac:dyDescent="0.3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ht="14.4" x14ac:dyDescent="0.3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ht="14.4" x14ac:dyDescent="0.3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ht="14.4" x14ac:dyDescent="0.3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ht="14.4" x14ac:dyDescent="0.3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ht="14.4" x14ac:dyDescent="0.3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ht="14.4" x14ac:dyDescent="0.3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ht="14.4" x14ac:dyDescent="0.3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ht="14.4" x14ac:dyDescent="0.3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ht="14.4" x14ac:dyDescent="0.3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ht="14.4" x14ac:dyDescent="0.3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ht="14.4" x14ac:dyDescent="0.3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ht="14.4" x14ac:dyDescent="0.3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ht="14.4" x14ac:dyDescent="0.3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ht="14.4" x14ac:dyDescent="0.3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ht="14.4" x14ac:dyDescent="0.3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ht="14.4" x14ac:dyDescent="0.3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ht="14.4" x14ac:dyDescent="0.3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ht="14.4" x14ac:dyDescent="0.3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ht="14.4" x14ac:dyDescent="0.3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ht="14.4" x14ac:dyDescent="0.3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ht="14.4" x14ac:dyDescent="0.3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ht="14.4" x14ac:dyDescent="0.3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ht="14.4" x14ac:dyDescent="0.3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ht="14.4" x14ac:dyDescent="0.3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ht="14.4" x14ac:dyDescent="0.3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ht="14.4" x14ac:dyDescent="0.3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ht="14.4" x14ac:dyDescent="0.3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ht="14.4" x14ac:dyDescent="0.3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ht="14.4" x14ac:dyDescent="0.3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ht="14.4" x14ac:dyDescent="0.3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ht="14.4" x14ac:dyDescent="0.3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ht="14.4" x14ac:dyDescent="0.3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ht="14.4" x14ac:dyDescent="0.3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ht="14.4" x14ac:dyDescent="0.3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ht="14.4" x14ac:dyDescent="0.3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ht="14.4" x14ac:dyDescent="0.3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ht="14.4" x14ac:dyDescent="0.3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ht="14.4" x14ac:dyDescent="0.3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ht="14.4" x14ac:dyDescent="0.3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ht="14.4" x14ac:dyDescent="0.3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ht="14.4" x14ac:dyDescent="0.3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ht="14.4" x14ac:dyDescent="0.3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ht="14.4" x14ac:dyDescent="0.3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ht="14.4" x14ac:dyDescent="0.3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ht="14.4" x14ac:dyDescent="0.3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ht="14.4" x14ac:dyDescent="0.3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ht="14.4" x14ac:dyDescent="0.3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ht="14.4" x14ac:dyDescent="0.3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ht="14.4" x14ac:dyDescent="0.3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ht="14.4" x14ac:dyDescent="0.3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ht="14.4" x14ac:dyDescent="0.3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ht="14.4" x14ac:dyDescent="0.3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ht="14.4" x14ac:dyDescent="0.3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ht="14.4" x14ac:dyDescent="0.3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ht="14.4" x14ac:dyDescent="0.3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ht="14.4" x14ac:dyDescent="0.3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ht="14.4" x14ac:dyDescent="0.3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ht="14.4" x14ac:dyDescent="0.3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ht="14.4" x14ac:dyDescent="0.3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ht="14.4" x14ac:dyDescent="0.3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ht="14.4" x14ac:dyDescent="0.3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ht="14.4" x14ac:dyDescent="0.3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ht="14.4" x14ac:dyDescent="0.3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ht="14.4" x14ac:dyDescent="0.3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ht="14.4" x14ac:dyDescent="0.3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ht="14.4" x14ac:dyDescent="0.3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ht="14.4" x14ac:dyDescent="0.3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ht="14.4" x14ac:dyDescent="0.3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ht="14.4" x14ac:dyDescent="0.3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ht="14.4" x14ac:dyDescent="0.3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ht="14.4" x14ac:dyDescent="0.3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ht="14.4" x14ac:dyDescent="0.3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ht="14.4" x14ac:dyDescent="0.3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ht="14.4" x14ac:dyDescent="0.3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ht="14.4" x14ac:dyDescent="0.3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ht="14.4" x14ac:dyDescent="0.3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ht="14.4" x14ac:dyDescent="0.3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ht="14.4" x14ac:dyDescent="0.3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ht="14.4" x14ac:dyDescent="0.3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ht="14.4" x14ac:dyDescent="0.3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ht="14.4" x14ac:dyDescent="0.3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ht="14.4" x14ac:dyDescent="0.3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ht="14.4" x14ac:dyDescent="0.3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ht="14.4" x14ac:dyDescent="0.3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ht="14.4" x14ac:dyDescent="0.3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ht="14.4" x14ac:dyDescent="0.3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ht="14.4" x14ac:dyDescent="0.3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ht="14.4" x14ac:dyDescent="0.3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ht="14.4" x14ac:dyDescent="0.3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ht="14.4" x14ac:dyDescent="0.3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ht="14.4" x14ac:dyDescent="0.3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ht="14.4" x14ac:dyDescent="0.3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ht="14.4" x14ac:dyDescent="0.3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ht="14.4" x14ac:dyDescent="0.3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ht="14.4" x14ac:dyDescent="0.3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ht="14.4" x14ac:dyDescent="0.3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ht="14.4" x14ac:dyDescent="0.3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ht="14.4" x14ac:dyDescent="0.3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ht="14.4" x14ac:dyDescent="0.3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ht="14.4" x14ac:dyDescent="0.3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ht="14.4" x14ac:dyDescent="0.3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ht="14.4" x14ac:dyDescent="0.3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ht="14.4" x14ac:dyDescent="0.3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ht="14.4" x14ac:dyDescent="0.3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ht="14.4" x14ac:dyDescent="0.3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ht="14.4" x14ac:dyDescent="0.3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ht="14.4" x14ac:dyDescent="0.3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ht="14.4" x14ac:dyDescent="0.3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ht="14.4" x14ac:dyDescent="0.3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ht="14.4" x14ac:dyDescent="0.3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ht="14.4" x14ac:dyDescent="0.3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ht="14.4" x14ac:dyDescent="0.3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ht="14.4" x14ac:dyDescent="0.3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ht="14.4" x14ac:dyDescent="0.3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ht="14.4" x14ac:dyDescent="0.3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ht="14.4" x14ac:dyDescent="0.3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ht="14.4" x14ac:dyDescent="0.3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ht="14.4" x14ac:dyDescent="0.3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ht="14.4" x14ac:dyDescent="0.3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ht="14.4" x14ac:dyDescent="0.3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ht="14.4" x14ac:dyDescent="0.3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ht="14.4" x14ac:dyDescent="0.3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ht="14.4" x14ac:dyDescent="0.3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ht="14.4" x14ac:dyDescent="0.3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ht="14.4" x14ac:dyDescent="0.3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ht="14.4" x14ac:dyDescent="0.3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ht="14.4" x14ac:dyDescent="0.3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ht="14.4" x14ac:dyDescent="0.3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ht="14.4" x14ac:dyDescent="0.3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ht="14.4" x14ac:dyDescent="0.3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ht="14.4" x14ac:dyDescent="0.3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ht="14.4" x14ac:dyDescent="0.3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ht="14.4" x14ac:dyDescent="0.3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ht="14.4" x14ac:dyDescent="0.3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ht="14.4" x14ac:dyDescent="0.3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ht="14.4" x14ac:dyDescent="0.3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ht="14.4" x14ac:dyDescent="0.3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ht="14.4" x14ac:dyDescent="0.3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ht="14.4" x14ac:dyDescent="0.3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ht="14.4" x14ac:dyDescent="0.3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ht="14.4" x14ac:dyDescent="0.3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ht="14.4" x14ac:dyDescent="0.3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ht="14.4" x14ac:dyDescent="0.3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ht="14.4" x14ac:dyDescent="0.3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ht="14.4" x14ac:dyDescent="0.3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ht="14.4" x14ac:dyDescent="0.3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ht="14.4" x14ac:dyDescent="0.3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ht="14.4" x14ac:dyDescent="0.3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ht="14.4" x14ac:dyDescent="0.3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ht="14.4" x14ac:dyDescent="0.3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ht="14.4" x14ac:dyDescent="0.3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ht="14.4" x14ac:dyDescent="0.3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ht="14.4" x14ac:dyDescent="0.3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ht="14.4" x14ac:dyDescent="0.3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ht="14.4" x14ac:dyDescent="0.3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ht="14.4" x14ac:dyDescent="0.3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ht="14.4" x14ac:dyDescent="0.3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ht="14.4" x14ac:dyDescent="0.3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ht="14.4" x14ac:dyDescent="0.3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ht="14.4" x14ac:dyDescent="0.3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ht="14.4" x14ac:dyDescent="0.3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ht="14.4" x14ac:dyDescent="0.3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ht="14.4" x14ac:dyDescent="0.3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ht="14.4" x14ac:dyDescent="0.3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ht="14.4" x14ac:dyDescent="0.3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ht="14.4" x14ac:dyDescent="0.3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ht="14.4" x14ac:dyDescent="0.3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ht="14.4" x14ac:dyDescent="0.3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ht="14.4" x14ac:dyDescent="0.3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ht="14.4" x14ac:dyDescent="0.3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ht="14.4" x14ac:dyDescent="0.3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ht="14.4" x14ac:dyDescent="0.3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ht="14.4" x14ac:dyDescent="0.3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ht="14.4" x14ac:dyDescent="0.3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ht="14.4" x14ac:dyDescent="0.3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ht="14.4" x14ac:dyDescent="0.3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ht="14.4" x14ac:dyDescent="0.3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ht="14.4" x14ac:dyDescent="0.3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ht="14.4" x14ac:dyDescent="0.3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ht="14.4" x14ac:dyDescent="0.3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ht="14.4" x14ac:dyDescent="0.3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ht="14.4" x14ac:dyDescent="0.3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ht="14.4" x14ac:dyDescent="0.3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ht="14.4" x14ac:dyDescent="0.3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ht="14.4" x14ac:dyDescent="0.3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ht="14.4" x14ac:dyDescent="0.3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ht="14.4" x14ac:dyDescent="0.3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ht="14.4" x14ac:dyDescent="0.3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ht="14.4" x14ac:dyDescent="0.3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ht="14.4" x14ac:dyDescent="0.3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ht="14.4" x14ac:dyDescent="0.3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ht="14.4" x14ac:dyDescent="0.3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ht="14.4" x14ac:dyDescent="0.3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ht="14.4" x14ac:dyDescent="0.3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ht="14.4" x14ac:dyDescent="0.3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ht="14.4" x14ac:dyDescent="0.3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ht="14.4" x14ac:dyDescent="0.3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ht="14.4" x14ac:dyDescent="0.3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ht="14.4" x14ac:dyDescent="0.3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ht="14.4" x14ac:dyDescent="0.3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ht="14.4" x14ac:dyDescent="0.3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ht="14.4" x14ac:dyDescent="0.3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ht="14.4" x14ac:dyDescent="0.3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ht="14.4" x14ac:dyDescent="0.3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ht="14.4" x14ac:dyDescent="0.3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ht="14.4" x14ac:dyDescent="0.3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ht="14.4" x14ac:dyDescent="0.3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ht="14.4" x14ac:dyDescent="0.3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ht="14.4" x14ac:dyDescent="0.3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ht="14.4" x14ac:dyDescent="0.3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ht="14.4" x14ac:dyDescent="0.3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ht="14.4" x14ac:dyDescent="0.3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ht="14.4" x14ac:dyDescent="0.3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ht="14.4" x14ac:dyDescent="0.3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ht="14.4" x14ac:dyDescent="0.3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ht="14.4" x14ac:dyDescent="0.3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ht="14.4" x14ac:dyDescent="0.3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ht="14.4" x14ac:dyDescent="0.3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ht="14.4" x14ac:dyDescent="0.3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ht="14.4" x14ac:dyDescent="0.3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ht="14.4" x14ac:dyDescent="0.3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ht="14.4" x14ac:dyDescent="0.3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ht="14.4" x14ac:dyDescent="0.3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ht="14.4" x14ac:dyDescent="0.3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ht="14.4" x14ac:dyDescent="0.3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ht="14.4" x14ac:dyDescent="0.3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ht="14.4" x14ac:dyDescent="0.3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ht="14.4" x14ac:dyDescent="0.3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ht="14.4" x14ac:dyDescent="0.3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ht="14.4" x14ac:dyDescent="0.3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ht="14.4" x14ac:dyDescent="0.3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ht="14.4" x14ac:dyDescent="0.3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ht="14.4" x14ac:dyDescent="0.3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ht="14.4" x14ac:dyDescent="0.3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ht="14.4" x14ac:dyDescent="0.3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ht="14.4" x14ac:dyDescent="0.3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ht="14.4" x14ac:dyDescent="0.3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ht="14.4" x14ac:dyDescent="0.3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ht="14.4" x14ac:dyDescent="0.3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ht="14.4" x14ac:dyDescent="0.3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ht="14.4" x14ac:dyDescent="0.3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ht="14.4" x14ac:dyDescent="0.3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ht="14.4" x14ac:dyDescent="0.3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ht="14.4" x14ac:dyDescent="0.3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ht="14.4" x14ac:dyDescent="0.3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ht="14.4" x14ac:dyDescent="0.3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ht="14.4" x14ac:dyDescent="0.3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ht="14.4" x14ac:dyDescent="0.3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ht="14.4" x14ac:dyDescent="0.3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ht="14.4" x14ac:dyDescent="0.3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ht="14.4" x14ac:dyDescent="0.3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ht="14.4" x14ac:dyDescent="0.3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ht="14.4" x14ac:dyDescent="0.3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ht="14.4" x14ac:dyDescent="0.3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ht="14.4" x14ac:dyDescent="0.3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ht="14.4" x14ac:dyDescent="0.3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ht="14.4" x14ac:dyDescent="0.3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ht="14.4" x14ac:dyDescent="0.3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ht="14.4" x14ac:dyDescent="0.3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ht="14.4" x14ac:dyDescent="0.3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ht="14.4" x14ac:dyDescent="0.3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ht="14.4" x14ac:dyDescent="0.3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ht="14.4" x14ac:dyDescent="0.3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ht="14.4" x14ac:dyDescent="0.3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ht="14.4" x14ac:dyDescent="0.3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ht="14.4" x14ac:dyDescent="0.3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ht="14.4" x14ac:dyDescent="0.3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ht="14.4" x14ac:dyDescent="0.3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ht="14.4" x14ac:dyDescent="0.3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ht="14.4" x14ac:dyDescent="0.3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ht="14.4" x14ac:dyDescent="0.3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ht="14.4" x14ac:dyDescent="0.3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ht="14.4" x14ac:dyDescent="0.3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ht="14.4" x14ac:dyDescent="0.3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ht="14.4" x14ac:dyDescent="0.3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ht="14.4" x14ac:dyDescent="0.3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ht="14.4" x14ac:dyDescent="0.3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ht="14.4" x14ac:dyDescent="0.3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ht="14.4" x14ac:dyDescent="0.3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ht="14.4" x14ac:dyDescent="0.3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ht="14.4" x14ac:dyDescent="0.3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ht="14.4" x14ac:dyDescent="0.3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ht="14.4" x14ac:dyDescent="0.3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ht="14.4" x14ac:dyDescent="0.3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ht="14.4" x14ac:dyDescent="0.3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ht="14.4" x14ac:dyDescent="0.3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ht="14.4" x14ac:dyDescent="0.3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ht="14.4" x14ac:dyDescent="0.3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ht="14.4" x14ac:dyDescent="0.3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ht="14.4" x14ac:dyDescent="0.3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ht="14.4" x14ac:dyDescent="0.3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ht="14.4" x14ac:dyDescent="0.3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ht="14.4" x14ac:dyDescent="0.3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ht="14.4" x14ac:dyDescent="0.3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ht="14.4" x14ac:dyDescent="0.3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ht="14.4" x14ac:dyDescent="0.3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ht="14.4" x14ac:dyDescent="0.3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ht="14.4" x14ac:dyDescent="0.3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ht="14.4" x14ac:dyDescent="0.3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ht="14.4" x14ac:dyDescent="0.3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ht="14.4" x14ac:dyDescent="0.3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ht="14.4" x14ac:dyDescent="0.3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ht="14.4" x14ac:dyDescent="0.3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ht="14.4" x14ac:dyDescent="0.3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ht="14.4" x14ac:dyDescent="0.3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ht="14.4" x14ac:dyDescent="0.3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ht="14.4" x14ac:dyDescent="0.3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ht="14.4" x14ac:dyDescent="0.3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ht="14.4" x14ac:dyDescent="0.3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ht="14.4" x14ac:dyDescent="0.3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ht="14.4" x14ac:dyDescent="0.3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ht="14.4" x14ac:dyDescent="0.3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ht="14.4" x14ac:dyDescent="0.3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ht="14.4" x14ac:dyDescent="0.3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ht="14.4" x14ac:dyDescent="0.3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ht="14.4" x14ac:dyDescent="0.3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ht="14.4" x14ac:dyDescent="0.3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ht="14.4" x14ac:dyDescent="0.3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ht="14.4" x14ac:dyDescent="0.3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ht="14.4" x14ac:dyDescent="0.3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ht="14.4" x14ac:dyDescent="0.3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ht="14.4" x14ac:dyDescent="0.3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ht="14.4" x14ac:dyDescent="0.3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ht="14.4" x14ac:dyDescent="0.3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ht="14.4" x14ac:dyDescent="0.3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ht="14.4" x14ac:dyDescent="0.3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ht="14.4" x14ac:dyDescent="0.3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ht="14.4" x14ac:dyDescent="0.3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ht="14.4" x14ac:dyDescent="0.3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ht="14.4" x14ac:dyDescent="0.3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ht="14.4" x14ac:dyDescent="0.3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ht="14.4" x14ac:dyDescent="0.3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ht="14.4" x14ac:dyDescent="0.3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ht="14.4" x14ac:dyDescent="0.3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ht="14.4" x14ac:dyDescent="0.3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ht="14.4" x14ac:dyDescent="0.3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ht="14.4" x14ac:dyDescent="0.3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ht="14.4" x14ac:dyDescent="0.3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ht="14.4" x14ac:dyDescent="0.3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ht="14.4" x14ac:dyDescent="0.3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ht="14.4" x14ac:dyDescent="0.3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ht="14.4" x14ac:dyDescent="0.3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ht="14.4" x14ac:dyDescent="0.3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ht="14.4" x14ac:dyDescent="0.3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ht="14.4" x14ac:dyDescent="0.3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ht="14.4" x14ac:dyDescent="0.3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ht="14.4" x14ac:dyDescent="0.3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ht="14.4" x14ac:dyDescent="0.3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ht="14.4" x14ac:dyDescent="0.3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ht="14.4" x14ac:dyDescent="0.3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ht="14.4" x14ac:dyDescent="0.3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ht="14.4" x14ac:dyDescent="0.3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ht="14.4" x14ac:dyDescent="0.3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ht="14.4" x14ac:dyDescent="0.3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ht="14.4" x14ac:dyDescent="0.3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ht="14.4" x14ac:dyDescent="0.3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ht="14.4" x14ac:dyDescent="0.3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ht="14.4" x14ac:dyDescent="0.3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ht="14.4" x14ac:dyDescent="0.3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ht="14.4" x14ac:dyDescent="0.3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ht="14.4" x14ac:dyDescent="0.3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ht="14.4" x14ac:dyDescent="0.3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ht="14.4" x14ac:dyDescent="0.3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ht="14.4" x14ac:dyDescent="0.3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ht="14.4" x14ac:dyDescent="0.3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ht="14.4" x14ac:dyDescent="0.3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ht="14.4" x14ac:dyDescent="0.3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ht="14.4" x14ac:dyDescent="0.3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ht="14.4" x14ac:dyDescent="0.3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ht="14.4" x14ac:dyDescent="0.3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ht="14.4" x14ac:dyDescent="0.3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ht="14.4" x14ac:dyDescent="0.3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ht="14.4" x14ac:dyDescent="0.3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ht="14.4" x14ac:dyDescent="0.3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ht="14.4" x14ac:dyDescent="0.3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ht="14.4" x14ac:dyDescent="0.3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ht="14.4" x14ac:dyDescent="0.3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ht="14.4" x14ac:dyDescent="0.3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ht="14.4" x14ac:dyDescent="0.3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ht="14.4" x14ac:dyDescent="0.3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ht="14.4" x14ac:dyDescent="0.3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ht="14.4" x14ac:dyDescent="0.3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ht="14.4" x14ac:dyDescent="0.3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ht="14.4" x14ac:dyDescent="0.3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ht="14.4" x14ac:dyDescent="0.3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ht="14.4" x14ac:dyDescent="0.3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ht="14.4" x14ac:dyDescent="0.3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ht="14.4" x14ac:dyDescent="0.3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ht="14.4" x14ac:dyDescent="0.3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ht="14.4" x14ac:dyDescent="0.3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ht="14.4" x14ac:dyDescent="0.3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ht="14.4" x14ac:dyDescent="0.3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ht="14.4" x14ac:dyDescent="0.3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ht="14.4" x14ac:dyDescent="0.3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ht="14.4" x14ac:dyDescent="0.3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ht="14.4" x14ac:dyDescent="0.3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ht="14.4" x14ac:dyDescent="0.3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ht="14.4" x14ac:dyDescent="0.3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ht="14.4" x14ac:dyDescent="0.3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ht="14.4" x14ac:dyDescent="0.3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ht="14.4" x14ac:dyDescent="0.3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ht="14.4" x14ac:dyDescent="0.3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ht="14.4" x14ac:dyDescent="0.3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ht="14.4" x14ac:dyDescent="0.3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ht="14.4" x14ac:dyDescent="0.3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ht="14.4" x14ac:dyDescent="0.3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ht="14.4" x14ac:dyDescent="0.3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ht="14.4" x14ac:dyDescent="0.3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ht="14.4" x14ac:dyDescent="0.3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ht="14.4" x14ac:dyDescent="0.3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ht="14.4" x14ac:dyDescent="0.3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ht="14.4" x14ac:dyDescent="0.3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ht="14.4" x14ac:dyDescent="0.3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ht="14.4" x14ac:dyDescent="0.3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ht="14.4" x14ac:dyDescent="0.3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ht="14.4" x14ac:dyDescent="0.3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ht="14.4" x14ac:dyDescent="0.3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ht="14.4" x14ac:dyDescent="0.3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ht="14.4" x14ac:dyDescent="0.3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ht="14.4" x14ac:dyDescent="0.3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ht="14.4" x14ac:dyDescent="0.3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ht="14.4" x14ac:dyDescent="0.3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ht="14.4" x14ac:dyDescent="0.3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ht="14.4" x14ac:dyDescent="0.3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ht="14.4" x14ac:dyDescent="0.3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ht="14.4" x14ac:dyDescent="0.3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ht="14.4" x14ac:dyDescent="0.3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ht="14.4" x14ac:dyDescent="0.3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ht="14.4" x14ac:dyDescent="0.3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ht="14.4" x14ac:dyDescent="0.3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ht="14.4" x14ac:dyDescent="0.3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ht="14.4" x14ac:dyDescent="0.3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ht="14.4" x14ac:dyDescent="0.3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ht="14.4" x14ac:dyDescent="0.3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ht="14.4" x14ac:dyDescent="0.3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ht="14.4" x14ac:dyDescent="0.3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ht="14.4" x14ac:dyDescent="0.3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ht="14.4" x14ac:dyDescent="0.3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ht="14.4" x14ac:dyDescent="0.3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ht="14.4" x14ac:dyDescent="0.3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ht="14.4" x14ac:dyDescent="0.3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ht="14.4" x14ac:dyDescent="0.3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ht="14.4" x14ac:dyDescent="0.3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ht="14.4" x14ac:dyDescent="0.3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ht="14.4" x14ac:dyDescent="0.3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ht="14.4" x14ac:dyDescent="0.3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ht="14.4" x14ac:dyDescent="0.3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ht="14.4" x14ac:dyDescent="0.3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ht="14.4" x14ac:dyDescent="0.3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ht="14.4" x14ac:dyDescent="0.3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ht="14.4" x14ac:dyDescent="0.3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ht="14.4" x14ac:dyDescent="0.3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ht="14.4" x14ac:dyDescent="0.3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ht="14.4" x14ac:dyDescent="0.3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ht="14.4" x14ac:dyDescent="0.3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ht="14.4" x14ac:dyDescent="0.3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ht="14.4" x14ac:dyDescent="0.3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ht="14.4" x14ac:dyDescent="0.3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ht="14.4" x14ac:dyDescent="0.3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ht="14.4" x14ac:dyDescent="0.3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ht="14.4" x14ac:dyDescent="0.3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ht="14.4" x14ac:dyDescent="0.3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ht="14.4" x14ac:dyDescent="0.3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ht="14.4" x14ac:dyDescent="0.3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ht="14.4" x14ac:dyDescent="0.3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ht="14.4" x14ac:dyDescent="0.3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ht="14.4" x14ac:dyDescent="0.3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ht="14.4" x14ac:dyDescent="0.3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ht="14.4" x14ac:dyDescent="0.3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ht="14.4" x14ac:dyDescent="0.3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ht="14.4" x14ac:dyDescent="0.3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ht="14.4" x14ac:dyDescent="0.3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ht="14.4" x14ac:dyDescent="0.3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ht="14.4" x14ac:dyDescent="0.3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ht="14.4" x14ac:dyDescent="0.3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ht="14.4" x14ac:dyDescent="0.3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ht="14.4" x14ac:dyDescent="0.3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ht="14.4" x14ac:dyDescent="0.3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ht="14.4" x14ac:dyDescent="0.3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ht="14.4" x14ac:dyDescent="0.3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ht="14.4" x14ac:dyDescent="0.3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ht="14.4" x14ac:dyDescent="0.3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ht="14.4" x14ac:dyDescent="0.3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ht="14.4" x14ac:dyDescent="0.3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ht="14.4" x14ac:dyDescent="0.3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ht="14.4" x14ac:dyDescent="0.3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ht="14.4" x14ac:dyDescent="0.3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ht="14.4" x14ac:dyDescent="0.3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ht="14.4" x14ac:dyDescent="0.3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ht="14.4" x14ac:dyDescent="0.3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ht="14.4" x14ac:dyDescent="0.3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ht="14.4" x14ac:dyDescent="0.3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ht="14.4" x14ac:dyDescent="0.3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ht="14.4" x14ac:dyDescent="0.3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ht="14.4" x14ac:dyDescent="0.3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ht="14.4" x14ac:dyDescent="0.3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ht="14.4" x14ac:dyDescent="0.3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ht="14.4" x14ac:dyDescent="0.3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ht="14.4" x14ac:dyDescent="0.3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ht="14.4" x14ac:dyDescent="0.3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ht="14.4" x14ac:dyDescent="0.3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ht="14.4" x14ac:dyDescent="0.3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ht="14.4" x14ac:dyDescent="0.3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ht="14.4" x14ac:dyDescent="0.3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ht="14.4" x14ac:dyDescent="0.3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ht="14.4" x14ac:dyDescent="0.3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ht="14.4" x14ac:dyDescent="0.3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ht="14.4" x14ac:dyDescent="0.3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ht="14.4" x14ac:dyDescent="0.3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ht="14.4" x14ac:dyDescent="0.3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ht="14.4" x14ac:dyDescent="0.3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ht="14.4" x14ac:dyDescent="0.3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ht="14.4" x14ac:dyDescent="0.3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ht="14.4" x14ac:dyDescent="0.3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ht="14.4" x14ac:dyDescent="0.3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ht="14.4" x14ac:dyDescent="0.3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ht="14.4" x14ac:dyDescent="0.3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ht="14.4" x14ac:dyDescent="0.3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ht="14.4" x14ac:dyDescent="0.3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ht="14.4" x14ac:dyDescent="0.3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ht="14.4" x14ac:dyDescent="0.3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ht="14.4" x14ac:dyDescent="0.3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ht="14.4" x14ac:dyDescent="0.3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ht="14.4" x14ac:dyDescent="0.3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ht="14.4" x14ac:dyDescent="0.3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ht="14.4" x14ac:dyDescent="0.3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ht="14.4" x14ac:dyDescent="0.3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ht="14.4" x14ac:dyDescent="0.3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ht="14.4" x14ac:dyDescent="0.3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ht="14.4" x14ac:dyDescent="0.3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ht="14.4" x14ac:dyDescent="0.3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ht="14.4" x14ac:dyDescent="0.3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ht="14.4" x14ac:dyDescent="0.3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ht="14.4" x14ac:dyDescent="0.3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ht="14.4" x14ac:dyDescent="0.3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ht="14.4" x14ac:dyDescent="0.3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ht="14.4" x14ac:dyDescent="0.3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ht="14.4" x14ac:dyDescent="0.3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ht="14.4" x14ac:dyDescent="0.3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ht="14.4" x14ac:dyDescent="0.3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ht="14.4" x14ac:dyDescent="0.3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ht="14.4" x14ac:dyDescent="0.3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ht="14.4" x14ac:dyDescent="0.3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ht="14.4" x14ac:dyDescent="0.3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ht="14.4" x14ac:dyDescent="0.3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ht="14.4" x14ac:dyDescent="0.3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ht="14.4" x14ac:dyDescent="0.3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ht="14.4" x14ac:dyDescent="0.3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ht="14.4" x14ac:dyDescent="0.3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ht="14.4" x14ac:dyDescent="0.3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ht="14.4" x14ac:dyDescent="0.3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ht="14.4" x14ac:dyDescent="0.3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ht="14.4" x14ac:dyDescent="0.3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ht="14.4" x14ac:dyDescent="0.3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ht="14.4" x14ac:dyDescent="0.3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ht="14.4" x14ac:dyDescent="0.3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ht="14.4" x14ac:dyDescent="0.3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ht="14.4" x14ac:dyDescent="0.3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ht="14.4" x14ac:dyDescent="0.3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ht="14.4" x14ac:dyDescent="0.3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ht="14.4" x14ac:dyDescent="0.3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ht="14.4" x14ac:dyDescent="0.3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ht="14.4" x14ac:dyDescent="0.3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ht="14.4" x14ac:dyDescent="0.3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ht="14.4" x14ac:dyDescent="0.3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ht="14.4" x14ac:dyDescent="0.3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ht="14.4" x14ac:dyDescent="0.3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ht="14.4" x14ac:dyDescent="0.3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ht="14.4" x14ac:dyDescent="0.3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ht="14.4" x14ac:dyDescent="0.3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ht="14.4" x14ac:dyDescent="0.3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ht="14.4" x14ac:dyDescent="0.3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ht="14.4" x14ac:dyDescent="0.3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ht="14.4" x14ac:dyDescent="0.3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ht="14.4" x14ac:dyDescent="0.3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ht="14.4" x14ac:dyDescent="0.3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ht="14.4" x14ac:dyDescent="0.3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ht="14.4" x14ac:dyDescent="0.3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ht="14.4" x14ac:dyDescent="0.3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ht="14.4" x14ac:dyDescent="0.3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ht="14.4" x14ac:dyDescent="0.3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ht="14.4" x14ac:dyDescent="0.3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ht="14.4" x14ac:dyDescent="0.3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ht="14.4" x14ac:dyDescent="0.3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ht="14.4" x14ac:dyDescent="0.3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ht="14.4" x14ac:dyDescent="0.3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ht="14.4" x14ac:dyDescent="0.3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ht="14.4" x14ac:dyDescent="0.3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ht="14.4" x14ac:dyDescent="0.3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ht="14.4" x14ac:dyDescent="0.3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ht="14.4" x14ac:dyDescent="0.3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ht="14.4" x14ac:dyDescent="0.3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ht="14.4" x14ac:dyDescent="0.3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ht="14.4" x14ac:dyDescent="0.3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ht="14.4" x14ac:dyDescent="0.3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ht="14.4" x14ac:dyDescent="0.3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ht="14.4" x14ac:dyDescent="0.3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ht="14.4" x14ac:dyDescent="0.3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ht="14.4" x14ac:dyDescent="0.3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ht="14.4" x14ac:dyDescent="0.3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ht="14.4" x14ac:dyDescent="0.3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ht="14.4" x14ac:dyDescent="0.3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ht="14.4" x14ac:dyDescent="0.3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ht="14.4" x14ac:dyDescent="0.3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ht="14.4" x14ac:dyDescent="0.3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ht="14.4" x14ac:dyDescent="0.3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ht="14.4" x14ac:dyDescent="0.3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ht="14.4" x14ac:dyDescent="0.3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ht="14.4" x14ac:dyDescent="0.3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ht="14.4" x14ac:dyDescent="0.3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ht="14.4" x14ac:dyDescent="0.3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ht="14.4" x14ac:dyDescent="0.3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ht="14.4" x14ac:dyDescent="0.3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ht="14.4" x14ac:dyDescent="0.3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ht="14.4" x14ac:dyDescent="0.3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ht="14.4" x14ac:dyDescent="0.3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ht="14.4" x14ac:dyDescent="0.3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ht="14.4" x14ac:dyDescent="0.3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ht="14.4" x14ac:dyDescent="0.3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ht="14.4" x14ac:dyDescent="0.3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ht="14.4" x14ac:dyDescent="0.3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ht="14.4" x14ac:dyDescent="0.3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ht="14.4" x14ac:dyDescent="0.3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ht="14.4" x14ac:dyDescent="0.3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ht="14.4" x14ac:dyDescent="0.3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ht="14.4" x14ac:dyDescent="0.3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ht="14.4" x14ac:dyDescent="0.3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ht="14.4" x14ac:dyDescent="0.3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ht="14.4" x14ac:dyDescent="0.3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ht="14.4" x14ac:dyDescent="0.3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ht="14.4" x14ac:dyDescent="0.3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ht="14.4" x14ac:dyDescent="0.3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ht="14.4" x14ac:dyDescent="0.3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ht="14.4" x14ac:dyDescent="0.3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ht="14.4" x14ac:dyDescent="0.3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ht="14.4" x14ac:dyDescent="0.3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ht="14.4" x14ac:dyDescent="0.3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ht="14.4" x14ac:dyDescent="0.3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ht="14.4" x14ac:dyDescent="0.3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ht="14.4" x14ac:dyDescent="0.3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ht="14.4" x14ac:dyDescent="0.3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ht="14.4" x14ac:dyDescent="0.3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ht="14.4" x14ac:dyDescent="0.3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ht="14.4" x14ac:dyDescent="0.3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ht="14.4" x14ac:dyDescent="0.3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ht="14.4" x14ac:dyDescent="0.3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ht="14.4" x14ac:dyDescent="0.3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ht="14.4" x14ac:dyDescent="0.3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ht="14.4" x14ac:dyDescent="0.3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ht="14.4" x14ac:dyDescent="0.3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ht="14.4" x14ac:dyDescent="0.3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ht="14.4" x14ac:dyDescent="0.3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ht="14.4" x14ac:dyDescent="0.3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ht="14.4" x14ac:dyDescent="0.3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ht="14.4" x14ac:dyDescent="0.3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ht="14.4" x14ac:dyDescent="0.3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ht="14.4" x14ac:dyDescent="0.3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ht="14.4" x14ac:dyDescent="0.3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ht="14.4" x14ac:dyDescent="0.3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ht="14.4" x14ac:dyDescent="0.3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ht="14.4" x14ac:dyDescent="0.3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ht="14.4" x14ac:dyDescent="0.3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ht="14.4" x14ac:dyDescent="0.3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ht="14.4" x14ac:dyDescent="0.3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ht="14.4" x14ac:dyDescent="0.3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ht="14.4" x14ac:dyDescent="0.3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ht="14.4" x14ac:dyDescent="0.3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ht="14.4" x14ac:dyDescent="0.3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ht="14.4" x14ac:dyDescent="0.3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ht="14.4" x14ac:dyDescent="0.3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ht="14.4" x14ac:dyDescent="0.3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ht="14.4" x14ac:dyDescent="0.3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ht="14.4" x14ac:dyDescent="0.3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ht="14.4" x14ac:dyDescent="0.3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ht="14.4" x14ac:dyDescent="0.3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ht="14.4" x14ac:dyDescent="0.3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ht="14.4" x14ac:dyDescent="0.3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ht="14.4" x14ac:dyDescent="0.3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ht="14.4" x14ac:dyDescent="0.3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ht="14.4" x14ac:dyDescent="0.3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ht="14.4" x14ac:dyDescent="0.3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ht="14.4" x14ac:dyDescent="0.3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ht="14.4" x14ac:dyDescent="0.3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ht="14.4" x14ac:dyDescent="0.3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ht="14.4" x14ac:dyDescent="0.3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ht="14.4" x14ac:dyDescent="0.3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ht="14.4" x14ac:dyDescent="0.3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ht="14.4" x14ac:dyDescent="0.3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ht="14.4" x14ac:dyDescent="0.3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ht="14.4" x14ac:dyDescent="0.3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ht="14.4" x14ac:dyDescent="0.3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ht="14.4" x14ac:dyDescent="0.3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ht="14.4" x14ac:dyDescent="0.3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ht="14.4" x14ac:dyDescent="0.3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ht="14.4" x14ac:dyDescent="0.3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ht="14.4" x14ac:dyDescent="0.3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ht="14.4" x14ac:dyDescent="0.3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ht="14.4" x14ac:dyDescent="0.3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ht="14.4" x14ac:dyDescent="0.3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ht="14.4" x14ac:dyDescent="0.3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ht="14.4" x14ac:dyDescent="0.3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ht="14.4" x14ac:dyDescent="0.3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ht="14.4" x14ac:dyDescent="0.3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ht="14.4" x14ac:dyDescent="0.3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ht="14.4" x14ac:dyDescent="0.3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ht="14.4" x14ac:dyDescent="0.3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ht="14.4" x14ac:dyDescent="0.3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ht="14.4" x14ac:dyDescent="0.3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ht="14.4" x14ac:dyDescent="0.3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ht="14.4" x14ac:dyDescent="0.3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ht="14.4" x14ac:dyDescent="0.3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ht="14.4" x14ac:dyDescent="0.3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ht="14.4" x14ac:dyDescent="0.3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ht="14.4" x14ac:dyDescent="0.3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ht="14.4" x14ac:dyDescent="0.3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ht="14.4" x14ac:dyDescent="0.3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ht="14.4" x14ac:dyDescent="0.3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ht="14.4" x14ac:dyDescent="0.3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ht="14.4" x14ac:dyDescent="0.3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ht="14.4" x14ac:dyDescent="0.3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ht="14.4" x14ac:dyDescent="0.3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ht="14.4" x14ac:dyDescent="0.3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ht="14.4" x14ac:dyDescent="0.3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ht="14.4" x14ac:dyDescent="0.3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ht="14.4" x14ac:dyDescent="0.3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ht="14.4" x14ac:dyDescent="0.3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ht="14.4" x14ac:dyDescent="0.3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ht="14.4" x14ac:dyDescent="0.3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ht="14.4" x14ac:dyDescent="0.3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ht="14.4" x14ac:dyDescent="0.3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ht="14.4" x14ac:dyDescent="0.3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ht="14.4" x14ac:dyDescent="0.3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ht="14.4" x14ac:dyDescent="0.3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ht="14.4" x14ac:dyDescent="0.3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ht="14.4" x14ac:dyDescent="0.3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ht="14.4" x14ac:dyDescent="0.3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ht="14.4" x14ac:dyDescent="0.3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ht="14.4" x14ac:dyDescent="0.3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ht="14.4" x14ac:dyDescent="0.3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ht="14.4" x14ac:dyDescent="0.3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ht="14.4" x14ac:dyDescent="0.3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ht="14.4" x14ac:dyDescent="0.3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ht="14.4" x14ac:dyDescent="0.3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ht="14.4" x14ac:dyDescent="0.3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ht="14.4" x14ac:dyDescent="0.3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ht="14.4" x14ac:dyDescent="0.3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ht="14.4" x14ac:dyDescent="0.3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ht="14.4" x14ac:dyDescent="0.3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ht="14.4" x14ac:dyDescent="0.3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ht="14.4" x14ac:dyDescent="0.3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ht="14.4" x14ac:dyDescent="0.3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ht="14.4" x14ac:dyDescent="0.3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ht="14.4" x14ac:dyDescent="0.3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ht="14.4" x14ac:dyDescent="0.3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ht="14.4" x14ac:dyDescent="0.3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ht="14.4" x14ac:dyDescent="0.3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ht="14.4" x14ac:dyDescent="0.3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ht="14.4" x14ac:dyDescent="0.3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ht="14.4" x14ac:dyDescent="0.3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ht="14.4" x14ac:dyDescent="0.3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ht="14.4" x14ac:dyDescent="0.3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ht="14.4" x14ac:dyDescent="0.3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ht="14.4" x14ac:dyDescent="0.3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ht="14.4" x14ac:dyDescent="0.3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ht="14.4" x14ac:dyDescent="0.3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ht="14.4" x14ac:dyDescent="0.3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ht="14.4" x14ac:dyDescent="0.3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ht="14.4" x14ac:dyDescent="0.3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ht="14.4" x14ac:dyDescent="0.3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ht="14.4" x14ac:dyDescent="0.3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ht="14.4" x14ac:dyDescent="0.3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ht="14.4" x14ac:dyDescent="0.3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ht="14.4" x14ac:dyDescent="0.3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ht="14.4" x14ac:dyDescent="0.3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ht="14.4" x14ac:dyDescent="0.3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ht="14.4" x14ac:dyDescent="0.3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ht="14.4" x14ac:dyDescent="0.3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ht="14.4" x14ac:dyDescent="0.3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ht="14.4" x14ac:dyDescent="0.3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ht="14.4" x14ac:dyDescent="0.3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ht="14.4" x14ac:dyDescent="0.3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ht="14.4" x14ac:dyDescent="0.3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ht="14.4" x14ac:dyDescent="0.3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ht="14.4" x14ac:dyDescent="0.3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ht="14.4" x14ac:dyDescent="0.3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ht="14.4" x14ac:dyDescent="0.3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ht="14.4" x14ac:dyDescent="0.3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ht="14.4" x14ac:dyDescent="0.3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ht="14.4" x14ac:dyDescent="0.3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ht="14.4" x14ac:dyDescent="0.3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ht="14.4" x14ac:dyDescent="0.3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ht="14.4" x14ac:dyDescent="0.3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ht="14.4" x14ac:dyDescent="0.3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ht="14.4" x14ac:dyDescent="0.3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ht="14.4" x14ac:dyDescent="0.3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ht="14.4" x14ac:dyDescent="0.3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ht="14.4" x14ac:dyDescent="0.3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ht="14.4" x14ac:dyDescent="0.3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ht="14.4" x14ac:dyDescent="0.3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ht="14.4" x14ac:dyDescent="0.3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ht="14.4" x14ac:dyDescent="0.3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ht="14.4" x14ac:dyDescent="0.3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ht="14.4" x14ac:dyDescent="0.3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ht="14.4" x14ac:dyDescent="0.3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ht="14.4" x14ac:dyDescent="0.3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ht="14.4" x14ac:dyDescent="0.3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ht="14.4" x14ac:dyDescent="0.3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ht="14.4" x14ac:dyDescent="0.3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ht="14.4" x14ac:dyDescent="0.3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ht="14.4" x14ac:dyDescent="0.3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ht="14.4" x14ac:dyDescent="0.3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ht="14.4" x14ac:dyDescent="0.3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ht="14.4" x14ac:dyDescent="0.3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ht="14.4" x14ac:dyDescent="0.3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ht="14.4" x14ac:dyDescent="0.3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ht="14.4" x14ac:dyDescent="0.3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ht="14.4" x14ac:dyDescent="0.3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ht="14.4" x14ac:dyDescent="0.3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ht="14.4" x14ac:dyDescent="0.3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ht="14.4" x14ac:dyDescent="0.3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ht="14.4" x14ac:dyDescent="0.3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ht="14.4" x14ac:dyDescent="0.3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ht="14.4" x14ac:dyDescent="0.3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ht="14.4" x14ac:dyDescent="0.3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ht="14.4" x14ac:dyDescent="0.3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ht="14.4" x14ac:dyDescent="0.3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ht="14.4" x14ac:dyDescent="0.3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ht="14.4" x14ac:dyDescent="0.3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ht="14.4" x14ac:dyDescent="0.3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ht="14.4" x14ac:dyDescent="0.3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ht="14.4" x14ac:dyDescent="0.3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ht="14.4" x14ac:dyDescent="0.3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ht="14.4" x14ac:dyDescent="0.3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ht="14.4" x14ac:dyDescent="0.3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ht="14.4" x14ac:dyDescent="0.3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ht="14.4" x14ac:dyDescent="0.3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ht="14.4" x14ac:dyDescent="0.3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ht="14.4" x14ac:dyDescent="0.3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ht="14.4" x14ac:dyDescent="0.3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ht="14.4" x14ac:dyDescent="0.3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ht="14.4" x14ac:dyDescent="0.3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ht="14.4" x14ac:dyDescent="0.3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ht="14.4" x14ac:dyDescent="0.3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ht="14.4" x14ac:dyDescent="0.3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ht="14.4" x14ac:dyDescent="0.3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ht="14.4" x14ac:dyDescent="0.3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ht="14.4" x14ac:dyDescent="0.3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ht="14.4" x14ac:dyDescent="0.3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ht="14.4" x14ac:dyDescent="0.3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ht="14.4" x14ac:dyDescent="0.3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ht="14.4" x14ac:dyDescent="0.3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ht="14.4" x14ac:dyDescent="0.3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ht="14.4" x14ac:dyDescent="0.3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ht="14.4" x14ac:dyDescent="0.3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ht="14.4" x14ac:dyDescent="0.3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ht="14.4" x14ac:dyDescent="0.3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ht="14.4" x14ac:dyDescent="0.3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ht="14.4" x14ac:dyDescent="0.3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ht="14.4" x14ac:dyDescent="0.3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ht="14.4" x14ac:dyDescent="0.3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ht="14.4" x14ac:dyDescent="0.3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ht="14.4" x14ac:dyDescent="0.3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ht="14.4" x14ac:dyDescent="0.3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ht="14.4" x14ac:dyDescent="0.3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ht="14.4" x14ac:dyDescent="0.3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ht="14.4" x14ac:dyDescent="0.3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ht="14.4" x14ac:dyDescent="0.3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ht="14.4" x14ac:dyDescent="0.3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ht="14.4" x14ac:dyDescent="0.3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ht="14.4" x14ac:dyDescent="0.3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ht="14.4" x14ac:dyDescent="0.3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ht="14.4" x14ac:dyDescent="0.3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ht="14.4" x14ac:dyDescent="0.3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ht="14.4" x14ac:dyDescent="0.3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ht="14.4" x14ac:dyDescent="0.3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ht="14.4" x14ac:dyDescent="0.3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ht="14.4" x14ac:dyDescent="0.3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ht="14.4" x14ac:dyDescent="0.3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ht="14.4" x14ac:dyDescent="0.3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ht="14.4" x14ac:dyDescent="0.3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ht="14.4" x14ac:dyDescent="0.3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ht="14.4" x14ac:dyDescent="0.3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ht="14.4" x14ac:dyDescent="0.3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ht="14.4" x14ac:dyDescent="0.3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ht="14.4" x14ac:dyDescent="0.3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ht="14.4" x14ac:dyDescent="0.3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ht="14.4" x14ac:dyDescent="0.3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ht="14.4" x14ac:dyDescent="0.3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ht="14.4" x14ac:dyDescent="0.3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ht="14.4" x14ac:dyDescent="0.3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ht="14.4" x14ac:dyDescent="0.3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ht="14.4" x14ac:dyDescent="0.3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ht="14.4" x14ac:dyDescent="0.3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ht="14.4" x14ac:dyDescent="0.3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ht="14.4" x14ac:dyDescent="0.3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ht="14.4" x14ac:dyDescent="0.3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ht="14.4" x14ac:dyDescent="0.3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ht="14.4" x14ac:dyDescent="0.3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ht="14.4" x14ac:dyDescent="0.3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ht="14.4" x14ac:dyDescent="0.3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ht="14.4" x14ac:dyDescent="0.3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ht="14.4" x14ac:dyDescent="0.3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ht="14.4" x14ac:dyDescent="0.3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ht="14.4" x14ac:dyDescent="0.3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ht="14.4" x14ac:dyDescent="0.3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ht="14.4" x14ac:dyDescent="0.3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ht="14.4" x14ac:dyDescent="0.3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ht="14.4" x14ac:dyDescent="0.3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ht="14.4" x14ac:dyDescent="0.3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ht="14.4" x14ac:dyDescent="0.3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ht="14.4" x14ac:dyDescent="0.3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ht="14.4" x14ac:dyDescent="0.3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ht="14.4" x14ac:dyDescent="0.3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ht="14.4" x14ac:dyDescent="0.3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ht="14.4" x14ac:dyDescent="0.3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ht="14.4" x14ac:dyDescent="0.3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ht="14.4" x14ac:dyDescent="0.3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ht="14.4" x14ac:dyDescent="0.3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ht="14.4" x14ac:dyDescent="0.3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ht="14.4" x14ac:dyDescent="0.3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ht="14.4" x14ac:dyDescent="0.3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ht="14.4" x14ac:dyDescent="0.3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ht="14.4" x14ac:dyDescent="0.3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ht="14.4" x14ac:dyDescent="0.3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ht="14.4" x14ac:dyDescent="0.3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ht="14.4" x14ac:dyDescent="0.3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ht="14.4" x14ac:dyDescent="0.3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ht="14.4" x14ac:dyDescent="0.3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ht="14.4" x14ac:dyDescent="0.3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ht="14.4" x14ac:dyDescent="0.3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ht="14.4" x14ac:dyDescent="0.3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ht="14.4" x14ac:dyDescent="0.3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ht="14.4" x14ac:dyDescent="0.3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ht="14.4" x14ac:dyDescent="0.3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ht="14.4" x14ac:dyDescent="0.3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ht="14.4" x14ac:dyDescent="0.3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ht="14.4" x14ac:dyDescent="0.3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ht="14.4" x14ac:dyDescent="0.3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ht="14.4" x14ac:dyDescent="0.3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ht="14.4" x14ac:dyDescent="0.3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ht="14.4" x14ac:dyDescent="0.3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ht="14.4" x14ac:dyDescent="0.3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ht="14.4" x14ac:dyDescent="0.3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ht="14.4" x14ac:dyDescent="0.3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ht="14.4" x14ac:dyDescent="0.3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ht="14.4" x14ac:dyDescent="0.3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ht="14.4" x14ac:dyDescent="0.3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ht="14.4" x14ac:dyDescent="0.3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ht="14.4" x14ac:dyDescent="0.3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ht="14.4" x14ac:dyDescent="0.3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ht="14.4" x14ac:dyDescent="0.3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ht="14.4" x14ac:dyDescent="0.3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ht="14.4" x14ac:dyDescent="0.3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ht="14.4" x14ac:dyDescent="0.3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ht="14.4" x14ac:dyDescent="0.3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ht="14.4" x14ac:dyDescent="0.3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ht="14.4" x14ac:dyDescent="0.3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ht="14.4" x14ac:dyDescent="0.3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ht="14.4" x14ac:dyDescent="0.3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ht="14.4" x14ac:dyDescent="0.3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ht="14.4" x14ac:dyDescent="0.3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ht="14.4" x14ac:dyDescent="0.3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ht="14.4" x14ac:dyDescent="0.3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ht="14.4" x14ac:dyDescent="0.3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ht="14.4" x14ac:dyDescent="0.3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ht="14.4" x14ac:dyDescent="0.3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ht="14.4" x14ac:dyDescent="0.3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ht="14.4" x14ac:dyDescent="0.3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ht="14.4" x14ac:dyDescent="0.3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ht="14.4" x14ac:dyDescent="0.3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ht="14.4" x14ac:dyDescent="0.3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ht="14.4" x14ac:dyDescent="0.3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ht="14.4" x14ac:dyDescent="0.3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ht="14.4" x14ac:dyDescent="0.3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ht="14.4" x14ac:dyDescent="0.3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ht="14.4" x14ac:dyDescent="0.3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ht="14.4" x14ac:dyDescent="0.3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ht="14.4" x14ac:dyDescent="0.3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ht="14.4" x14ac:dyDescent="0.3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ht="14.4" x14ac:dyDescent="0.3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ht="14.4" x14ac:dyDescent="0.3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ht="14.4" x14ac:dyDescent="0.3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ht="14.4" x14ac:dyDescent="0.3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ht="14.4" x14ac:dyDescent="0.3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ht="14.4" x14ac:dyDescent="0.3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ht="14.4" x14ac:dyDescent="0.3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ht="14.4" x14ac:dyDescent="0.3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ht="14.4" x14ac:dyDescent="0.3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ht="14.4" x14ac:dyDescent="0.3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ht="14.4" x14ac:dyDescent="0.3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ht="14.4" x14ac:dyDescent="0.3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ht="14.4" x14ac:dyDescent="0.3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ht="14.4" x14ac:dyDescent="0.3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ht="14.4" x14ac:dyDescent="0.3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ht="14.4" x14ac:dyDescent="0.3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ht="14.4" x14ac:dyDescent="0.3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ht="14.4" x14ac:dyDescent="0.3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ht="14.4" x14ac:dyDescent="0.3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ht="14.4" x14ac:dyDescent="0.3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ht="14.4" x14ac:dyDescent="0.3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ht="14.4" x14ac:dyDescent="0.3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ht="14.4" x14ac:dyDescent="0.3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ht="14.4" x14ac:dyDescent="0.3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ht="14.4" x14ac:dyDescent="0.3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ht="14.4" x14ac:dyDescent="0.3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ht="14.4" x14ac:dyDescent="0.3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ht="14.4" x14ac:dyDescent="0.3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ht="14.4" x14ac:dyDescent="0.3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ht="14.4" x14ac:dyDescent="0.3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ht="14.4" x14ac:dyDescent="0.3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ht="14.4" x14ac:dyDescent="0.3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ht="14.4" x14ac:dyDescent="0.3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ht="14.4" x14ac:dyDescent="0.3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ht="14.4" x14ac:dyDescent="0.3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ht="14.4" x14ac:dyDescent="0.3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ht="14.4" x14ac:dyDescent="0.3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ht="14.4" x14ac:dyDescent="0.3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ht="14.4" x14ac:dyDescent="0.3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ht="14.4" x14ac:dyDescent="0.3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ht="14.4" x14ac:dyDescent="0.3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ht="14.4" x14ac:dyDescent="0.3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ht="14.4" x14ac:dyDescent="0.3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ht="14.4" x14ac:dyDescent="0.3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ht="14.4" x14ac:dyDescent="0.3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ht="14.4" x14ac:dyDescent="0.3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ht="14.4" x14ac:dyDescent="0.3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ht="14.4" x14ac:dyDescent="0.3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ht="14.4" x14ac:dyDescent="0.3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ht="14.4" x14ac:dyDescent="0.3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ht="14.4" x14ac:dyDescent="0.3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ht="14.4" x14ac:dyDescent="0.3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ht="14.4" x14ac:dyDescent="0.3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ht="14.4" x14ac:dyDescent="0.3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ht="14.4" x14ac:dyDescent="0.3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ht="14.4" x14ac:dyDescent="0.3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ht="14.4" x14ac:dyDescent="0.3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ht="14.4" x14ac:dyDescent="0.3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ht="14.4" x14ac:dyDescent="0.3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ht="14.4" x14ac:dyDescent="0.3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ht="14.4" x14ac:dyDescent="0.3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ht="14.4" x14ac:dyDescent="0.3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ht="14.4" x14ac:dyDescent="0.3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ht="14.4" x14ac:dyDescent="0.3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ht="14.4" x14ac:dyDescent="0.3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ht="14.4" x14ac:dyDescent="0.3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ht="14.4" x14ac:dyDescent="0.3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ht="14.4" x14ac:dyDescent="0.3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ht="14.4" x14ac:dyDescent="0.3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ht="14.4" x14ac:dyDescent="0.3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ht="14.4" x14ac:dyDescent="0.3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ht="14.4" x14ac:dyDescent="0.3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ht="14.4" x14ac:dyDescent="0.3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ht="14.4" x14ac:dyDescent="0.3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ht="14.4" x14ac:dyDescent="0.3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ht="14.4" x14ac:dyDescent="0.3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ht="14.4" x14ac:dyDescent="0.3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ht="14.4" x14ac:dyDescent="0.3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ht="14.4" x14ac:dyDescent="0.3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ht="14.4" x14ac:dyDescent="0.3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ht="14.4" x14ac:dyDescent="0.3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ht="14.4" x14ac:dyDescent="0.3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ht="14.4" x14ac:dyDescent="0.3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ht="14.4" x14ac:dyDescent="0.3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ht="14.4" x14ac:dyDescent="0.3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ht="14.4" x14ac:dyDescent="0.3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ht="14.4" x14ac:dyDescent="0.3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ht="14.4" x14ac:dyDescent="0.3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ht="14.4" x14ac:dyDescent="0.3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ht="14.4" x14ac:dyDescent="0.3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ht="14.4" x14ac:dyDescent="0.3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ht="14.4" x14ac:dyDescent="0.3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ht="14.4" x14ac:dyDescent="0.3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ht="14.4" x14ac:dyDescent="0.3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ht="14.4" x14ac:dyDescent="0.3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ht="14.4" x14ac:dyDescent="0.3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ht="14.4" x14ac:dyDescent="0.3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ht="14.4" x14ac:dyDescent="0.3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ht="14.4" x14ac:dyDescent="0.3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ht="14.4" x14ac:dyDescent="0.3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ht="14.4" x14ac:dyDescent="0.3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ht="14.4" x14ac:dyDescent="0.3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ht="14.4" x14ac:dyDescent="0.3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ht="14.4" x14ac:dyDescent="0.3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ht="14.4" x14ac:dyDescent="0.3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ht="14.4" x14ac:dyDescent="0.3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ht="14.4" x14ac:dyDescent="0.3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ht="14.4" x14ac:dyDescent="0.3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ht="14.4" x14ac:dyDescent="0.3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ht="14.4" x14ac:dyDescent="0.3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ht="14.4" x14ac:dyDescent="0.3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ht="14.4" x14ac:dyDescent="0.3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ht="14.4" x14ac:dyDescent="0.3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ht="14.4" x14ac:dyDescent="0.3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ht="14.4" x14ac:dyDescent="0.3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ht="14.4" x14ac:dyDescent="0.3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ht="14.4" x14ac:dyDescent="0.3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ht="14.4" x14ac:dyDescent="0.3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ht="14.4" x14ac:dyDescent="0.3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ht="14.4" x14ac:dyDescent="0.3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ht="14.4" x14ac:dyDescent="0.3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ht="14.4" x14ac:dyDescent="0.3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ht="14.4" x14ac:dyDescent="0.3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ht="14.4" x14ac:dyDescent="0.3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ht="14.4" x14ac:dyDescent="0.3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ht="14.4" x14ac:dyDescent="0.3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ht="14.4" x14ac:dyDescent="0.3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ht="14.4" x14ac:dyDescent="0.3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ht="14.4" x14ac:dyDescent="0.3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ht="14.4" x14ac:dyDescent="0.3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ht="14.4" x14ac:dyDescent="0.3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ht="14.4" x14ac:dyDescent="0.3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ht="14.4" x14ac:dyDescent="0.3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ht="14.4" x14ac:dyDescent="0.3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ht="14.4" x14ac:dyDescent="0.3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ht="14.4" x14ac:dyDescent="0.3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ht="14.4" x14ac:dyDescent="0.3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ht="14.4" x14ac:dyDescent="0.3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ht="14.4" x14ac:dyDescent="0.3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ht="14.4" x14ac:dyDescent="0.3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ht="14.4" x14ac:dyDescent="0.3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ht="14.4" x14ac:dyDescent="0.3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ht="14.4" x14ac:dyDescent="0.3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ht="14.4" x14ac:dyDescent="0.3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ht="14.4" x14ac:dyDescent="0.3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ht="14.4" x14ac:dyDescent="0.3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ht="14.4" x14ac:dyDescent="0.3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ht="14.4" x14ac:dyDescent="0.3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ht="14.4" x14ac:dyDescent="0.3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ht="14.4" x14ac:dyDescent="0.3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ht="14.4" x14ac:dyDescent="0.3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ht="14.4" x14ac:dyDescent="0.3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ht="14.4" x14ac:dyDescent="0.3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ht="14.4" x14ac:dyDescent="0.3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ht="14.4" x14ac:dyDescent="0.3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ht="14.4" x14ac:dyDescent="0.3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ht="14.4" x14ac:dyDescent="0.3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ht="14.4" x14ac:dyDescent="0.3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ht="14.4" x14ac:dyDescent="0.3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ht="14.4" x14ac:dyDescent="0.3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ht="14.4" x14ac:dyDescent="0.3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ht="14.4" x14ac:dyDescent="0.3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ht="14.4" x14ac:dyDescent="0.3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ht="14.4" x14ac:dyDescent="0.3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ht="14.4" x14ac:dyDescent="0.3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ht="14.4" x14ac:dyDescent="0.3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ht="14.4" x14ac:dyDescent="0.3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ht="14.4" x14ac:dyDescent="0.3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ht="14.4" x14ac:dyDescent="0.3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ht="14.4" x14ac:dyDescent="0.3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ht="14.4" x14ac:dyDescent="0.3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ht="14.4" x14ac:dyDescent="0.3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ht="14.4" x14ac:dyDescent="0.3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ht="14.4" x14ac:dyDescent="0.3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ht="14.4" x14ac:dyDescent="0.3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ht="14.4" x14ac:dyDescent="0.3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ht="14.4" x14ac:dyDescent="0.3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ht="14.4" x14ac:dyDescent="0.3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ht="14.4" x14ac:dyDescent="0.3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ht="14.4" x14ac:dyDescent="0.3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ht="14.4" x14ac:dyDescent="0.3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ht="14.4" x14ac:dyDescent="0.3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ht="14.4" x14ac:dyDescent="0.3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ht="14.4" x14ac:dyDescent="0.3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ht="14.4" x14ac:dyDescent="0.3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ht="14.4" x14ac:dyDescent="0.3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ht="14.4" x14ac:dyDescent="0.3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ht="14.4" x14ac:dyDescent="0.3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ht="14.4" x14ac:dyDescent="0.3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ht="14.4" x14ac:dyDescent="0.3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ht="14.4" x14ac:dyDescent="0.3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ht="14.4" x14ac:dyDescent="0.3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ht="14.4" x14ac:dyDescent="0.3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ht="14.4" x14ac:dyDescent="0.3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ht="14.4" x14ac:dyDescent="0.3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ht="14.4" x14ac:dyDescent="0.3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ht="14.4" x14ac:dyDescent="0.3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ht="14.4" x14ac:dyDescent="0.3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ht="14.4" x14ac:dyDescent="0.3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ht="14.4" x14ac:dyDescent="0.3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ht="14.4" x14ac:dyDescent="0.3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ht="14.4" x14ac:dyDescent="0.3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ht="14.4" x14ac:dyDescent="0.3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ht="14.4" x14ac:dyDescent="0.3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ht="14.4" x14ac:dyDescent="0.3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ht="14.4" x14ac:dyDescent="0.3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ht="14.4" x14ac:dyDescent="0.3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ht="14.4" x14ac:dyDescent="0.3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ht="14.4" x14ac:dyDescent="0.3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ht="14.4" x14ac:dyDescent="0.3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ht="14.4" x14ac:dyDescent="0.3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ht="14.4" x14ac:dyDescent="0.3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ht="14.4" x14ac:dyDescent="0.3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ht="14.4" x14ac:dyDescent="0.3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ht="14.4" x14ac:dyDescent="0.3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ht="14.4" x14ac:dyDescent="0.3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ht="14.4" x14ac:dyDescent="0.3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ht="14.4" x14ac:dyDescent="0.3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ht="14.4" x14ac:dyDescent="0.3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ht="14.4" x14ac:dyDescent="0.3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ht="14.4" x14ac:dyDescent="0.3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ht="14.4" x14ac:dyDescent="0.3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ht="14.4" x14ac:dyDescent="0.3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ht="14.4" x14ac:dyDescent="0.3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ht="14.4" x14ac:dyDescent="0.3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ht="14.4" x14ac:dyDescent="0.3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ht="14.4" x14ac:dyDescent="0.3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ht="14.4" x14ac:dyDescent="0.3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ht="14.4" x14ac:dyDescent="0.3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ht="14.4" x14ac:dyDescent="0.3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ht="14.4" x14ac:dyDescent="0.3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ht="14.4" x14ac:dyDescent="0.3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ht="14.4" x14ac:dyDescent="0.3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ht="14.4" x14ac:dyDescent="0.3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ht="14.4" x14ac:dyDescent="0.3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ht="14.4" x14ac:dyDescent="0.3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ht="14.4" x14ac:dyDescent="0.3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ht="14.4" x14ac:dyDescent="0.3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ht="14.4" x14ac:dyDescent="0.3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ht="14.4" x14ac:dyDescent="0.3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ht="14.4" x14ac:dyDescent="0.3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ht="14.4" x14ac:dyDescent="0.3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ht="14.4" x14ac:dyDescent="0.3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ht="14.4" x14ac:dyDescent="0.3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ht="14.4" x14ac:dyDescent="0.3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ht="14.4" x14ac:dyDescent="0.3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ht="14.4" x14ac:dyDescent="0.3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ht="14.4" x14ac:dyDescent="0.3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ht="14.4" x14ac:dyDescent="0.3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ht="14.4" x14ac:dyDescent="0.3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ht="14.4" x14ac:dyDescent="0.3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ht="14.4" x14ac:dyDescent="0.3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ht="14.4" x14ac:dyDescent="0.3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ht="14.4" x14ac:dyDescent="0.3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ht="14.4" x14ac:dyDescent="0.3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ht="14.4" x14ac:dyDescent="0.3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ht="14.4" x14ac:dyDescent="0.3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ht="14.4" x14ac:dyDescent="0.3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ht="14.4" x14ac:dyDescent="0.3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ht="14.4" x14ac:dyDescent="0.3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ht="14.4" x14ac:dyDescent="0.3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ht="14.4" x14ac:dyDescent="0.3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ht="14.4" x14ac:dyDescent="0.3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ht="14.4" x14ac:dyDescent="0.3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ht="14.4" x14ac:dyDescent="0.3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ht="14.4" x14ac:dyDescent="0.3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ht="14.4" x14ac:dyDescent="0.3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ht="14.4" x14ac:dyDescent="0.3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ht="14.4" x14ac:dyDescent="0.3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ht="14.4" x14ac:dyDescent="0.3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ht="14.4" x14ac:dyDescent="0.3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ht="14.4" x14ac:dyDescent="0.3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ht="14.4" x14ac:dyDescent="0.3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ht="14.4" x14ac:dyDescent="0.3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ht="14.4" x14ac:dyDescent="0.3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ht="14.4" x14ac:dyDescent="0.3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ht="14.4" x14ac:dyDescent="0.3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ht="14.4" x14ac:dyDescent="0.3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ht="14.4" x14ac:dyDescent="0.3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ht="14.4" x14ac:dyDescent="0.3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ht="14.4" x14ac:dyDescent="0.3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ht="14.4" x14ac:dyDescent="0.3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ht="14.4" x14ac:dyDescent="0.3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ht="14.4" x14ac:dyDescent="0.3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ht="14.4" x14ac:dyDescent="0.3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ht="14.4" x14ac:dyDescent="0.3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ht="14.4" x14ac:dyDescent="0.3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ht="14.4" x14ac:dyDescent="0.3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ht="14.4" x14ac:dyDescent="0.3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ht="14.4" x14ac:dyDescent="0.3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ht="14.4" x14ac:dyDescent="0.3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ht="14.4" x14ac:dyDescent="0.3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ht="14.4" x14ac:dyDescent="0.3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ht="14.4" x14ac:dyDescent="0.3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ht="14.4" x14ac:dyDescent="0.3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ht="14.4" x14ac:dyDescent="0.3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ht="14.4" x14ac:dyDescent="0.3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ht="14.4" x14ac:dyDescent="0.3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ht="14.4" x14ac:dyDescent="0.3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ht="14.4" x14ac:dyDescent="0.3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ht="14.4" x14ac:dyDescent="0.3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ht="14.4" x14ac:dyDescent="0.3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ht="14.4" x14ac:dyDescent="0.3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ht="14.4" x14ac:dyDescent="0.3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ht="14.4" x14ac:dyDescent="0.3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ht="14.4" x14ac:dyDescent="0.3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ht="14.4" x14ac:dyDescent="0.3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ht="14.4" x14ac:dyDescent="0.3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ht="14.4" x14ac:dyDescent="0.3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ht="14.4" x14ac:dyDescent="0.3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ht="14.4" x14ac:dyDescent="0.3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ht="14.4" x14ac:dyDescent="0.3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ht="14.4" x14ac:dyDescent="0.3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ht="14.4" x14ac:dyDescent="0.3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ht="14.4" x14ac:dyDescent="0.3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ht="14.4" x14ac:dyDescent="0.3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ht="14.4" x14ac:dyDescent="0.3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ht="14.4" x14ac:dyDescent="0.3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ht="14.4" x14ac:dyDescent="0.3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ht="14.4" x14ac:dyDescent="0.3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ht="14.4" x14ac:dyDescent="0.3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ht="14.4" x14ac:dyDescent="0.3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ht="14.4" x14ac:dyDescent="0.3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ht="14.4" x14ac:dyDescent="0.3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ht="14.4" x14ac:dyDescent="0.3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ht="14.4" x14ac:dyDescent="0.3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ht="14.4" x14ac:dyDescent="0.3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ht="14.4" x14ac:dyDescent="0.3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ht="14.4" x14ac:dyDescent="0.3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ht="14.4" x14ac:dyDescent="0.3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ht="14.4" x14ac:dyDescent="0.3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ht="14.4" x14ac:dyDescent="0.3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ht="14.4" x14ac:dyDescent="0.3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ht="14.4" x14ac:dyDescent="0.3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ht="14.4" x14ac:dyDescent="0.3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ht="14.4" x14ac:dyDescent="0.3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ht="14.4" x14ac:dyDescent="0.3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ht="14.4" x14ac:dyDescent="0.3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ht="14.4" x14ac:dyDescent="0.3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ht="14.4" x14ac:dyDescent="0.3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ht="14.4" x14ac:dyDescent="0.3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ht="14.4" x14ac:dyDescent="0.3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ht="14.4" x14ac:dyDescent="0.3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ht="14.4" x14ac:dyDescent="0.3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ht="14.4" x14ac:dyDescent="0.3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ht="14.4" x14ac:dyDescent="0.3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ht="14.4" x14ac:dyDescent="0.3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ht="14.4" x14ac:dyDescent="0.3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ht="14.4" x14ac:dyDescent="0.3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ht="14.4" x14ac:dyDescent="0.3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ht="14.4" x14ac:dyDescent="0.3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ht="14.4" x14ac:dyDescent="0.3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ht="14.4" x14ac:dyDescent="0.3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ht="14.4" x14ac:dyDescent="0.3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ht="14.4" x14ac:dyDescent="0.3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ht="14.4" x14ac:dyDescent="0.3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ht="14.4" x14ac:dyDescent="0.3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ht="14.4" x14ac:dyDescent="0.3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ht="14.4" x14ac:dyDescent="0.3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ht="14.4" x14ac:dyDescent="0.3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ht="14.4" x14ac:dyDescent="0.3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ht="14.4" x14ac:dyDescent="0.3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ht="14.4" x14ac:dyDescent="0.3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ht="14.4" x14ac:dyDescent="0.3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ht="14.4" x14ac:dyDescent="0.3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ht="14.4" x14ac:dyDescent="0.3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ht="14.4" x14ac:dyDescent="0.3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ht="14.4" x14ac:dyDescent="0.3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ht="14.4" x14ac:dyDescent="0.3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ht="14.4" x14ac:dyDescent="0.3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ht="14.4" x14ac:dyDescent="0.3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ht="14.4" x14ac:dyDescent="0.3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ht="14.4" x14ac:dyDescent="0.3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ht="14.4" x14ac:dyDescent="0.3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ht="14.4" x14ac:dyDescent="0.3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ht="14.4" x14ac:dyDescent="0.3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ht="14.4" x14ac:dyDescent="0.3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ht="14.4" x14ac:dyDescent="0.3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ht="14.4" x14ac:dyDescent="0.3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ht="14.4" x14ac:dyDescent="0.3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ht="14.4" x14ac:dyDescent="0.3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ht="14.4" x14ac:dyDescent="0.3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ht="14.4" x14ac:dyDescent="0.3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ht="14.4" x14ac:dyDescent="0.3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ht="14.4" x14ac:dyDescent="0.3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ht="14.4" x14ac:dyDescent="0.3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ht="14.4" x14ac:dyDescent="0.3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ht="14.4" x14ac:dyDescent="0.3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ht="14.4" x14ac:dyDescent="0.3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ht="14.4" x14ac:dyDescent="0.3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ht="14.4" x14ac:dyDescent="0.3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ht="14.4" x14ac:dyDescent="0.3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ht="14.4" x14ac:dyDescent="0.3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ht="14.4" x14ac:dyDescent="0.3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ht="14.4" x14ac:dyDescent="0.3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ht="14.4" x14ac:dyDescent="0.3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ht="14.4" x14ac:dyDescent="0.3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ht="14.4" x14ac:dyDescent="0.3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ht="14.4" x14ac:dyDescent="0.3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ht="14.4" x14ac:dyDescent="0.3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ht="14.4" x14ac:dyDescent="0.3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ht="14.4" x14ac:dyDescent="0.3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ht="14.4" x14ac:dyDescent="0.3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ht="14.4" x14ac:dyDescent="0.3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ht="14.4" x14ac:dyDescent="0.3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ht="14.4" x14ac:dyDescent="0.3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ht="14.4" x14ac:dyDescent="0.3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ht="14.4" x14ac:dyDescent="0.3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ht="14.4" x14ac:dyDescent="0.3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ht="14.4" x14ac:dyDescent="0.3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ht="14.4" x14ac:dyDescent="0.3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ht="14.4" x14ac:dyDescent="0.3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ht="14.4" x14ac:dyDescent="0.3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ht="14.4" x14ac:dyDescent="0.3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ht="14.4" x14ac:dyDescent="0.3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ht="14.4" x14ac:dyDescent="0.3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ht="14.4" x14ac:dyDescent="0.3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ht="14.4" x14ac:dyDescent="0.3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ht="14.4" x14ac:dyDescent="0.3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ht="14.4" x14ac:dyDescent="0.3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ht="14.4" x14ac:dyDescent="0.3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ht="14.4" x14ac:dyDescent="0.3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ht="14.4" x14ac:dyDescent="0.3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ht="14.4" x14ac:dyDescent="0.3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ht="14.4" x14ac:dyDescent="0.3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ht="14.4" x14ac:dyDescent="0.3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ht="14.4" x14ac:dyDescent="0.3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ht="14.4" x14ac:dyDescent="0.3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ht="14.4" x14ac:dyDescent="0.3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ht="14.4" x14ac:dyDescent="0.3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ht="14.4" x14ac:dyDescent="0.3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ht="14.4" x14ac:dyDescent="0.3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ht="14.4" x14ac:dyDescent="0.3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ht="14.4" x14ac:dyDescent="0.3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ht="14.4" x14ac:dyDescent="0.3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ht="14.4" x14ac:dyDescent="0.3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ht="14.4" x14ac:dyDescent="0.3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ht="14.4" x14ac:dyDescent="0.3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ht="14.4" x14ac:dyDescent="0.3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ht="14.4" x14ac:dyDescent="0.3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ht="14.4" x14ac:dyDescent="0.3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ht="14.4" x14ac:dyDescent="0.3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ht="14.4" x14ac:dyDescent="0.3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ht="14.4" x14ac:dyDescent="0.3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ht="14.4" x14ac:dyDescent="0.3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ht="14.4" x14ac:dyDescent="0.3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ht="14.4" x14ac:dyDescent="0.3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ht="14.4" x14ac:dyDescent="0.3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ht="14.4" x14ac:dyDescent="0.3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ht="14.4" x14ac:dyDescent="0.3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ht="14.4" x14ac:dyDescent="0.3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ht="14.4" x14ac:dyDescent="0.3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ht="14.4" x14ac:dyDescent="0.3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ht="14.4" x14ac:dyDescent="0.3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ht="14.4" x14ac:dyDescent="0.3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ht="14.4" x14ac:dyDescent="0.3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ht="14.4" x14ac:dyDescent="0.3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ht="14.4" x14ac:dyDescent="0.3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ht="14.4" x14ac:dyDescent="0.3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ht="14.4" x14ac:dyDescent="0.3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ht="14.4" x14ac:dyDescent="0.3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ht="14.4" x14ac:dyDescent="0.3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ht="14.4" x14ac:dyDescent="0.3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ht="14.4" x14ac:dyDescent="0.3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ht="14.4" x14ac:dyDescent="0.3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ht="14.4" x14ac:dyDescent="0.3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ht="14.4" x14ac:dyDescent="0.3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ht="14.4" x14ac:dyDescent="0.3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ht="14.4" x14ac:dyDescent="0.3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ht="14.4" x14ac:dyDescent="0.3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ht="14.4" x14ac:dyDescent="0.3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ht="14.4" x14ac:dyDescent="0.3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ht="14.4" x14ac:dyDescent="0.3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ht="14.4" x14ac:dyDescent="0.3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ht="14.4" x14ac:dyDescent="0.3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ht="14.4" x14ac:dyDescent="0.3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ht="14.4" x14ac:dyDescent="0.3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ht="14.4" x14ac:dyDescent="0.3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ht="14.4" x14ac:dyDescent="0.3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ht="14.4" x14ac:dyDescent="0.3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ht="14.4" x14ac:dyDescent="0.3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ht="14.4" x14ac:dyDescent="0.3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ht="14.4" x14ac:dyDescent="0.3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ht="14.4" x14ac:dyDescent="0.3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ht="14.4" x14ac:dyDescent="0.3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ht="14.4" x14ac:dyDescent="0.3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ht="14.4" x14ac:dyDescent="0.3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ht="14.4" x14ac:dyDescent="0.3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ht="14.4" x14ac:dyDescent="0.3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ht="14.4" x14ac:dyDescent="0.3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ht="14.4" x14ac:dyDescent="0.3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ht="14.4" x14ac:dyDescent="0.3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ht="14.4" x14ac:dyDescent="0.3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ht="14.4" x14ac:dyDescent="0.3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ht="14.4" x14ac:dyDescent="0.3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ht="14.4" x14ac:dyDescent="0.3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ht="14.4" x14ac:dyDescent="0.3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ht="14.4" x14ac:dyDescent="0.3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ht="14.4" x14ac:dyDescent="0.3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ht="14.4" x14ac:dyDescent="0.3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ht="14.4" x14ac:dyDescent="0.3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ht="14.4" x14ac:dyDescent="0.3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ht="14.4" x14ac:dyDescent="0.3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ht="14.4" x14ac:dyDescent="0.3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ht="14.4" x14ac:dyDescent="0.3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ht="14.4" x14ac:dyDescent="0.3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ht="14.4" x14ac:dyDescent="0.3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ht="14.4" x14ac:dyDescent="0.3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ht="14.4" x14ac:dyDescent="0.3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ht="14.4" x14ac:dyDescent="0.3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ht="14.4" x14ac:dyDescent="0.3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ht="14.4" x14ac:dyDescent="0.3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ht="14.4" x14ac:dyDescent="0.3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ht="14.4" x14ac:dyDescent="0.3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ht="14.4" x14ac:dyDescent="0.3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ht="14.4" x14ac:dyDescent="0.3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ht="14.4" x14ac:dyDescent="0.3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ht="14.4" x14ac:dyDescent="0.3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ht="14.4" x14ac:dyDescent="0.3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ht="14.4" x14ac:dyDescent="0.3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ht="14.4" x14ac:dyDescent="0.3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ht="14.4" x14ac:dyDescent="0.3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ht="14.4" x14ac:dyDescent="0.3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ht="14.4" x14ac:dyDescent="0.3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ht="14.4" x14ac:dyDescent="0.3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ht="14.4" x14ac:dyDescent="0.3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ht="14.4" x14ac:dyDescent="0.3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ht="14.4" x14ac:dyDescent="0.3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ht="14.4" x14ac:dyDescent="0.3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ht="14.4" x14ac:dyDescent="0.3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ht="14.4" x14ac:dyDescent="0.3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ht="14.4" x14ac:dyDescent="0.3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ht="14.4" x14ac:dyDescent="0.3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ht="14.4" x14ac:dyDescent="0.3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ht="14.4" x14ac:dyDescent="0.3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ht="14.4" x14ac:dyDescent="0.3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ht="14.4" x14ac:dyDescent="0.3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ht="14.4" x14ac:dyDescent="0.3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ht="14.4" x14ac:dyDescent="0.3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ht="14.4" x14ac:dyDescent="0.3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ht="14.4" x14ac:dyDescent="0.3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ht="14.4" x14ac:dyDescent="0.3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ht="14.4" x14ac:dyDescent="0.3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ht="14.4" x14ac:dyDescent="0.3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ht="14.4" x14ac:dyDescent="0.3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ht="14.4" x14ac:dyDescent="0.3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ht="14.4" x14ac:dyDescent="0.3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ht="14.4" x14ac:dyDescent="0.3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ht="14.4" x14ac:dyDescent="0.3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ht="14.4" x14ac:dyDescent="0.3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ht="14.4" x14ac:dyDescent="0.3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ht="14.4" x14ac:dyDescent="0.3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ht="14.4" x14ac:dyDescent="0.3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ht="14.4" x14ac:dyDescent="0.3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ht="14.4" x14ac:dyDescent="0.3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ht="14.4" x14ac:dyDescent="0.3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ht="14.4" x14ac:dyDescent="0.3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ht="14.4" x14ac:dyDescent="0.3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ht="14.4" x14ac:dyDescent="0.3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ht="14.4" x14ac:dyDescent="0.3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ht="14.4" x14ac:dyDescent="0.3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ht="14.4" x14ac:dyDescent="0.3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ht="14.4" x14ac:dyDescent="0.3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ht="14.4" x14ac:dyDescent="0.3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ht="14.4" x14ac:dyDescent="0.3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ht="14.4" x14ac:dyDescent="0.3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ht="14.4" x14ac:dyDescent="0.3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ht="14.4" x14ac:dyDescent="0.3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ht="14.4" x14ac:dyDescent="0.3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ht="14.4" x14ac:dyDescent="0.3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ht="14.4" x14ac:dyDescent="0.3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ht="14.4" x14ac:dyDescent="0.3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ht="14.4" x14ac:dyDescent="0.3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ht="14.4" x14ac:dyDescent="0.3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ht="14.4" x14ac:dyDescent="0.3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ht="14.4" x14ac:dyDescent="0.3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ht="14.4" x14ac:dyDescent="0.3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ht="14.4" x14ac:dyDescent="0.3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ht="14.4" x14ac:dyDescent="0.3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ht="14.4" x14ac:dyDescent="0.3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ht="14.4" x14ac:dyDescent="0.3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ht="14.4" x14ac:dyDescent="0.3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ht="14.4" x14ac:dyDescent="0.3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ht="14.4" x14ac:dyDescent="0.3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ht="14.4" x14ac:dyDescent="0.3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ht="14.4" x14ac:dyDescent="0.3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ht="14.4" x14ac:dyDescent="0.3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ht="14.4" x14ac:dyDescent="0.3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ht="14.4" x14ac:dyDescent="0.3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ht="14.4" x14ac:dyDescent="0.3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ht="14.4" x14ac:dyDescent="0.3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ht="14.4" x14ac:dyDescent="0.3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ht="14.4" x14ac:dyDescent="0.3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ht="14.4" x14ac:dyDescent="0.3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ht="14.4" x14ac:dyDescent="0.3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ht="14.4" x14ac:dyDescent="0.3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ht="14.4" x14ac:dyDescent="0.3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ht="14.4" x14ac:dyDescent="0.3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ht="14.4" x14ac:dyDescent="0.3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ht="14.4" x14ac:dyDescent="0.3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ht="14.4" x14ac:dyDescent="0.3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ht="14.4" x14ac:dyDescent="0.3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ht="14.4" x14ac:dyDescent="0.3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ht="14.4" x14ac:dyDescent="0.3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ht="14.4" x14ac:dyDescent="0.3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ht="14.4" x14ac:dyDescent="0.3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ht="14.4" x14ac:dyDescent="0.3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ht="14.4" x14ac:dyDescent="0.3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ht="14.4" x14ac:dyDescent="0.3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ht="14.4" x14ac:dyDescent="0.3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ht="14.4" x14ac:dyDescent="0.3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ht="14.4" x14ac:dyDescent="0.3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ht="14.4" x14ac:dyDescent="0.3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ht="14.4" x14ac:dyDescent="0.3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ht="14.4" x14ac:dyDescent="0.3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ht="14.4" x14ac:dyDescent="0.3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ht="14.4" x14ac:dyDescent="0.3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ht="14.4" x14ac:dyDescent="0.3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ht="14.4" x14ac:dyDescent="0.3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ht="14.4" x14ac:dyDescent="0.3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ht="14.4" x14ac:dyDescent="0.3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ht="14.4" x14ac:dyDescent="0.3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ht="14.4" x14ac:dyDescent="0.3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ht="14.4" x14ac:dyDescent="0.3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ht="14.4" x14ac:dyDescent="0.3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ht="14.4" x14ac:dyDescent="0.3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ht="14.4" x14ac:dyDescent="0.3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ht="14.4" x14ac:dyDescent="0.3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ht="14.4" x14ac:dyDescent="0.3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ht="14.4" x14ac:dyDescent="0.3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ht="14.4" x14ac:dyDescent="0.3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ht="14.4" x14ac:dyDescent="0.3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ht="14.4" x14ac:dyDescent="0.3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ht="14.4" x14ac:dyDescent="0.3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ht="14.4" x14ac:dyDescent="0.3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ht="14.4" x14ac:dyDescent="0.3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ht="14.4" x14ac:dyDescent="0.3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ht="14.4" x14ac:dyDescent="0.3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ht="14.4" x14ac:dyDescent="0.3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ht="14.4" x14ac:dyDescent="0.3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ht="14.4" x14ac:dyDescent="0.3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ht="14.4" x14ac:dyDescent="0.3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ht="14.4" x14ac:dyDescent="0.3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ht="14.4" x14ac:dyDescent="0.3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ht="14.4" x14ac:dyDescent="0.3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ht="14.4" x14ac:dyDescent="0.3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ht="14.4" x14ac:dyDescent="0.3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ht="14.4" x14ac:dyDescent="0.3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ht="14.4" x14ac:dyDescent="0.3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ht="14.4" x14ac:dyDescent="0.3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ht="14.4" x14ac:dyDescent="0.3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ht="14.4" x14ac:dyDescent="0.3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ht="14.4" x14ac:dyDescent="0.3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ht="14.4" x14ac:dyDescent="0.3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ht="14.4" x14ac:dyDescent="0.3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ht="14.4" x14ac:dyDescent="0.3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ht="14.4" x14ac:dyDescent="0.3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ht="14.4" x14ac:dyDescent="0.3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ht="14.4" x14ac:dyDescent="0.3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ht="14.4" x14ac:dyDescent="0.3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ht="14.4" x14ac:dyDescent="0.3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ht="14.4" x14ac:dyDescent="0.3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ht="14.4" x14ac:dyDescent="0.3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ht="14.4" x14ac:dyDescent="0.3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ht="14.4" x14ac:dyDescent="0.3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ht="14.4" x14ac:dyDescent="0.3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ht="14.4" x14ac:dyDescent="0.3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ht="14.4" x14ac:dyDescent="0.3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ht="14.4" x14ac:dyDescent="0.3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ht="14.4" x14ac:dyDescent="0.3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ht="14.4" x14ac:dyDescent="0.3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ht="14.4" x14ac:dyDescent="0.3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ht="14.4" x14ac:dyDescent="0.3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ht="14.4" x14ac:dyDescent="0.3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ht="14.4" x14ac:dyDescent="0.3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ht="14.4" x14ac:dyDescent="0.3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ht="14.4" x14ac:dyDescent="0.3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ht="14.4" x14ac:dyDescent="0.3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ht="14.4" x14ac:dyDescent="0.3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ht="14.4" x14ac:dyDescent="0.3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ht="14.4" x14ac:dyDescent="0.3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ht="14.4" x14ac:dyDescent="0.3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ht="14.4" x14ac:dyDescent="0.3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ht="14.4" x14ac:dyDescent="0.3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ht="14.4" x14ac:dyDescent="0.3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ht="14.4" x14ac:dyDescent="0.3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ht="14.4" x14ac:dyDescent="0.3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ht="14.4" x14ac:dyDescent="0.3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ht="14.4" x14ac:dyDescent="0.3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ht="14.4" x14ac:dyDescent="0.3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ht="14.4" x14ac:dyDescent="0.3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ht="14.4" x14ac:dyDescent="0.3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ht="14.4" x14ac:dyDescent="0.3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ht="14.4" x14ac:dyDescent="0.3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ht="14.4" x14ac:dyDescent="0.3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ht="14.4" x14ac:dyDescent="0.3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ht="14.4" x14ac:dyDescent="0.3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ht="14.4" x14ac:dyDescent="0.3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ht="14.4" x14ac:dyDescent="0.3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ht="14.4" x14ac:dyDescent="0.3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ht="14.4" x14ac:dyDescent="0.3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ht="14.4" x14ac:dyDescent="0.3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ht="14.4" x14ac:dyDescent="0.3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ht="14.4" x14ac:dyDescent="0.3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ht="14.4" x14ac:dyDescent="0.3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ht="14.4" x14ac:dyDescent="0.3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ht="14.4" x14ac:dyDescent="0.3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ht="14.4" x14ac:dyDescent="0.3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ht="14.4" x14ac:dyDescent="0.3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ht="14.4" x14ac:dyDescent="0.3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ht="14.4" x14ac:dyDescent="0.3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ht="14.4" x14ac:dyDescent="0.3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ht="14.4" x14ac:dyDescent="0.3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ht="14.4" x14ac:dyDescent="0.3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ht="14.4" x14ac:dyDescent="0.3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ht="14.4" x14ac:dyDescent="0.3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ht="14.4" x14ac:dyDescent="0.3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ht="14.4" x14ac:dyDescent="0.3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ht="14.4" x14ac:dyDescent="0.3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ht="14.4" x14ac:dyDescent="0.3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ht="14.4" x14ac:dyDescent="0.3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ht="14.4" x14ac:dyDescent="0.3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ht="14.4" x14ac:dyDescent="0.3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ht="14.4" x14ac:dyDescent="0.3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ht="14.4" x14ac:dyDescent="0.3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ht="14.4" x14ac:dyDescent="0.3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ht="14.4" x14ac:dyDescent="0.3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ht="14.4" x14ac:dyDescent="0.3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ht="14.4" x14ac:dyDescent="0.3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ht="14.4" x14ac:dyDescent="0.3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ht="14.4" x14ac:dyDescent="0.3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ht="14.4" x14ac:dyDescent="0.3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ht="14.4" x14ac:dyDescent="0.3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ht="14.4" x14ac:dyDescent="0.3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ht="14.4" x14ac:dyDescent="0.3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ht="14.4" x14ac:dyDescent="0.3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ht="14.4" x14ac:dyDescent="0.3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ht="14.4" x14ac:dyDescent="0.3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ht="14.4" x14ac:dyDescent="0.3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ht="14.4" x14ac:dyDescent="0.3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ht="14.4" x14ac:dyDescent="0.3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ht="14.4" x14ac:dyDescent="0.3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ht="14.4" x14ac:dyDescent="0.3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ht="14.4" x14ac:dyDescent="0.3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ht="14.4" x14ac:dyDescent="0.3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ht="14.4" x14ac:dyDescent="0.3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ht="14.4" x14ac:dyDescent="0.3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ht="14.4" x14ac:dyDescent="0.3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ht="14.4" x14ac:dyDescent="0.3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ht="14.4" x14ac:dyDescent="0.3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ht="14.4" x14ac:dyDescent="0.3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ht="14.4" x14ac:dyDescent="0.3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ht="14.4" x14ac:dyDescent="0.3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ht="14.4" x14ac:dyDescent="0.3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ht="14.4" x14ac:dyDescent="0.3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ht="14.4" x14ac:dyDescent="0.3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ht="14.4" x14ac:dyDescent="0.3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ht="14.4" x14ac:dyDescent="0.3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ht="14.4" x14ac:dyDescent="0.3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ht="14.4" x14ac:dyDescent="0.3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ht="14.4" x14ac:dyDescent="0.3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ht="14.4" x14ac:dyDescent="0.3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ht="14.4" x14ac:dyDescent="0.3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ht="14.4" x14ac:dyDescent="0.3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ht="14.4" x14ac:dyDescent="0.3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ht="14.4" x14ac:dyDescent="0.3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ht="14.4" x14ac:dyDescent="0.3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ht="14.4" x14ac:dyDescent="0.3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ht="14.4" x14ac:dyDescent="0.3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ht="14.4" x14ac:dyDescent="0.3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ht="14.4" x14ac:dyDescent="0.3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ht="14.4" x14ac:dyDescent="0.3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ht="14.4" x14ac:dyDescent="0.3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ht="14.4" x14ac:dyDescent="0.3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ht="14.4" x14ac:dyDescent="0.3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ht="14.4" x14ac:dyDescent="0.3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ht="14.4" x14ac:dyDescent="0.3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ht="14.4" x14ac:dyDescent="0.3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ht="14.4" x14ac:dyDescent="0.3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ht="14.4" x14ac:dyDescent="0.3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ht="14.4" x14ac:dyDescent="0.3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ht="14.4" x14ac:dyDescent="0.3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ht="14.4" x14ac:dyDescent="0.3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ht="14.4" x14ac:dyDescent="0.3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ht="14.4" x14ac:dyDescent="0.3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ht="14.4" x14ac:dyDescent="0.3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ht="14.4" x14ac:dyDescent="0.3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ht="14.4" x14ac:dyDescent="0.3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ht="14.4" x14ac:dyDescent="0.3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ht="14.4" x14ac:dyDescent="0.3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ht="14.4" x14ac:dyDescent="0.3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ht="14.4" x14ac:dyDescent="0.3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ht="14.4" x14ac:dyDescent="0.3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ht="14.4" x14ac:dyDescent="0.3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ht="14.4" x14ac:dyDescent="0.3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ht="14.4" x14ac:dyDescent="0.3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ht="14.4" x14ac:dyDescent="0.3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ht="14.4" x14ac:dyDescent="0.3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ht="14.4" x14ac:dyDescent="0.3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ht="14.4" x14ac:dyDescent="0.3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ht="14.4" x14ac:dyDescent="0.3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ht="14.4" x14ac:dyDescent="0.3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ht="14.4" x14ac:dyDescent="0.3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ht="14.4" x14ac:dyDescent="0.3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ht="14.4" x14ac:dyDescent="0.3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ht="14.4" x14ac:dyDescent="0.3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ht="14.4" x14ac:dyDescent="0.3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ht="14.4" x14ac:dyDescent="0.3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ht="14.4" x14ac:dyDescent="0.3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ht="14.4" x14ac:dyDescent="0.3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ht="14.4" x14ac:dyDescent="0.3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ht="14.4" x14ac:dyDescent="0.3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ht="14.4" x14ac:dyDescent="0.3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ht="14.4" x14ac:dyDescent="0.3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ht="14.4" x14ac:dyDescent="0.3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ht="14.4" x14ac:dyDescent="0.3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ht="14.4" x14ac:dyDescent="0.3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ht="14.4" x14ac:dyDescent="0.3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ht="14.4" x14ac:dyDescent="0.3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ht="14.4" x14ac:dyDescent="0.3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ht="14.4" x14ac:dyDescent="0.3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ht="14.4" x14ac:dyDescent="0.3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ht="14.4" x14ac:dyDescent="0.3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ht="14.4" x14ac:dyDescent="0.3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ht="14.4" x14ac:dyDescent="0.3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ht="14.4" x14ac:dyDescent="0.3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ht="14.4" x14ac:dyDescent="0.3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ht="14.4" x14ac:dyDescent="0.3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ht="14.4" x14ac:dyDescent="0.3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ht="14.4" x14ac:dyDescent="0.3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ht="14.4" x14ac:dyDescent="0.3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ht="14.4" x14ac:dyDescent="0.3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ht="14.4" x14ac:dyDescent="0.3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ht="14.4" x14ac:dyDescent="0.3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ht="14.4" x14ac:dyDescent="0.3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ht="14.4" x14ac:dyDescent="0.3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ht="14.4" x14ac:dyDescent="0.3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ht="14.4" x14ac:dyDescent="0.3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ht="14.4" x14ac:dyDescent="0.3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ht="14.4" x14ac:dyDescent="0.3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ht="14.4" x14ac:dyDescent="0.3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ht="14.4" x14ac:dyDescent="0.3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ht="14.4" x14ac:dyDescent="0.3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ht="14.4" x14ac:dyDescent="0.3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ht="14.4" x14ac:dyDescent="0.3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ht="14.4" x14ac:dyDescent="0.3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ht="14.4" x14ac:dyDescent="0.3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ht="14.4" x14ac:dyDescent="0.3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ht="14.4" x14ac:dyDescent="0.3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ht="14.4" x14ac:dyDescent="0.3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ht="14.4" x14ac:dyDescent="0.3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ht="14.4" x14ac:dyDescent="0.3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ht="14.4" x14ac:dyDescent="0.3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ht="14.4" x14ac:dyDescent="0.3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ht="14.4" x14ac:dyDescent="0.3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ht="14.4" x14ac:dyDescent="0.3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ht="14.4" x14ac:dyDescent="0.3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ht="14.4" x14ac:dyDescent="0.3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ht="14.4" x14ac:dyDescent="0.3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ht="14.4" x14ac:dyDescent="0.3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ht="14.4" x14ac:dyDescent="0.3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ht="14.4" x14ac:dyDescent="0.3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ht="14.4" x14ac:dyDescent="0.3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ht="14.4" x14ac:dyDescent="0.3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ht="14.4" x14ac:dyDescent="0.3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ht="14.4" x14ac:dyDescent="0.3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ht="14.4" x14ac:dyDescent="0.3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ht="14.4" x14ac:dyDescent="0.3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ht="14.4" x14ac:dyDescent="0.3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ht="14.4" x14ac:dyDescent="0.3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ht="14.4" x14ac:dyDescent="0.3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ht="14.4" x14ac:dyDescent="0.3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ht="14.4" x14ac:dyDescent="0.3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ht="14.4" x14ac:dyDescent="0.3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ht="14.4" x14ac:dyDescent="0.3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ht="14.4" x14ac:dyDescent="0.3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ht="14.4" x14ac:dyDescent="0.3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ht="14.4" x14ac:dyDescent="0.3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ht="14.4" x14ac:dyDescent="0.3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ht="14.4" x14ac:dyDescent="0.3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ht="14.4" x14ac:dyDescent="0.3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ht="14.4" x14ac:dyDescent="0.3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ht="14.4" x14ac:dyDescent="0.3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ht="14.4" x14ac:dyDescent="0.3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ht="14.4" x14ac:dyDescent="0.3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ht="14.4" x14ac:dyDescent="0.3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ht="14.4" x14ac:dyDescent="0.3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ht="14.4" x14ac:dyDescent="0.3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ht="14.4" x14ac:dyDescent="0.3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ht="14.4" x14ac:dyDescent="0.3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ht="14.4" x14ac:dyDescent="0.3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ht="14.4" x14ac:dyDescent="0.3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ht="14.4" x14ac:dyDescent="0.3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ht="14.4" x14ac:dyDescent="0.3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ht="14.4" x14ac:dyDescent="0.3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ht="14.4" x14ac:dyDescent="0.3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ht="14.4" x14ac:dyDescent="0.3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ht="14.4" x14ac:dyDescent="0.3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ht="14.4" x14ac:dyDescent="0.3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ht="14.4" x14ac:dyDescent="0.3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ht="14.4" x14ac:dyDescent="0.3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ht="14.4" x14ac:dyDescent="0.3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ht="14.4" x14ac:dyDescent="0.3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ht="14.4" x14ac:dyDescent="0.3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ht="14.4" x14ac:dyDescent="0.3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ht="14.4" x14ac:dyDescent="0.3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ht="14.4" x14ac:dyDescent="0.3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ht="14.4" x14ac:dyDescent="0.3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ht="14.4" x14ac:dyDescent="0.3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ht="14.4" x14ac:dyDescent="0.3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ht="14.4" x14ac:dyDescent="0.3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ht="14.4" x14ac:dyDescent="0.3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ht="14.4" x14ac:dyDescent="0.3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ht="14.4" x14ac:dyDescent="0.3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ht="14.4" x14ac:dyDescent="0.3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ht="14.4" x14ac:dyDescent="0.3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ht="14.4" x14ac:dyDescent="0.3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ht="14.4" x14ac:dyDescent="0.3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ht="14.4" x14ac:dyDescent="0.3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ht="14.4" x14ac:dyDescent="0.3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ht="14.4" x14ac:dyDescent="0.3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ht="14.4" x14ac:dyDescent="0.3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ht="14.4" x14ac:dyDescent="0.3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ht="14.4" x14ac:dyDescent="0.3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ht="14.4" x14ac:dyDescent="0.3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ht="14.4" x14ac:dyDescent="0.3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ht="14.4" x14ac:dyDescent="0.3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ht="14.4" x14ac:dyDescent="0.3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ht="14.4" x14ac:dyDescent="0.3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ht="14.4" x14ac:dyDescent="0.3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ht="14.4" x14ac:dyDescent="0.3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ht="14.4" x14ac:dyDescent="0.3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ht="14.4" x14ac:dyDescent="0.3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ht="14.4" x14ac:dyDescent="0.3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ht="14.4" x14ac:dyDescent="0.3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ht="14.4" x14ac:dyDescent="0.3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ht="14.4" x14ac:dyDescent="0.3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ht="14.4" x14ac:dyDescent="0.3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ht="14.4" x14ac:dyDescent="0.3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ht="14.4" x14ac:dyDescent="0.3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ht="14.4" x14ac:dyDescent="0.3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ht="14.4" x14ac:dyDescent="0.3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ht="14.4" x14ac:dyDescent="0.3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ht="14.4" x14ac:dyDescent="0.3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ht="14.4" x14ac:dyDescent="0.3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ht="14.4" x14ac:dyDescent="0.3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ht="14.4" x14ac:dyDescent="0.3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ht="14.4" x14ac:dyDescent="0.3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ht="14.4" x14ac:dyDescent="0.3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ht="14.4" x14ac:dyDescent="0.3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ht="14.4" x14ac:dyDescent="0.3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ht="14.4" x14ac:dyDescent="0.3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ht="14.4" x14ac:dyDescent="0.3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ht="14.4" x14ac:dyDescent="0.3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ht="14.4" x14ac:dyDescent="0.3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ht="14.4" x14ac:dyDescent="0.3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ht="14.4" x14ac:dyDescent="0.3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ht="14.4" x14ac:dyDescent="0.3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ht="14.4" x14ac:dyDescent="0.3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ht="14.4" x14ac:dyDescent="0.3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ht="14.4" x14ac:dyDescent="0.3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ht="14.4" x14ac:dyDescent="0.3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ht="14.4" x14ac:dyDescent="0.3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ht="14.4" x14ac:dyDescent="0.3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ht="14.4" x14ac:dyDescent="0.3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ht="14.4" x14ac:dyDescent="0.3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ht="14.4" x14ac:dyDescent="0.3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ht="14.4" x14ac:dyDescent="0.3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ht="14.4" x14ac:dyDescent="0.3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ht="14.4" x14ac:dyDescent="0.3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ht="14.4" x14ac:dyDescent="0.3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ht="14.4" x14ac:dyDescent="0.3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ht="14.4" x14ac:dyDescent="0.3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ht="14.4" x14ac:dyDescent="0.3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ht="14.4" x14ac:dyDescent="0.3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ht="14.4" x14ac:dyDescent="0.3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ht="14.4" x14ac:dyDescent="0.3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ht="14.4" x14ac:dyDescent="0.3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ht="14.4" x14ac:dyDescent="0.3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ht="14.4" x14ac:dyDescent="0.3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ht="14.4" x14ac:dyDescent="0.3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ht="14.4" x14ac:dyDescent="0.3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ht="14.4" x14ac:dyDescent="0.3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ht="14.4" x14ac:dyDescent="0.3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ht="14.4" x14ac:dyDescent="0.3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ht="14.4" x14ac:dyDescent="0.3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ht="14.4" x14ac:dyDescent="0.3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ht="14.4" x14ac:dyDescent="0.3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ht="14.4" x14ac:dyDescent="0.3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ht="14.4" x14ac:dyDescent="0.3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ht="14.4" x14ac:dyDescent="0.3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ht="14.4" x14ac:dyDescent="0.3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ht="14.4" x14ac:dyDescent="0.3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ht="14.4" x14ac:dyDescent="0.3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ht="14.4" x14ac:dyDescent="0.3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ht="14.4" x14ac:dyDescent="0.3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ht="14.4" x14ac:dyDescent="0.3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ht="14.4" x14ac:dyDescent="0.3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ht="14.4" x14ac:dyDescent="0.3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ht="14.4" x14ac:dyDescent="0.3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ht="14.4" x14ac:dyDescent="0.3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ht="14.4" x14ac:dyDescent="0.3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ht="14.4" x14ac:dyDescent="0.3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ht="14.4" x14ac:dyDescent="0.3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ht="14.4" x14ac:dyDescent="0.3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ht="14.4" x14ac:dyDescent="0.3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ht="14.4" x14ac:dyDescent="0.3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ht="14.4" x14ac:dyDescent="0.3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ht="14.4" x14ac:dyDescent="0.3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ht="14.4" x14ac:dyDescent="0.3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ht="14.4" x14ac:dyDescent="0.3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ht="14.4" x14ac:dyDescent="0.3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ht="14.4" x14ac:dyDescent="0.3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ht="14.4" x14ac:dyDescent="0.3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ht="14.4" x14ac:dyDescent="0.3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ht="14.4" x14ac:dyDescent="0.3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ht="14.4" x14ac:dyDescent="0.3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ht="14.4" x14ac:dyDescent="0.3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ht="14.4" x14ac:dyDescent="0.3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ht="14.4" x14ac:dyDescent="0.3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ht="14.4" x14ac:dyDescent="0.3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ht="14.4" x14ac:dyDescent="0.3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ht="14.4" x14ac:dyDescent="0.3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ht="14.4" x14ac:dyDescent="0.3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ht="14.4" x14ac:dyDescent="0.3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ht="14.4" x14ac:dyDescent="0.3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ht="14.4" x14ac:dyDescent="0.3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ht="14.4" x14ac:dyDescent="0.3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ht="14.4" x14ac:dyDescent="0.3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ht="14.4" x14ac:dyDescent="0.3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ht="14.4" x14ac:dyDescent="0.3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ht="14.4" x14ac:dyDescent="0.3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ht="14.4" x14ac:dyDescent="0.3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ht="14.4" x14ac:dyDescent="0.3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ht="14.4" x14ac:dyDescent="0.3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ht="14.4" x14ac:dyDescent="0.3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ht="14.4" x14ac:dyDescent="0.3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ht="14.4" x14ac:dyDescent="0.3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ht="14.4" x14ac:dyDescent="0.3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ht="14.4" x14ac:dyDescent="0.3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ht="14.4" x14ac:dyDescent="0.3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ht="14.4" x14ac:dyDescent="0.3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ht="14.4" x14ac:dyDescent="0.3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ht="14.4" x14ac:dyDescent="0.3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ht="14.4" x14ac:dyDescent="0.3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ht="14.4" x14ac:dyDescent="0.3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ht="14.4" x14ac:dyDescent="0.3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ht="14.4" x14ac:dyDescent="0.3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ht="14.4" x14ac:dyDescent="0.3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ht="14.4" x14ac:dyDescent="0.3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ht="14.4" x14ac:dyDescent="0.3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ht="14.4" x14ac:dyDescent="0.3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ht="14.4" x14ac:dyDescent="0.3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ht="14.4" x14ac:dyDescent="0.3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ht="14.4" x14ac:dyDescent="0.3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ht="14.4" x14ac:dyDescent="0.3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ht="14.4" x14ac:dyDescent="0.3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ht="14.4" x14ac:dyDescent="0.3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ht="14.4" x14ac:dyDescent="0.3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ht="14.4" x14ac:dyDescent="0.3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ht="14.4" x14ac:dyDescent="0.3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ht="14.4" x14ac:dyDescent="0.3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ht="14.4" x14ac:dyDescent="0.3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ht="14.4" x14ac:dyDescent="0.3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ht="14.4" x14ac:dyDescent="0.3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ht="14.4" x14ac:dyDescent="0.3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ht="14.4" x14ac:dyDescent="0.3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ht="14.4" x14ac:dyDescent="0.3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ht="14.4" x14ac:dyDescent="0.3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ht="14.4" x14ac:dyDescent="0.3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ht="14.4" x14ac:dyDescent="0.3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ht="14.4" x14ac:dyDescent="0.3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ht="14.4" x14ac:dyDescent="0.3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ht="14.4" x14ac:dyDescent="0.3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ht="14.4" x14ac:dyDescent="0.3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ht="14.4" x14ac:dyDescent="0.3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ht="14.4" x14ac:dyDescent="0.3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ht="14.4" x14ac:dyDescent="0.3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ht="14.4" x14ac:dyDescent="0.3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ht="14.4" x14ac:dyDescent="0.3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ht="14.4" x14ac:dyDescent="0.3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ht="14.4" x14ac:dyDescent="0.3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ht="14.4" x14ac:dyDescent="0.3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ht="14.4" x14ac:dyDescent="0.3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ht="14.4" x14ac:dyDescent="0.3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ht="14.4" x14ac:dyDescent="0.3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ht="14.4" x14ac:dyDescent="0.3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ht="14.4" x14ac:dyDescent="0.3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ht="14.4" x14ac:dyDescent="0.3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ht="14.4" x14ac:dyDescent="0.3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ht="14.4" x14ac:dyDescent="0.3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ht="14.4" x14ac:dyDescent="0.3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ht="14.4" x14ac:dyDescent="0.3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ht="14.4" x14ac:dyDescent="0.3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ht="14.4" x14ac:dyDescent="0.3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ht="14.4" x14ac:dyDescent="0.3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ht="14.4" x14ac:dyDescent="0.3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ht="14.4" x14ac:dyDescent="0.3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ht="14.4" x14ac:dyDescent="0.3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ht="14.4" x14ac:dyDescent="0.3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ht="14.4" x14ac:dyDescent="0.3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ht="14.4" x14ac:dyDescent="0.3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ht="14.4" x14ac:dyDescent="0.3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ht="14.4" x14ac:dyDescent="0.3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ht="14.4" x14ac:dyDescent="0.3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ht="14.4" x14ac:dyDescent="0.3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ht="14.4" x14ac:dyDescent="0.3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ht="14.4" x14ac:dyDescent="0.3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ht="14.4" x14ac:dyDescent="0.3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ht="14.4" x14ac:dyDescent="0.3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ht="14.4" x14ac:dyDescent="0.3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ht="14.4" x14ac:dyDescent="0.3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ht="14.4" x14ac:dyDescent="0.3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ht="14.4" x14ac:dyDescent="0.3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ht="14.4" x14ac:dyDescent="0.3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ht="14.4" x14ac:dyDescent="0.3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ht="14.4" x14ac:dyDescent="0.3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ht="14.4" x14ac:dyDescent="0.3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ht="14.4" x14ac:dyDescent="0.3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ht="14.4" x14ac:dyDescent="0.3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ht="14.4" x14ac:dyDescent="0.3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ht="14.4" x14ac:dyDescent="0.3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ht="14.4" x14ac:dyDescent="0.3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ht="14.4" x14ac:dyDescent="0.3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ht="14.4" x14ac:dyDescent="0.3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ht="14.4" x14ac:dyDescent="0.3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ht="14.4" x14ac:dyDescent="0.3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ht="14.4" x14ac:dyDescent="0.3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ht="14.4" x14ac:dyDescent="0.3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ht="14.4" x14ac:dyDescent="0.3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ht="14.4" x14ac:dyDescent="0.3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ht="14.4" x14ac:dyDescent="0.3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ht="14.4" x14ac:dyDescent="0.3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ht="14.4" x14ac:dyDescent="0.3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ht="14.4" x14ac:dyDescent="0.3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ht="14.4" x14ac:dyDescent="0.3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ht="14.4" x14ac:dyDescent="0.3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ht="14.4" x14ac:dyDescent="0.3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ht="14.4" x14ac:dyDescent="0.3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ht="14.4" x14ac:dyDescent="0.3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ht="14.4" x14ac:dyDescent="0.3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ht="14.4" x14ac:dyDescent="0.3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ht="14.4" x14ac:dyDescent="0.3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ht="14.4" x14ac:dyDescent="0.3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ht="14.4" x14ac:dyDescent="0.3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ht="14.4" x14ac:dyDescent="0.3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ht="14.4" x14ac:dyDescent="0.3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ht="14.4" x14ac:dyDescent="0.3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ht="14.4" x14ac:dyDescent="0.3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ht="14.4" x14ac:dyDescent="0.3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ht="14.4" x14ac:dyDescent="0.3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ht="14.4" x14ac:dyDescent="0.3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ht="14.4" x14ac:dyDescent="0.3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ht="14.4" x14ac:dyDescent="0.3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ht="14.4" x14ac:dyDescent="0.3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ht="14.4" x14ac:dyDescent="0.3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ht="14.4" x14ac:dyDescent="0.3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ht="14.4" x14ac:dyDescent="0.3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ht="14.4" x14ac:dyDescent="0.3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ht="14.4" x14ac:dyDescent="0.3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ht="14.4" x14ac:dyDescent="0.3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ht="14.4" x14ac:dyDescent="0.3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ht="14.4" x14ac:dyDescent="0.3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ht="14.4" x14ac:dyDescent="0.3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ht="14.4" x14ac:dyDescent="0.3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ht="14.4" x14ac:dyDescent="0.3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ht="14.4" x14ac:dyDescent="0.3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ht="14.4" x14ac:dyDescent="0.3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ht="14.4" x14ac:dyDescent="0.3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ht="14.4" x14ac:dyDescent="0.3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ht="14.4" x14ac:dyDescent="0.3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ht="14.4" x14ac:dyDescent="0.3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ht="14.4" x14ac:dyDescent="0.3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ht="14.4" x14ac:dyDescent="0.3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ht="14.4" x14ac:dyDescent="0.3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ht="14.4" x14ac:dyDescent="0.3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ht="14.4" x14ac:dyDescent="0.3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ht="14.4" x14ac:dyDescent="0.3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ht="14.4" x14ac:dyDescent="0.3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ht="14.4" x14ac:dyDescent="0.3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ht="14.4" x14ac:dyDescent="0.3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ht="14.4" x14ac:dyDescent="0.3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ht="14.4" x14ac:dyDescent="0.3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ht="14.4" x14ac:dyDescent="0.3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ht="14.4" x14ac:dyDescent="0.3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ht="14.4" x14ac:dyDescent="0.3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ht="14.4" x14ac:dyDescent="0.3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ht="14.4" x14ac:dyDescent="0.3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ht="14.4" x14ac:dyDescent="0.3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ht="14.4" x14ac:dyDescent="0.3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ht="14.4" x14ac:dyDescent="0.3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ht="14.4" x14ac:dyDescent="0.3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ht="14.4" x14ac:dyDescent="0.3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ht="14.4" x14ac:dyDescent="0.3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ht="14.4" x14ac:dyDescent="0.3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ht="14.4" x14ac:dyDescent="0.3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ht="14.4" x14ac:dyDescent="0.3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ht="14.4" x14ac:dyDescent="0.3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ht="14.4" x14ac:dyDescent="0.3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ht="14.4" x14ac:dyDescent="0.3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ht="14.4" x14ac:dyDescent="0.3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ht="14.4" x14ac:dyDescent="0.3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ht="14.4" x14ac:dyDescent="0.3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ht="14.4" x14ac:dyDescent="0.3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ht="14.4" x14ac:dyDescent="0.3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ht="14.4" x14ac:dyDescent="0.3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ht="14.4" x14ac:dyDescent="0.3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ht="14.4" x14ac:dyDescent="0.3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ht="14.4" x14ac:dyDescent="0.3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ht="14.4" x14ac:dyDescent="0.3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ht="14.4" x14ac:dyDescent="0.3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ht="14.4" x14ac:dyDescent="0.3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ht="14.4" x14ac:dyDescent="0.3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ht="14.4" x14ac:dyDescent="0.3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ht="14.4" x14ac:dyDescent="0.3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ht="14.4" x14ac:dyDescent="0.3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ht="14.4" x14ac:dyDescent="0.3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ht="14.4" x14ac:dyDescent="0.3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ht="14.4" x14ac:dyDescent="0.3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ht="14.4" x14ac:dyDescent="0.3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ht="14.4" x14ac:dyDescent="0.3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ht="14.4" x14ac:dyDescent="0.3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ht="14.4" x14ac:dyDescent="0.3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ht="14.4" x14ac:dyDescent="0.3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ht="14.4" x14ac:dyDescent="0.3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ht="14.4" x14ac:dyDescent="0.3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ht="14.4" x14ac:dyDescent="0.3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ht="14.4" x14ac:dyDescent="0.3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ht="14.4" x14ac:dyDescent="0.3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ht="14.4" x14ac:dyDescent="0.3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ht="14.4" x14ac:dyDescent="0.3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ht="14.4" x14ac:dyDescent="0.3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ht="14.4" x14ac:dyDescent="0.3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ht="14.4" x14ac:dyDescent="0.3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ht="14.4" x14ac:dyDescent="0.3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ht="14.4" x14ac:dyDescent="0.3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ht="14.4" x14ac:dyDescent="0.3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ht="14.4" x14ac:dyDescent="0.3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ht="14.4" x14ac:dyDescent="0.3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ht="14.4" x14ac:dyDescent="0.3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ht="14.4" x14ac:dyDescent="0.3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ht="14.4" x14ac:dyDescent="0.3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ht="14.4" x14ac:dyDescent="0.3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ht="14.4" x14ac:dyDescent="0.3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ht="14.4" x14ac:dyDescent="0.3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ht="14.4" x14ac:dyDescent="0.3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ht="14.4" x14ac:dyDescent="0.3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ht="14.4" x14ac:dyDescent="0.3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ht="14.4" x14ac:dyDescent="0.3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ht="14.4" x14ac:dyDescent="0.3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ht="14.4" x14ac:dyDescent="0.3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ht="14.4" x14ac:dyDescent="0.3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ht="14.4" x14ac:dyDescent="0.3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ht="14.4" x14ac:dyDescent="0.3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ht="14.4" x14ac:dyDescent="0.3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ht="14.4" x14ac:dyDescent="0.3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ht="14.4" x14ac:dyDescent="0.3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ht="14.4" x14ac:dyDescent="0.3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ht="14.4" x14ac:dyDescent="0.3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ht="14.4" x14ac:dyDescent="0.3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ht="14.4" x14ac:dyDescent="0.3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ht="14.4" x14ac:dyDescent="0.3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ht="14.4" x14ac:dyDescent="0.3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ht="14.4" x14ac:dyDescent="0.3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ht="14.4" x14ac:dyDescent="0.3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ht="14.4" x14ac:dyDescent="0.3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ht="14.4" x14ac:dyDescent="0.3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ht="14.4" x14ac:dyDescent="0.3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ht="14.4" x14ac:dyDescent="0.3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ht="14.4" x14ac:dyDescent="0.3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ht="14.4" x14ac:dyDescent="0.3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ht="14.4" x14ac:dyDescent="0.3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ht="14.4" x14ac:dyDescent="0.3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ht="14.4" x14ac:dyDescent="0.3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ht="14.4" x14ac:dyDescent="0.3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ht="14.4" x14ac:dyDescent="0.3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ht="14.4" x14ac:dyDescent="0.3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ht="14.4" x14ac:dyDescent="0.3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ht="14.4" x14ac:dyDescent="0.3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ht="14.4" x14ac:dyDescent="0.3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ht="14.4" x14ac:dyDescent="0.3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ht="14.4" x14ac:dyDescent="0.3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ht="14.4" x14ac:dyDescent="0.3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ht="14.4" x14ac:dyDescent="0.3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ht="14.4" x14ac:dyDescent="0.3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ht="14.4" x14ac:dyDescent="0.3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ht="14.4" x14ac:dyDescent="0.3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ht="14.4" x14ac:dyDescent="0.3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ht="14.4" x14ac:dyDescent="0.3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ht="14.4" x14ac:dyDescent="0.3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ht="14.4" x14ac:dyDescent="0.3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ht="14.4" x14ac:dyDescent="0.3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ht="14.4" x14ac:dyDescent="0.3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ht="14.4" x14ac:dyDescent="0.3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ht="14.4" x14ac:dyDescent="0.3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ht="14.4" x14ac:dyDescent="0.3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ht="14.4" x14ac:dyDescent="0.3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ht="14.4" x14ac:dyDescent="0.3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ht="14.4" x14ac:dyDescent="0.3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ht="14.4" x14ac:dyDescent="0.3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ht="14.4" x14ac:dyDescent="0.3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ht="14.4" x14ac:dyDescent="0.3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ht="14.4" x14ac:dyDescent="0.3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ht="14.4" x14ac:dyDescent="0.3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ht="14.4" x14ac:dyDescent="0.3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ht="14.4" x14ac:dyDescent="0.3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ht="14.4" x14ac:dyDescent="0.3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ht="14.4" x14ac:dyDescent="0.3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ht="14.4" x14ac:dyDescent="0.3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ht="14.4" x14ac:dyDescent="0.3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ht="14.4" x14ac:dyDescent="0.3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ht="14.4" x14ac:dyDescent="0.3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ht="14.4" x14ac:dyDescent="0.3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ht="14.4" x14ac:dyDescent="0.3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ht="14.4" x14ac:dyDescent="0.3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ht="14.4" x14ac:dyDescent="0.3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ht="14.4" x14ac:dyDescent="0.3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ht="14.4" x14ac:dyDescent="0.3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ht="14.4" x14ac:dyDescent="0.3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ht="14.4" x14ac:dyDescent="0.3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ht="14.4" x14ac:dyDescent="0.3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ht="14.4" x14ac:dyDescent="0.3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ht="14.4" x14ac:dyDescent="0.3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ht="14.4" x14ac:dyDescent="0.3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ht="14.4" x14ac:dyDescent="0.3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ht="14.4" x14ac:dyDescent="0.3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ht="14.4" x14ac:dyDescent="0.3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ht="14.4" x14ac:dyDescent="0.3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ht="14.4" x14ac:dyDescent="0.3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ht="14.4" x14ac:dyDescent="0.3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ht="14.4" x14ac:dyDescent="0.3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ht="14.4" x14ac:dyDescent="0.3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ht="14.4" x14ac:dyDescent="0.3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ht="14.4" x14ac:dyDescent="0.3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ht="14.4" x14ac:dyDescent="0.3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ht="14.4" x14ac:dyDescent="0.3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ht="14.4" x14ac:dyDescent="0.3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ht="14.4" x14ac:dyDescent="0.3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ht="14.4" x14ac:dyDescent="0.3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ht="14.4" x14ac:dyDescent="0.3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ht="14.4" x14ac:dyDescent="0.3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ht="14.4" x14ac:dyDescent="0.3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ht="14.4" x14ac:dyDescent="0.3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ht="14.4" x14ac:dyDescent="0.3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ht="14.4" x14ac:dyDescent="0.3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ht="14.4" x14ac:dyDescent="0.3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ht="14.4" x14ac:dyDescent="0.3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ht="14.4" x14ac:dyDescent="0.3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ht="14.4" x14ac:dyDescent="0.3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ht="14.4" x14ac:dyDescent="0.3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ht="14.4" x14ac:dyDescent="0.3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ht="14.4" x14ac:dyDescent="0.3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ht="14.4" x14ac:dyDescent="0.3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ht="14.4" x14ac:dyDescent="0.3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ht="14.4" x14ac:dyDescent="0.3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ht="14.4" x14ac:dyDescent="0.3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ht="14.4" x14ac:dyDescent="0.3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ht="14.4" x14ac:dyDescent="0.3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ht="14.4" x14ac:dyDescent="0.3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ht="14.4" x14ac:dyDescent="0.3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ht="14.4" x14ac:dyDescent="0.3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ht="14.4" x14ac:dyDescent="0.3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ht="14.4" x14ac:dyDescent="0.3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ht="14.4" x14ac:dyDescent="0.3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ht="14.4" x14ac:dyDescent="0.3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ht="14.4" x14ac:dyDescent="0.3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ht="14.4" x14ac:dyDescent="0.3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ht="14.4" x14ac:dyDescent="0.3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ht="14.4" x14ac:dyDescent="0.3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ht="14.4" x14ac:dyDescent="0.3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ht="14.4" x14ac:dyDescent="0.3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ht="14.4" x14ac:dyDescent="0.3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ht="14.4" x14ac:dyDescent="0.3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ht="14.4" x14ac:dyDescent="0.3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ht="14.4" x14ac:dyDescent="0.3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ht="14.4" x14ac:dyDescent="0.3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ht="14.4" x14ac:dyDescent="0.3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ht="14.4" x14ac:dyDescent="0.3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ht="14.4" x14ac:dyDescent="0.3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ht="14.4" x14ac:dyDescent="0.3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ht="14.4" x14ac:dyDescent="0.3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ht="14.4" x14ac:dyDescent="0.3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ht="14.4" x14ac:dyDescent="0.3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ht="14.4" x14ac:dyDescent="0.3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ht="14.4" x14ac:dyDescent="0.3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ht="14.4" x14ac:dyDescent="0.3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ht="14.4" x14ac:dyDescent="0.3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ht="14.4" x14ac:dyDescent="0.3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ht="14.4" x14ac:dyDescent="0.3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ht="14.4" x14ac:dyDescent="0.3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ht="14.4" x14ac:dyDescent="0.3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ht="14.4" x14ac:dyDescent="0.3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ht="14.4" x14ac:dyDescent="0.3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ht="14.4" x14ac:dyDescent="0.3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ht="14.4" x14ac:dyDescent="0.3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ht="14.4" x14ac:dyDescent="0.3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ht="14.4" x14ac:dyDescent="0.3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ht="14.4" x14ac:dyDescent="0.3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ht="14.4" x14ac:dyDescent="0.3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ht="14.4" x14ac:dyDescent="0.3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ht="14.4" x14ac:dyDescent="0.3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ht="14.4" x14ac:dyDescent="0.3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ht="14.4" x14ac:dyDescent="0.3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ht="14.4" x14ac:dyDescent="0.3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ht="14.4" x14ac:dyDescent="0.3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ht="14.4" x14ac:dyDescent="0.3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ht="14.4" x14ac:dyDescent="0.3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ht="14.4" x14ac:dyDescent="0.3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ht="14.4" x14ac:dyDescent="0.3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ht="14.4" x14ac:dyDescent="0.3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ht="14.4" x14ac:dyDescent="0.3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ht="14.4" x14ac:dyDescent="0.3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ht="14.4" x14ac:dyDescent="0.3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ht="14.4" x14ac:dyDescent="0.3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ht="14.4" x14ac:dyDescent="0.3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ht="14.4" x14ac:dyDescent="0.3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ht="14.4" x14ac:dyDescent="0.3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ht="14.4" x14ac:dyDescent="0.3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ht="14.4" x14ac:dyDescent="0.3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ht="14.4" x14ac:dyDescent="0.3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ht="14.4" x14ac:dyDescent="0.3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ht="14.4" x14ac:dyDescent="0.3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ht="14.4" x14ac:dyDescent="0.3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ht="14.4" x14ac:dyDescent="0.3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ht="14.4" x14ac:dyDescent="0.3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ht="14.4" x14ac:dyDescent="0.3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ht="14.4" x14ac:dyDescent="0.3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ht="14.4" x14ac:dyDescent="0.3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ht="14.4" x14ac:dyDescent="0.3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ht="14.4" x14ac:dyDescent="0.3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ht="14.4" x14ac:dyDescent="0.3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ht="14.4" x14ac:dyDescent="0.3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ht="14.4" x14ac:dyDescent="0.3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ht="14.4" x14ac:dyDescent="0.3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ht="14.4" x14ac:dyDescent="0.3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ht="14.4" x14ac:dyDescent="0.3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ht="14.4" x14ac:dyDescent="0.3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ht="14.4" x14ac:dyDescent="0.3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ht="14.4" x14ac:dyDescent="0.3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ht="14.4" x14ac:dyDescent="0.3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ht="14.4" x14ac:dyDescent="0.3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ht="14.4" x14ac:dyDescent="0.3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ht="14.4" x14ac:dyDescent="0.3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ht="14.4" x14ac:dyDescent="0.3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ht="14.4" x14ac:dyDescent="0.3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ht="14.4" x14ac:dyDescent="0.3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ht="14.4" x14ac:dyDescent="0.3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ht="14.4" x14ac:dyDescent="0.3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ht="14.4" x14ac:dyDescent="0.3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ht="14.4" x14ac:dyDescent="0.3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ht="14.4" x14ac:dyDescent="0.3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ht="14.4" x14ac:dyDescent="0.3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ht="14.4" x14ac:dyDescent="0.3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ht="14.4" x14ac:dyDescent="0.3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ht="14.4" x14ac:dyDescent="0.3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ht="14.4" x14ac:dyDescent="0.3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ht="14.4" x14ac:dyDescent="0.3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ht="14.4" x14ac:dyDescent="0.3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ht="14.4" x14ac:dyDescent="0.3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ht="14.4" x14ac:dyDescent="0.3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ht="14.4" x14ac:dyDescent="0.3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ht="14.4" x14ac:dyDescent="0.3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ht="14.4" x14ac:dyDescent="0.3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ht="14.4" x14ac:dyDescent="0.3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ht="14.4" x14ac:dyDescent="0.3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ht="14.4" x14ac:dyDescent="0.3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ht="14.4" x14ac:dyDescent="0.3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ht="14.4" x14ac:dyDescent="0.3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ht="14.4" x14ac:dyDescent="0.3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ht="14.4" x14ac:dyDescent="0.3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ht="14.4" x14ac:dyDescent="0.3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ht="14.4" x14ac:dyDescent="0.3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ht="14.4" x14ac:dyDescent="0.3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ht="14.4" x14ac:dyDescent="0.3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ht="14.4" x14ac:dyDescent="0.3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ht="14.4" x14ac:dyDescent="0.3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ht="14.4" x14ac:dyDescent="0.3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ht="14.4" x14ac:dyDescent="0.3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ht="14.4" x14ac:dyDescent="0.3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ht="14.4" x14ac:dyDescent="0.3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ht="14.4" x14ac:dyDescent="0.3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ht="14.4" x14ac:dyDescent="0.3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ht="14.4" x14ac:dyDescent="0.3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ht="14.4" x14ac:dyDescent="0.3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ht="14.4" x14ac:dyDescent="0.3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ht="14.4" x14ac:dyDescent="0.3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ht="14.4" x14ac:dyDescent="0.3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ht="14.4" x14ac:dyDescent="0.3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ht="14.4" x14ac:dyDescent="0.3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ht="14.4" x14ac:dyDescent="0.3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ht="14.4" x14ac:dyDescent="0.3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ht="14.4" x14ac:dyDescent="0.3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ht="14.4" x14ac:dyDescent="0.3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ht="14.4" x14ac:dyDescent="0.3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ht="14.4" x14ac:dyDescent="0.3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ht="14.4" x14ac:dyDescent="0.3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ht="14.4" x14ac:dyDescent="0.3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ht="14.4" x14ac:dyDescent="0.3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ht="14.4" x14ac:dyDescent="0.3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ht="14.4" x14ac:dyDescent="0.3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ht="14.4" x14ac:dyDescent="0.3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ht="14.4" x14ac:dyDescent="0.3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ht="14.4" x14ac:dyDescent="0.3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ht="14.4" x14ac:dyDescent="0.3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ht="14.4" x14ac:dyDescent="0.3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ht="14.4" x14ac:dyDescent="0.3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ht="14.4" x14ac:dyDescent="0.3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ht="14.4" x14ac:dyDescent="0.3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ht="14.4" x14ac:dyDescent="0.3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ht="14.4" x14ac:dyDescent="0.3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ht="14.4" x14ac:dyDescent="0.3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ht="14.4" x14ac:dyDescent="0.3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ht="14.4" x14ac:dyDescent="0.3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ht="14.4" x14ac:dyDescent="0.3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ht="14.4" x14ac:dyDescent="0.3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ht="14.4" x14ac:dyDescent="0.3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ht="14.4" x14ac:dyDescent="0.3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ht="14.4" x14ac:dyDescent="0.3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ht="14.4" x14ac:dyDescent="0.3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ht="14.4" x14ac:dyDescent="0.3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ht="14.4" x14ac:dyDescent="0.3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ht="14.4" x14ac:dyDescent="0.3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ht="14.4" x14ac:dyDescent="0.3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ht="14.4" x14ac:dyDescent="0.3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ht="14.4" x14ac:dyDescent="0.3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ht="14.4" x14ac:dyDescent="0.3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ht="14.4" x14ac:dyDescent="0.3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ht="14.4" x14ac:dyDescent="0.3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ht="14.4" x14ac:dyDescent="0.3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ht="14.4" x14ac:dyDescent="0.3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ht="14.4" x14ac:dyDescent="0.3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ht="14.4" x14ac:dyDescent="0.3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ht="14.4" x14ac:dyDescent="0.3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ht="14.4" x14ac:dyDescent="0.3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ht="14.4" x14ac:dyDescent="0.3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ht="14.4" x14ac:dyDescent="0.3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ht="14.4" x14ac:dyDescent="0.3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ht="14.4" x14ac:dyDescent="0.3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ht="14.4" x14ac:dyDescent="0.3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ht="14.4" x14ac:dyDescent="0.3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ht="14.4" x14ac:dyDescent="0.3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ht="14.4" x14ac:dyDescent="0.3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ht="14.4" x14ac:dyDescent="0.3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ht="14.4" x14ac:dyDescent="0.3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ht="14.4" x14ac:dyDescent="0.3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ht="14.4" x14ac:dyDescent="0.3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ht="14.4" x14ac:dyDescent="0.3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ht="14.4" x14ac:dyDescent="0.3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ht="14.4" x14ac:dyDescent="0.3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ht="14.4" x14ac:dyDescent="0.3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ht="14.4" x14ac:dyDescent="0.3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ht="14.4" x14ac:dyDescent="0.3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ht="14.4" x14ac:dyDescent="0.3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ht="14.4" x14ac:dyDescent="0.3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ht="14.4" x14ac:dyDescent="0.3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ht="14.4" x14ac:dyDescent="0.3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ht="14.4" x14ac:dyDescent="0.3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ht="14.4" x14ac:dyDescent="0.3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ht="14.4" x14ac:dyDescent="0.3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ht="14.4" x14ac:dyDescent="0.3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ht="14.4" x14ac:dyDescent="0.3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ht="14.4" x14ac:dyDescent="0.3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ht="14.4" x14ac:dyDescent="0.3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ht="14.4" x14ac:dyDescent="0.3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ht="14.4" x14ac:dyDescent="0.3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ht="14.4" x14ac:dyDescent="0.3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ht="14.4" x14ac:dyDescent="0.3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ht="14.4" x14ac:dyDescent="0.3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ht="14.4" x14ac:dyDescent="0.3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ht="14.4" x14ac:dyDescent="0.3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ht="14.4" x14ac:dyDescent="0.3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ht="14.4" x14ac:dyDescent="0.3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ht="14.4" x14ac:dyDescent="0.3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ht="14.4" x14ac:dyDescent="0.3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ht="14.4" x14ac:dyDescent="0.3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ht="14.4" x14ac:dyDescent="0.3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ht="14.4" x14ac:dyDescent="0.3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ht="14.4" x14ac:dyDescent="0.3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ht="14.4" x14ac:dyDescent="0.3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ht="14.4" x14ac:dyDescent="0.3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ht="14.4" x14ac:dyDescent="0.3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ht="14.4" x14ac:dyDescent="0.3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ht="14.4" x14ac:dyDescent="0.3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ht="14.4" x14ac:dyDescent="0.3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ht="14.4" x14ac:dyDescent="0.3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ht="14.4" x14ac:dyDescent="0.3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ht="14.4" x14ac:dyDescent="0.3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ht="14.4" x14ac:dyDescent="0.3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ht="14.4" x14ac:dyDescent="0.3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ht="14.4" x14ac:dyDescent="0.3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ht="14.4" x14ac:dyDescent="0.3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ht="14.4" x14ac:dyDescent="0.3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ht="14.4" x14ac:dyDescent="0.3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ht="14.4" x14ac:dyDescent="0.3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ht="14.4" x14ac:dyDescent="0.3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ht="14.4" x14ac:dyDescent="0.3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ht="14.4" x14ac:dyDescent="0.3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ht="14.4" x14ac:dyDescent="0.3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ht="14.4" x14ac:dyDescent="0.3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ht="14.4" x14ac:dyDescent="0.3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ht="14.4" x14ac:dyDescent="0.3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ht="14.4" x14ac:dyDescent="0.3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ht="14.4" x14ac:dyDescent="0.3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ht="14.4" x14ac:dyDescent="0.3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ht="14.4" x14ac:dyDescent="0.3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ht="14.4" x14ac:dyDescent="0.3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ht="14.4" x14ac:dyDescent="0.3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ht="14.4" x14ac:dyDescent="0.3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ht="14.4" x14ac:dyDescent="0.3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ht="14.4" x14ac:dyDescent="0.3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ht="14.4" x14ac:dyDescent="0.3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ht="14.4" x14ac:dyDescent="0.3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ht="14.4" x14ac:dyDescent="0.3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ht="14.4" x14ac:dyDescent="0.3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ht="14.4" x14ac:dyDescent="0.3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ht="14.4" x14ac:dyDescent="0.3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ht="14.4" x14ac:dyDescent="0.3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ht="14.4" x14ac:dyDescent="0.3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ht="14.4" x14ac:dyDescent="0.3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ht="14.4" x14ac:dyDescent="0.3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ht="14.4" x14ac:dyDescent="0.3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ht="14.4" x14ac:dyDescent="0.3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ht="14.4" x14ac:dyDescent="0.3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ht="14.4" x14ac:dyDescent="0.3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ht="14.4" x14ac:dyDescent="0.3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ht="14.4" x14ac:dyDescent="0.3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ht="14.4" x14ac:dyDescent="0.3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ht="14.4" x14ac:dyDescent="0.3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ht="14.4" x14ac:dyDescent="0.3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ht="14.4" x14ac:dyDescent="0.3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ht="14.4" x14ac:dyDescent="0.3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ht="14.4" x14ac:dyDescent="0.3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ht="14.4" x14ac:dyDescent="0.3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ht="14.4" x14ac:dyDescent="0.3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ht="14.4" x14ac:dyDescent="0.3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ht="14.4" x14ac:dyDescent="0.3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ht="14.4" x14ac:dyDescent="0.3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ht="14.4" x14ac:dyDescent="0.3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ht="14.4" x14ac:dyDescent="0.3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ht="14.4" x14ac:dyDescent="0.3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ht="14.4" x14ac:dyDescent="0.3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ht="14.4" x14ac:dyDescent="0.3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ht="14.4" x14ac:dyDescent="0.3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ht="14.4" x14ac:dyDescent="0.3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ht="14.4" x14ac:dyDescent="0.3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ht="14.4" x14ac:dyDescent="0.3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ht="14.4" x14ac:dyDescent="0.3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ht="14.4" x14ac:dyDescent="0.3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ht="14.4" x14ac:dyDescent="0.3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ht="14.4" x14ac:dyDescent="0.3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ht="14.4" x14ac:dyDescent="0.3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ht="14.4" x14ac:dyDescent="0.3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ht="14.4" x14ac:dyDescent="0.3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ht="14.4" x14ac:dyDescent="0.3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ht="14.4" x14ac:dyDescent="0.3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ht="14.4" x14ac:dyDescent="0.3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ht="14.4" x14ac:dyDescent="0.3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ht="14.4" x14ac:dyDescent="0.3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ht="14.4" x14ac:dyDescent="0.3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ht="14.4" x14ac:dyDescent="0.3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ht="14.4" x14ac:dyDescent="0.3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ht="14.4" x14ac:dyDescent="0.3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ht="14.4" x14ac:dyDescent="0.3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ht="14.4" x14ac:dyDescent="0.3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ht="14.4" x14ac:dyDescent="0.3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ht="14.4" x14ac:dyDescent="0.3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ht="14.4" x14ac:dyDescent="0.3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ht="14.4" x14ac:dyDescent="0.3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ht="14.4" x14ac:dyDescent="0.3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ht="14.4" x14ac:dyDescent="0.3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ht="14.4" x14ac:dyDescent="0.3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ht="14.4" x14ac:dyDescent="0.3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ht="14.4" x14ac:dyDescent="0.3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ht="14.4" x14ac:dyDescent="0.3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ht="14.4" x14ac:dyDescent="0.3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ht="14.4" x14ac:dyDescent="0.3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ht="14.4" x14ac:dyDescent="0.3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ht="14.4" x14ac:dyDescent="0.3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ht="14.4" x14ac:dyDescent="0.3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ht="14.4" x14ac:dyDescent="0.3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ht="14.4" x14ac:dyDescent="0.3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ht="14.4" x14ac:dyDescent="0.3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ht="14.4" x14ac:dyDescent="0.3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ht="14.4" x14ac:dyDescent="0.3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ht="14.4" x14ac:dyDescent="0.3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ht="14.4" x14ac:dyDescent="0.3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ht="14.4" x14ac:dyDescent="0.3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ht="14.4" x14ac:dyDescent="0.3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ht="14.4" x14ac:dyDescent="0.3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ht="14.4" x14ac:dyDescent="0.3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ht="14.4" x14ac:dyDescent="0.3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ht="14.4" x14ac:dyDescent="0.3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ht="14.4" x14ac:dyDescent="0.3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ht="14.4" x14ac:dyDescent="0.3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ht="14.4" x14ac:dyDescent="0.3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ht="14.4" x14ac:dyDescent="0.3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ht="14.4" x14ac:dyDescent="0.3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ht="14.4" x14ac:dyDescent="0.3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ht="14.4" x14ac:dyDescent="0.3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ht="14.4" x14ac:dyDescent="0.3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ht="14.4" x14ac:dyDescent="0.3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ht="14.4" x14ac:dyDescent="0.3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ht="14.4" x14ac:dyDescent="0.3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ht="14.4" x14ac:dyDescent="0.3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ht="14.4" x14ac:dyDescent="0.3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ht="14.4" x14ac:dyDescent="0.3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ht="14.4" x14ac:dyDescent="0.3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ht="14.4" x14ac:dyDescent="0.3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ht="14.4" x14ac:dyDescent="0.3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ht="14.4" x14ac:dyDescent="0.3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ht="14.4" x14ac:dyDescent="0.3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ht="14.4" x14ac:dyDescent="0.3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ht="14.4" x14ac:dyDescent="0.3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ht="14.4" x14ac:dyDescent="0.3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ht="14.4" x14ac:dyDescent="0.3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ht="14.4" x14ac:dyDescent="0.3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ht="14.4" x14ac:dyDescent="0.3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ht="14.4" x14ac:dyDescent="0.3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ht="14.4" x14ac:dyDescent="0.3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ht="14.4" x14ac:dyDescent="0.3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ht="14.4" x14ac:dyDescent="0.3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ht="14.4" x14ac:dyDescent="0.3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ht="14.4" x14ac:dyDescent="0.3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ht="14.4" x14ac:dyDescent="0.3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ht="14.4" x14ac:dyDescent="0.3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ht="14.4" x14ac:dyDescent="0.3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ht="14.4" x14ac:dyDescent="0.3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ht="14.4" x14ac:dyDescent="0.3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ht="14.4" x14ac:dyDescent="0.3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ht="14.4" x14ac:dyDescent="0.3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ht="14.4" x14ac:dyDescent="0.3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ht="14.4" x14ac:dyDescent="0.3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ht="14.4" x14ac:dyDescent="0.3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ht="14.4" x14ac:dyDescent="0.3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ht="14.4" x14ac:dyDescent="0.3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ht="14.4" x14ac:dyDescent="0.3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ht="14.4" x14ac:dyDescent="0.3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ht="14.4" x14ac:dyDescent="0.3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ht="14.4" x14ac:dyDescent="0.3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ht="14.4" x14ac:dyDescent="0.3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ht="14.4" x14ac:dyDescent="0.3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ht="14.4" x14ac:dyDescent="0.3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ht="14.4" x14ac:dyDescent="0.3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ht="14.4" x14ac:dyDescent="0.3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ht="14.4" x14ac:dyDescent="0.3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ht="14.4" x14ac:dyDescent="0.3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ht="14.4" x14ac:dyDescent="0.3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ht="14.4" x14ac:dyDescent="0.3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ht="14.4" x14ac:dyDescent="0.3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ht="14.4" x14ac:dyDescent="0.3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ht="14.4" x14ac:dyDescent="0.3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ht="14.4" x14ac:dyDescent="0.3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ht="14.4" x14ac:dyDescent="0.3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ht="14.4" x14ac:dyDescent="0.3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ht="14.4" x14ac:dyDescent="0.3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ht="14.4" x14ac:dyDescent="0.3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ht="14.4" x14ac:dyDescent="0.3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ht="14.4" x14ac:dyDescent="0.3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ht="14.4" x14ac:dyDescent="0.3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ht="14.4" x14ac:dyDescent="0.3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ht="14.4" x14ac:dyDescent="0.3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ht="14.4" x14ac:dyDescent="0.3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ht="14.4" x14ac:dyDescent="0.3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ht="14.4" x14ac:dyDescent="0.3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ht="14.4" x14ac:dyDescent="0.3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ht="14.4" x14ac:dyDescent="0.3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ht="14.4" x14ac:dyDescent="0.3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ht="14.4" x14ac:dyDescent="0.3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ht="14.4" x14ac:dyDescent="0.3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ht="14.4" x14ac:dyDescent="0.3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ht="14.4" x14ac:dyDescent="0.3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ht="14.4" x14ac:dyDescent="0.3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ht="14.4" x14ac:dyDescent="0.3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ht="14.4" x14ac:dyDescent="0.3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ht="14.4" x14ac:dyDescent="0.3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ht="14.4" x14ac:dyDescent="0.3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ht="14.4" x14ac:dyDescent="0.3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ht="14.4" x14ac:dyDescent="0.3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ht="14.4" x14ac:dyDescent="0.3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ht="14.4" x14ac:dyDescent="0.3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ht="14.4" x14ac:dyDescent="0.3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ht="14.4" x14ac:dyDescent="0.3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ht="14.4" x14ac:dyDescent="0.3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ht="14.4" x14ac:dyDescent="0.3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ht="14.4" x14ac:dyDescent="0.3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ht="14.4" x14ac:dyDescent="0.3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ht="14.4" x14ac:dyDescent="0.3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ht="14.4" x14ac:dyDescent="0.3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ht="14.4" x14ac:dyDescent="0.3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ht="14.4" x14ac:dyDescent="0.3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ht="14.4" x14ac:dyDescent="0.3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ht="14.4" x14ac:dyDescent="0.3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ht="14.4" x14ac:dyDescent="0.3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ht="14.4" x14ac:dyDescent="0.3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ht="14.4" x14ac:dyDescent="0.3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ht="14.4" x14ac:dyDescent="0.3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ht="14.4" x14ac:dyDescent="0.3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ht="14.4" x14ac:dyDescent="0.3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ht="14.4" x14ac:dyDescent="0.3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ht="14.4" x14ac:dyDescent="0.3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ht="14.4" x14ac:dyDescent="0.3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ht="14.4" x14ac:dyDescent="0.3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ht="14.4" x14ac:dyDescent="0.3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ht="14.4" x14ac:dyDescent="0.3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ht="14.4" x14ac:dyDescent="0.3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ht="14.4" x14ac:dyDescent="0.3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ht="14.4" x14ac:dyDescent="0.3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ht="14.4" x14ac:dyDescent="0.3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ht="14.4" x14ac:dyDescent="0.3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ht="14.4" x14ac:dyDescent="0.3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ht="14.4" x14ac:dyDescent="0.3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ht="14.4" x14ac:dyDescent="0.3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ht="14.4" x14ac:dyDescent="0.3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ht="14.4" x14ac:dyDescent="0.3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ht="14.4" x14ac:dyDescent="0.3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ht="14.4" x14ac:dyDescent="0.3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ht="14.4" x14ac:dyDescent="0.3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ht="14.4" x14ac:dyDescent="0.3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ht="14.4" x14ac:dyDescent="0.3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ht="14.4" x14ac:dyDescent="0.3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ht="14.4" x14ac:dyDescent="0.3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ht="14.4" x14ac:dyDescent="0.3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ht="14.4" x14ac:dyDescent="0.3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ht="14.4" x14ac:dyDescent="0.3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ht="14.4" x14ac:dyDescent="0.3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ht="14.4" x14ac:dyDescent="0.3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ht="14.4" x14ac:dyDescent="0.3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ht="14.4" x14ac:dyDescent="0.3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ht="14.4" x14ac:dyDescent="0.3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ht="14.4" x14ac:dyDescent="0.3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ht="14.4" x14ac:dyDescent="0.3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ht="14.4" x14ac:dyDescent="0.3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ht="14.4" x14ac:dyDescent="0.3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ht="14.4" x14ac:dyDescent="0.3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ht="14.4" x14ac:dyDescent="0.3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ht="14.4" x14ac:dyDescent="0.3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ht="14.4" x14ac:dyDescent="0.3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ht="14.4" x14ac:dyDescent="0.3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ht="14.4" x14ac:dyDescent="0.3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ht="14.4" x14ac:dyDescent="0.3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ht="14.4" x14ac:dyDescent="0.3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ht="14.4" x14ac:dyDescent="0.3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ht="14.4" x14ac:dyDescent="0.3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ht="14.4" x14ac:dyDescent="0.3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ht="14.4" x14ac:dyDescent="0.3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ht="14.4" x14ac:dyDescent="0.3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ht="14.4" x14ac:dyDescent="0.3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ht="14.4" x14ac:dyDescent="0.3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ht="14.4" x14ac:dyDescent="0.3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ht="14.4" x14ac:dyDescent="0.3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ht="14.4" x14ac:dyDescent="0.3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ht="14.4" x14ac:dyDescent="0.3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ht="14.4" x14ac:dyDescent="0.3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ht="14.4" x14ac:dyDescent="0.3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ht="14.4" x14ac:dyDescent="0.3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ht="14.4" x14ac:dyDescent="0.3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ht="14.4" x14ac:dyDescent="0.3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ht="14.4" x14ac:dyDescent="0.3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ht="14.4" x14ac:dyDescent="0.3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ht="14.4" x14ac:dyDescent="0.3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ht="14.4" x14ac:dyDescent="0.3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ht="14.4" x14ac:dyDescent="0.3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ht="14.4" x14ac:dyDescent="0.3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ht="14.4" x14ac:dyDescent="0.3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ht="14.4" x14ac:dyDescent="0.3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ht="14.4" x14ac:dyDescent="0.3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ht="14.4" x14ac:dyDescent="0.3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ht="14.4" x14ac:dyDescent="0.3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ht="14.4" x14ac:dyDescent="0.3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ht="14.4" x14ac:dyDescent="0.3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ht="14.4" x14ac:dyDescent="0.3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ht="14.4" x14ac:dyDescent="0.3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ht="14.4" x14ac:dyDescent="0.3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ht="14.4" x14ac:dyDescent="0.3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ht="14.4" x14ac:dyDescent="0.3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ht="14.4" x14ac:dyDescent="0.3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ht="14.4" x14ac:dyDescent="0.3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ht="14.4" x14ac:dyDescent="0.3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ht="14.4" x14ac:dyDescent="0.3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ht="14.4" x14ac:dyDescent="0.3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ht="14.4" x14ac:dyDescent="0.3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ht="14.4" x14ac:dyDescent="0.3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ht="14.4" x14ac:dyDescent="0.3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ht="14.4" x14ac:dyDescent="0.3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ht="14.4" x14ac:dyDescent="0.3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ht="14.4" x14ac:dyDescent="0.3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ht="14.4" x14ac:dyDescent="0.3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ht="14.4" x14ac:dyDescent="0.3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ht="14.4" x14ac:dyDescent="0.3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ht="14.4" x14ac:dyDescent="0.3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ht="14.4" x14ac:dyDescent="0.3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ht="14.4" x14ac:dyDescent="0.3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ht="14.4" x14ac:dyDescent="0.3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ht="14.4" x14ac:dyDescent="0.3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ht="14.4" x14ac:dyDescent="0.3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ht="14.4" x14ac:dyDescent="0.3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ht="14.4" x14ac:dyDescent="0.3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ht="14.4" x14ac:dyDescent="0.3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ht="14.4" x14ac:dyDescent="0.3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ht="14.4" x14ac:dyDescent="0.3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ht="14.4" x14ac:dyDescent="0.3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ht="14.4" x14ac:dyDescent="0.3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ht="14.4" x14ac:dyDescent="0.3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ht="14.4" x14ac:dyDescent="0.3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ht="14.4" x14ac:dyDescent="0.3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ht="14.4" x14ac:dyDescent="0.3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ht="14.4" x14ac:dyDescent="0.3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ht="14.4" x14ac:dyDescent="0.3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ht="14.4" x14ac:dyDescent="0.3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ht="14.4" x14ac:dyDescent="0.3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ht="14.4" x14ac:dyDescent="0.3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ht="14.4" x14ac:dyDescent="0.3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ht="14.4" x14ac:dyDescent="0.3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ht="14.4" x14ac:dyDescent="0.3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ht="14.4" x14ac:dyDescent="0.3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ht="14.4" x14ac:dyDescent="0.3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ht="14.4" x14ac:dyDescent="0.3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ht="14.4" x14ac:dyDescent="0.3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ht="14.4" x14ac:dyDescent="0.3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ht="14.4" x14ac:dyDescent="0.3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ht="14.4" x14ac:dyDescent="0.3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ht="14.4" x14ac:dyDescent="0.3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ht="14.4" x14ac:dyDescent="0.3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ht="14.4" x14ac:dyDescent="0.3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ht="14.4" x14ac:dyDescent="0.3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ht="14.4" x14ac:dyDescent="0.3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ht="14.4" x14ac:dyDescent="0.3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ht="14.4" x14ac:dyDescent="0.3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ht="14.4" x14ac:dyDescent="0.3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ht="14.4" x14ac:dyDescent="0.3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ht="14.4" x14ac:dyDescent="0.3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ht="14.4" x14ac:dyDescent="0.3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ht="14.4" x14ac:dyDescent="0.3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ht="14.4" x14ac:dyDescent="0.3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ht="14.4" x14ac:dyDescent="0.3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ht="14.4" x14ac:dyDescent="0.3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ht="14.4" x14ac:dyDescent="0.3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ht="14.4" x14ac:dyDescent="0.3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ht="14.4" x14ac:dyDescent="0.3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ht="14.4" x14ac:dyDescent="0.3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ht="14.4" x14ac:dyDescent="0.3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ht="14.4" x14ac:dyDescent="0.3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ht="14.4" x14ac:dyDescent="0.3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ht="14.4" x14ac:dyDescent="0.3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ht="14.4" x14ac:dyDescent="0.3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ht="14.4" x14ac:dyDescent="0.3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ht="14.4" x14ac:dyDescent="0.3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ht="14.4" x14ac:dyDescent="0.3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ht="14.4" x14ac:dyDescent="0.3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ht="14.4" x14ac:dyDescent="0.3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ht="14.4" x14ac:dyDescent="0.3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ht="14.4" x14ac:dyDescent="0.3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ht="14.4" x14ac:dyDescent="0.3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ht="14.4" x14ac:dyDescent="0.3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ht="14.4" x14ac:dyDescent="0.3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ht="14.4" x14ac:dyDescent="0.3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ht="14.4" x14ac:dyDescent="0.3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ht="14.4" x14ac:dyDescent="0.3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ht="14.4" x14ac:dyDescent="0.3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ht="14.4" x14ac:dyDescent="0.3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ht="14.4" x14ac:dyDescent="0.3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ht="14.4" x14ac:dyDescent="0.3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ht="14.4" x14ac:dyDescent="0.3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ht="14.4" x14ac:dyDescent="0.3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ht="14.4" x14ac:dyDescent="0.3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ht="14.4" x14ac:dyDescent="0.3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ht="14.4" x14ac:dyDescent="0.3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ht="14.4" x14ac:dyDescent="0.3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ht="14.4" x14ac:dyDescent="0.3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ht="14.4" x14ac:dyDescent="0.3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ht="14.4" x14ac:dyDescent="0.3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ht="14.4" x14ac:dyDescent="0.3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ht="14.4" x14ac:dyDescent="0.3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ht="14.4" x14ac:dyDescent="0.3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ht="14.4" x14ac:dyDescent="0.3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ht="14.4" x14ac:dyDescent="0.3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ht="14.4" x14ac:dyDescent="0.3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ht="14.4" x14ac:dyDescent="0.3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ht="14.4" x14ac:dyDescent="0.3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ht="14.4" x14ac:dyDescent="0.3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ht="14.4" x14ac:dyDescent="0.3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ht="14.4" x14ac:dyDescent="0.3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ht="14.4" x14ac:dyDescent="0.3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ht="14.4" x14ac:dyDescent="0.3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ht="14.4" x14ac:dyDescent="0.3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ht="14.4" x14ac:dyDescent="0.3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ht="14.4" x14ac:dyDescent="0.3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ht="14.4" x14ac:dyDescent="0.3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ht="14.4" x14ac:dyDescent="0.3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ht="14.4" x14ac:dyDescent="0.3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ht="14.4" x14ac:dyDescent="0.3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ht="14.4" x14ac:dyDescent="0.3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ht="14.4" x14ac:dyDescent="0.3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ht="14.4" x14ac:dyDescent="0.3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ht="14.4" x14ac:dyDescent="0.3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ht="14.4" x14ac:dyDescent="0.3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ht="14.4" x14ac:dyDescent="0.3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ht="14.4" x14ac:dyDescent="0.3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ht="14.4" x14ac:dyDescent="0.3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ht="14.4" x14ac:dyDescent="0.3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ht="14.4" x14ac:dyDescent="0.3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ht="14.4" x14ac:dyDescent="0.3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ht="14.4" x14ac:dyDescent="0.3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ht="14.4" x14ac:dyDescent="0.3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ht="14.4" x14ac:dyDescent="0.3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ht="14.4" x14ac:dyDescent="0.3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ht="14.4" x14ac:dyDescent="0.3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ht="14.4" x14ac:dyDescent="0.3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ht="14.4" x14ac:dyDescent="0.3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ht="14.4" x14ac:dyDescent="0.3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ht="14.4" x14ac:dyDescent="0.3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ht="14.4" x14ac:dyDescent="0.3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ht="14.4" x14ac:dyDescent="0.3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ht="14.4" x14ac:dyDescent="0.3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ht="14.4" x14ac:dyDescent="0.3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ht="14.4" x14ac:dyDescent="0.3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ht="14.4" x14ac:dyDescent="0.3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ht="14.4" x14ac:dyDescent="0.3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ht="14.4" x14ac:dyDescent="0.3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ht="14.4" x14ac:dyDescent="0.3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ht="14.4" x14ac:dyDescent="0.3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ht="14.4" x14ac:dyDescent="0.3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ht="14.4" x14ac:dyDescent="0.3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ht="14.4" x14ac:dyDescent="0.3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ht="14.4" x14ac:dyDescent="0.3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ht="14.4" x14ac:dyDescent="0.3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ht="14.4" x14ac:dyDescent="0.3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ht="14.4" x14ac:dyDescent="0.3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ht="14.4" x14ac:dyDescent="0.3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ht="14.4" x14ac:dyDescent="0.3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ht="14.4" x14ac:dyDescent="0.3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ht="14.4" x14ac:dyDescent="0.3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ht="14.4" x14ac:dyDescent="0.3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ht="14.4" x14ac:dyDescent="0.3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ht="14.4" x14ac:dyDescent="0.3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ht="14.4" x14ac:dyDescent="0.3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ht="14.4" x14ac:dyDescent="0.3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ht="14.4" x14ac:dyDescent="0.3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ht="14.4" x14ac:dyDescent="0.3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ht="14.4" x14ac:dyDescent="0.3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ht="14.4" x14ac:dyDescent="0.3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ht="14.4" x14ac:dyDescent="0.3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ht="14.4" x14ac:dyDescent="0.3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ht="14.4" x14ac:dyDescent="0.3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ht="14.4" x14ac:dyDescent="0.3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ht="14.4" x14ac:dyDescent="0.3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ht="14.4" x14ac:dyDescent="0.3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ht="14.4" x14ac:dyDescent="0.3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ht="14.4" x14ac:dyDescent="0.3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ht="14.4" x14ac:dyDescent="0.3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ht="14.4" x14ac:dyDescent="0.3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ht="14.4" x14ac:dyDescent="0.3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ht="14.4" x14ac:dyDescent="0.3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ht="14.4" x14ac:dyDescent="0.3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ht="14.4" x14ac:dyDescent="0.3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ht="14.4" x14ac:dyDescent="0.3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ht="14.4" x14ac:dyDescent="0.3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ht="14.4" x14ac:dyDescent="0.3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ht="14.4" x14ac:dyDescent="0.3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ht="14.4" x14ac:dyDescent="0.3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ht="14.4" x14ac:dyDescent="0.3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ht="14.4" x14ac:dyDescent="0.3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ht="14.4" x14ac:dyDescent="0.3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ht="14.4" x14ac:dyDescent="0.3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ht="14.4" x14ac:dyDescent="0.3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ht="14.4" x14ac:dyDescent="0.3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ht="14.4" x14ac:dyDescent="0.3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ht="14.4" x14ac:dyDescent="0.3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ht="14.4" x14ac:dyDescent="0.3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ht="14.4" x14ac:dyDescent="0.3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ht="14.4" x14ac:dyDescent="0.3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ht="14.4" x14ac:dyDescent="0.3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ht="14.4" x14ac:dyDescent="0.3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ht="14.4" x14ac:dyDescent="0.3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ht="14.4" x14ac:dyDescent="0.3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ht="14.4" x14ac:dyDescent="0.3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ht="14.4" x14ac:dyDescent="0.3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ht="14.4" x14ac:dyDescent="0.3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ht="14.4" x14ac:dyDescent="0.3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ht="14.4" x14ac:dyDescent="0.3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ht="14.4" x14ac:dyDescent="0.3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ht="14.4" x14ac:dyDescent="0.3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ht="14.4" x14ac:dyDescent="0.3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ht="14.4" x14ac:dyDescent="0.3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ht="14.4" x14ac:dyDescent="0.3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ht="14.4" x14ac:dyDescent="0.3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ht="14.4" x14ac:dyDescent="0.3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ht="14.4" x14ac:dyDescent="0.3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ht="14.4" x14ac:dyDescent="0.3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ht="14.4" x14ac:dyDescent="0.3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ht="14.4" x14ac:dyDescent="0.3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ht="14.4" x14ac:dyDescent="0.3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ht="14.4" x14ac:dyDescent="0.3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ht="14.4" x14ac:dyDescent="0.3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ht="14.4" x14ac:dyDescent="0.3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ht="14.4" x14ac:dyDescent="0.3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ht="14.4" x14ac:dyDescent="0.3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ht="14.4" x14ac:dyDescent="0.3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ht="14.4" x14ac:dyDescent="0.3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ht="14.4" x14ac:dyDescent="0.3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ht="14.4" x14ac:dyDescent="0.3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ht="14.4" x14ac:dyDescent="0.3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ht="14.4" x14ac:dyDescent="0.3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ht="14.4" x14ac:dyDescent="0.3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ht="14.4" x14ac:dyDescent="0.3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ht="14.4" x14ac:dyDescent="0.3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ht="14.4" x14ac:dyDescent="0.3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ht="14.4" x14ac:dyDescent="0.3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ht="14.4" x14ac:dyDescent="0.3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ht="14.4" x14ac:dyDescent="0.3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ht="14.4" x14ac:dyDescent="0.3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ht="14.4" x14ac:dyDescent="0.3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ht="14.4" x14ac:dyDescent="0.3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ht="14.4" x14ac:dyDescent="0.3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ht="14.4" x14ac:dyDescent="0.3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ht="14.4" x14ac:dyDescent="0.3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ht="14.4" x14ac:dyDescent="0.3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ht="14.4" x14ac:dyDescent="0.3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ht="14.4" x14ac:dyDescent="0.3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ht="14.4" x14ac:dyDescent="0.3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ht="14.4" x14ac:dyDescent="0.3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ht="14.4" x14ac:dyDescent="0.3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ht="14.4" x14ac:dyDescent="0.3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ht="14.4" x14ac:dyDescent="0.3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ht="14.4" x14ac:dyDescent="0.3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ht="14.4" x14ac:dyDescent="0.3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ht="14.4" x14ac:dyDescent="0.3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ht="14.4" x14ac:dyDescent="0.3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ht="14.4" x14ac:dyDescent="0.3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ht="14.4" x14ac:dyDescent="0.3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ht="14.4" x14ac:dyDescent="0.3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ht="14.4" x14ac:dyDescent="0.3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ht="14.4" x14ac:dyDescent="0.3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ht="14.4" x14ac:dyDescent="0.3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ht="14.4" x14ac:dyDescent="0.3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ht="14.4" x14ac:dyDescent="0.3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ht="14.4" x14ac:dyDescent="0.3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ht="14.4" x14ac:dyDescent="0.3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ht="14.4" x14ac:dyDescent="0.3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ht="14.4" x14ac:dyDescent="0.3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ht="14.4" x14ac:dyDescent="0.3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ht="14.4" x14ac:dyDescent="0.3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ht="14.4" x14ac:dyDescent="0.3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ht="14.4" x14ac:dyDescent="0.3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ht="14.4" x14ac:dyDescent="0.3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ht="14.4" x14ac:dyDescent="0.3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ht="14.4" x14ac:dyDescent="0.3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ht="14.4" x14ac:dyDescent="0.3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ht="14.4" x14ac:dyDescent="0.3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ht="14.4" x14ac:dyDescent="0.3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ht="14.4" x14ac:dyDescent="0.3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ht="14.4" x14ac:dyDescent="0.3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ht="14.4" x14ac:dyDescent="0.3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ht="14.4" x14ac:dyDescent="0.3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ht="14.4" x14ac:dyDescent="0.3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ht="14.4" x14ac:dyDescent="0.3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ht="14.4" x14ac:dyDescent="0.3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ht="14.4" x14ac:dyDescent="0.3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ht="14.4" x14ac:dyDescent="0.3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ht="14.4" x14ac:dyDescent="0.3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ht="14.4" x14ac:dyDescent="0.3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ht="14.4" x14ac:dyDescent="0.3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ht="14.4" x14ac:dyDescent="0.3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ht="14.4" x14ac:dyDescent="0.3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ht="14.4" x14ac:dyDescent="0.3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ht="14.4" x14ac:dyDescent="0.3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ht="14.4" x14ac:dyDescent="0.3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ht="14.4" x14ac:dyDescent="0.3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ht="14.4" x14ac:dyDescent="0.3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ht="14.4" x14ac:dyDescent="0.3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ht="14.4" x14ac:dyDescent="0.3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ht="14.4" x14ac:dyDescent="0.3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ht="14.4" x14ac:dyDescent="0.3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ht="14.4" x14ac:dyDescent="0.3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ht="14.4" x14ac:dyDescent="0.3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ht="14.4" x14ac:dyDescent="0.3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ht="14.4" x14ac:dyDescent="0.3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ht="14.4" x14ac:dyDescent="0.3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ht="14.4" x14ac:dyDescent="0.3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ht="14.4" x14ac:dyDescent="0.3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ht="14.4" x14ac:dyDescent="0.3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ht="14.4" x14ac:dyDescent="0.3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ht="14.4" x14ac:dyDescent="0.3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ht="14.4" x14ac:dyDescent="0.3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ht="14.4" x14ac:dyDescent="0.3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ht="14.4" x14ac:dyDescent="0.3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ht="14.4" x14ac:dyDescent="0.3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ht="14.4" x14ac:dyDescent="0.3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ht="14.4" x14ac:dyDescent="0.3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ht="14.4" x14ac:dyDescent="0.3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ht="14.4" x14ac:dyDescent="0.3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ht="14.4" x14ac:dyDescent="0.3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ht="14.4" x14ac:dyDescent="0.3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ht="14.4" x14ac:dyDescent="0.3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ht="14.4" x14ac:dyDescent="0.3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ht="14.4" x14ac:dyDescent="0.3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ht="14.4" x14ac:dyDescent="0.3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ht="14.4" x14ac:dyDescent="0.3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ht="14.4" x14ac:dyDescent="0.3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ht="14.4" x14ac:dyDescent="0.3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ht="14.4" x14ac:dyDescent="0.3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ht="14.4" x14ac:dyDescent="0.3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ht="14.4" x14ac:dyDescent="0.3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ht="14.4" x14ac:dyDescent="0.3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ht="14.4" x14ac:dyDescent="0.3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ht="14.4" x14ac:dyDescent="0.3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ht="14.4" x14ac:dyDescent="0.3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ht="14.4" x14ac:dyDescent="0.3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ht="14.4" x14ac:dyDescent="0.3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ht="14.4" x14ac:dyDescent="0.3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ht="14.4" x14ac:dyDescent="0.3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ht="14.4" x14ac:dyDescent="0.3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ht="14.4" x14ac:dyDescent="0.3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ht="14.4" x14ac:dyDescent="0.3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ht="14.4" x14ac:dyDescent="0.3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ht="14.4" x14ac:dyDescent="0.3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ht="14.4" x14ac:dyDescent="0.3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ht="14.4" x14ac:dyDescent="0.3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ht="14.4" x14ac:dyDescent="0.3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ht="14.4" x14ac:dyDescent="0.3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ht="14.4" x14ac:dyDescent="0.3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ht="14.4" x14ac:dyDescent="0.3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ht="14.4" x14ac:dyDescent="0.3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ht="14.4" x14ac:dyDescent="0.3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ht="14.4" x14ac:dyDescent="0.3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ht="14.4" x14ac:dyDescent="0.3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ht="14.4" x14ac:dyDescent="0.3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ht="14.4" x14ac:dyDescent="0.3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ht="14.4" x14ac:dyDescent="0.3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ht="14.4" x14ac:dyDescent="0.3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ht="14.4" x14ac:dyDescent="0.3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ht="14.4" x14ac:dyDescent="0.3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ht="14.4" x14ac:dyDescent="0.3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ht="14.4" x14ac:dyDescent="0.3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ht="14.4" x14ac:dyDescent="0.3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ht="14.4" x14ac:dyDescent="0.3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ht="14.4" x14ac:dyDescent="0.3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ht="14.4" x14ac:dyDescent="0.3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ht="14.4" x14ac:dyDescent="0.3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ht="14.4" x14ac:dyDescent="0.3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ht="14.4" x14ac:dyDescent="0.3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ht="14.4" x14ac:dyDescent="0.3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ht="14.4" x14ac:dyDescent="0.3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ht="14.4" x14ac:dyDescent="0.3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ht="14.4" x14ac:dyDescent="0.3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ht="14.4" x14ac:dyDescent="0.3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ht="14.4" x14ac:dyDescent="0.3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ht="14.4" x14ac:dyDescent="0.3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ht="14.4" x14ac:dyDescent="0.3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ht="14.4" x14ac:dyDescent="0.3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ht="14.4" x14ac:dyDescent="0.3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ht="14.4" x14ac:dyDescent="0.3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ht="14.4" x14ac:dyDescent="0.3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ht="14.4" x14ac:dyDescent="0.3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ht="14.4" x14ac:dyDescent="0.3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ht="14.4" x14ac:dyDescent="0.3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ht="14.4" x14ac:dyDescent="0.3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ht="14.4" x14ac:dyDescent="0.3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ht="14.4" x14ac:dyDescent="0.3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ht="14.4" x14ac:dyDescent="0.3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ht="14.4" x14ac:dyDescent="0.3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ht="14.4" x14ac:dyDescent="0.3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ht="14.4" x14ac:dyDescent="0.3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ht="14.4" x14ac:dyDescent="0.3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ht="14.4" x14ac:dyDescent="0.3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ht="14.4" x14ac:dyDescent="0.3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ht="14.4" x14ac:dyDescent="0.3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ht="14.4" x14ac:dyDescent="0.3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ht="14.4" x14ac:dyDescent="0.3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ht="14.4" x14ac:dyDescent="0.3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ht="14.4" x14ac:dyDescent="0.3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ht="14.4" x14ac:dyDescent="0.3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ht="14.4" x14ac:dyDescent="0.3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ht="14.4" x14ac:dyDescent="0.3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ht="14.4" x14ac:dyDescent="0.3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ht="14.4" x14ac:dyDescent="0.3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ht="14.4" x14ac:dyDescent="0.3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ht="14.4" x14ac:dyDescent="0.3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ht="14.4" x14ac:dyDescent="0.3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ht="14.4" x14ac:dyDescent="0.3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ht="14.4" x14ac:dyDescent="0.3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ht="14.4" x14ac:dyDescent="0.3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ht="14.4" x14ac:dyDescent="0.3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ht="14.4" x14ac:dyDescent="0.3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ht="14.4" x14ac:dyDescent="0.3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ht="14.4" x14ac:dyDescent="0.3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ht="14.4" x14ac:dyDescent="0.3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ht="14.4" x14ac:dyDescent="0.3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ht="14.4" x14ac:dyDescent="0.3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ht="14.4" x14ac:dyDescent="0.3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ht="14.4" x14ac:dyDescent="0.3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ht="14.4" x14ac:dyDescent="0.3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ht="14.4" x14ac:dyDescent="0.3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ht="14.4" x14ac:dyDescent="0.3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ht="14.4" x14ac:dyDescent="0.3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ht="14.4" x14ac:dyDescent="0.3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ht="14.4" x14ac:dyDescent="0.3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ht="14.4" x14ac:dyDescent="0.3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ht="14.4" x14ac:dyDescent="0.3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ht="14.4" x14ac:dyDescent="0.3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ht="14.4" x14ac:dyDescent="0.3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ht="14.4" x14ac:dyDescent="0.3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ht="14.4" x14ac:dyDescent="0.3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ht="14.4" x14ac:dyDescent="0.3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ht="14.4" x14ac:dyDescent="0.3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ht="14.4" x14ac:dyDescent="0.3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ht="14.4" x14ac:dyDescent="0.3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ht="14.4" x14ac:dyDescent="0.3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ht="14.4" x14ac:dyDescent="0.3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ht="14.4" x14ac:dyDescent="0.3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ht="14.4" x14ac:dyDescent="0.3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ht="14.4" x14ac:dyDescent="0.3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ht="14.4" x14ac:dyDescent="0.3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ht="14.4" x14ac:dyDescent="0.3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ht="14.4" x14ac:dyDescent="0.3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ht="14.4" x14ac:dyDescent="0.3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ht="14.4" x14ac:dyDescent="0.3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ht="14.4" x14ac:dyDescent="0.3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ht="14.4" x14ac:dyDescent="0.3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ht="14.4" x14ac:dyDescent="0.3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ht="14.4" x14ac:dyDescent="0.3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ht="14.4" x14ac:dyDescent="0.3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ht="14.4" x14ac:dyDescent="0.3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ht="14.4" x14ac:dyDescent="0.3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ht="14.4" x14ac:dyDescent="0.3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ht="14.4" x14ac:dyDescent="0.3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ht="14.4" x14ac:dyDescent="0.3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ht="14.4" x14ac:dyDescent="0.3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ht="14.4" x14ac:dyDescent="0.3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ht="14.4" x14ac:dyDescent="0.3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ht="14.4" x14ac:dyDescent="0.3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ht="14.4" x14ac:dyDescent="0.3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ht="14.4" x14ac:dyDescent="0.3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ht="14.4" x14ac:dyDescent="0.3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ht="14.4" x14ac:dyDescent="0.3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ht="14.4" x14ac:dyDescent="0.3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ht="14.4" x14ac:dyDescent="0.3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ht="14.4" x14ac:dyDescent="0.3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ht="14.4" x14ac:dyDescent="0.3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ht="14.4" x14ac:dyDescent="0.3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ht="14.4" x14ac:dyDescent="0.3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ht="14.4" x14ac:dyDescent="0.3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ht="14.4" x14ac:dyDescent="0.3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ht="14.4" x14ac:dyDescent="0.3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ht="14.4" x14ac:dyDescent="0.3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ht="14.4" x14ac:dyDescent="0.3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ht="14.4" x14ac:dyDescent="0.3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ht="14.4" x14ac:dyDescent="0.3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ht="14.4" x14ac:dyDescent="0.3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ht="14.4" x14ac:dyDescent="0.3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ht="14.4" x14ac:dyDescent="0.3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ht="14.4" x14ac:dyDescent="0.3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ht="14.4" x14ac:dyDescent="0.3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ht="14.4" x14ac:dyDescent="0.3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ht="14.4" x14ac:dyDescent="0.3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ht="14.4" x14ac:dyDescent="0.3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ht="14.4" x14ac:dyDescent="0.3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ht="14.4" x14ac:dyDescent="0.3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ht="14.4" x14ac:dyDescent="0.3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ht="14.4" x14ac:dyDescent="0.3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ht="14.4" x14ac:dyDescent="0.3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ht="14.4" x14ac:dyDescent="0.3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ht="14.4" x14ac:dyDescent="0.3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ht="14.4" x14ac:dyDescent="0.3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ht="14.4" x14ac:dyDescent="0.3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ht="14.4" x14ac:dyDescent="0.3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ht="14.4" x14ac:dyDescent="0.3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ht="14.4" x14ac:dyDescent="0.3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ht="14.4" x14ac:dyDescent="0.3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ht="14.4" x14ac:dyDescent="0.3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ht="14.4" x14ac:dyDescent="0.3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ht="14.4" x14ac:dyDescent="0.3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ht="14.4" x14ac:dyDescent="0.3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ht="14.4" x14ac:dyDescent="0.3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ht="14.4" x14ac:dyDescent="0.3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ht="14.4" x14ac:dyDescent="0.3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ht="14.4" x14ac:dyDescent="0.3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ht="14.4" x14ac:dyDescent="0.3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ht="14.4" x14ac:dyDescent="0.3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ht="14.4" x14ac:dyDescent="0.3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ht="14.4" x14ac:dyDescent="0.3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ht="14.4" x14ac:dyDescent="0.3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ht="14.4" x14ac:dyDescent="0.3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ht="14.4" x14ac:dyDescent="0.3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ht="14.4" x14ac:dyDescent="0.3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ht="14.4" x14ac:dyDescent="0.3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ht="14.4" x14ac:dyDescent="0.3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ht="14.4" x14ac:dyDescent="0.3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ht="14.4" x14ac:dyDescent="0.3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ht="14.4" x14ac:dyDescent="0.3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ht="14.4" x14ac:dyDescent="0.3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ht="14.4" x14ac:dyDescent="0.3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ht="14.4" x14ac:dyDescent="0.3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ht="14.4" x14ac:dyDescent="0.3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ht="14.4" x14ac:dyDescent="0.3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ht="14.4" x14ac:dyDescent="0.3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ht="14.4" x14ac:dyDescent="0.3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ht="14.4" x14ac:dyDescent="0.3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ht="14.4" x14ac:dyDescent="0.3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ht="14.4" x14ac:dyDescent="0.3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ht="14.4" x14ac:dyDescent="0.3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ht="14.4" x14ac:dyDescent="0.3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ht="14.4" x14ac:dyDescent="0.3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ht="14.4" x14ac:dyDescent="0.3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ht="14.4" x14ac:dyDescent="0.3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ht="14.4" x14ac:dyDescent="0.3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ht="14.4" x14ac:dyDescent="0.3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ht="14.4" x14ac:dyDescent="0.3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ht="14.4" x14ac:dyDescent="0.3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ht="14.4" x14ac:dyDescent="0.3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ht="14.4" x14ac:dyDescent="0.3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ht="14.4" x14ac:dyDescent="0.3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ht="14.4" x14ac:dyDescent="0.3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ht="14.4" x14ac:dyDescent="0.3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ht="14.4" x14ac:dyDescent="0.3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ht="14.4" x14ac:dyDescent="0.3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ht="14.4" x14ac:dyDescent="0.3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ht="14.4" x14ac:dyDescent="0.3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ht="14.4" x14ac:dyDescent="0.3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ht="14.4" x14ac:dyDescent="0.3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ht="14.4" x14ac:dyDescent="0.3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ht="14.4" x14ac:dyDescent="0.3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ht="14.4" x14ac:dyDescent="0.3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ht="14.4" x14ac:dyDescent="0.3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ht="14.4" x14ac:dyDescent="0.3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ht="14.4" x14ac:dyDescent="0.3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ht="14.4" x14ac:dyDescent="0.3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ht="14.4" x14ac:dyDescent="0.3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ht="14.4" x14ac:dyDescent="0.3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ht="14.4" x14ac:dyDescent="0.3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ht="14.4" x14ac:dyDescent="0.3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ht="14.4" x14ac:dyDescent="0.3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ht="14.4" x14ac:dyDescent="0.3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ht="14.4" x14ac:dyDescent="0.3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ht="14.4" x14ac:dyDescent="0.3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ht="14.4" x14ac:dyDescent="0.3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ht="14.4" x14ac:dyDescent="0.3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ht="14.4" x14ac:dyDescent="0.3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ht="14.4" x14ac:dyDescent="0.3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ht="14.4" x14ac:dyDescent="0.3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ht="14.4" x14ac:dyDescent="0.3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ht="14.4" x14ac:dyDescent="0.3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ht="14.4" x14ac:dyDescent="0.3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ht="14.4" x14ac:dyDescent="0.3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ht="14.4" x14ac:dyDescent="0.3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ht="14.4" x14ac:dyDescent="0.3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ht="14.4" x14ac:dyDescent="0.3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ht="14.4" x14ac:dyDescent="0.3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ht="14.4" x14ac:dyDescent="0.3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ht="14.4" x14ac:dyDescent="0.3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ht="14.4" x14ac:dyDescent="0.3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ht="14.4" x14ac:dyDescent="0.3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ht="14.4" x14ac:dyDescent="0.3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ht="14.4" x14ac:dyDescent="0.3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ht="14.4" x14ac:dyDescent="0.3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ht="14.4" x14ac:dyDescent="0.3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ht="14.4" x14ac:dyDescent="0.3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ht="14.4" x14ac:dyDescent="0.3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ht="14.4" x14ac:dyDescent="0.3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ht="14.4" x14ac:dyDescent="0.3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ht="14.4" x14ac:dyDescent="0.3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ht="14.4" x14ac:dyDescent="0.3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ht="14.4" x14ac:dyDescent="0.3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ht="14.4" x14ac:dyDescent="0.3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ht="14.4" x14ac:dyDescent="0.3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ht="14.4" x14ac:dyDescent="0.3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ht="14.4" x14ac:dyDescent="0.3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ht="14.4" x14ac:dyDescent="0.3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ht="14.4" x14ac:dyDescent="0.3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ht="14.4" x14ac:dyDescent="0.3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ht="14.4" x14ac:dyDescent="0.3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ht="14.4" x14ac:dyDescent="0.3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ht="14.4" x14ac:dyDescent="0.3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ht="14.4" x14ac:dyDescent="0.3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ht="14.4" x14ac:dyDescent="0.3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ht="14.4" x14ac:dyDescent="0.3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ht="14.4" x14ac:dyDescent="0.3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ht="14.4" x14ac:dyDescent="0.3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ht="14.4" x14ac:dyDescent="0.3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ht="14.4" x14ac:dyDescent="0.3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ht="14.4" x14ac:dyDescent="0.3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ht="14.4" x14ac:dyDescent="0.3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ht="14.4" x14ac:dyDescent="0.3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ht="14.4" x14ac:dyDescent="0.3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ht="14.4" x14ac:dyDescent="0.3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ht="14.4" x14ac:dyDescent="0.3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ht="14.4" x14ac:dyDescent="0.3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ht="14.4" x14ac:dyDescent="0.3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ht="14.4" x14ac:dyDescent="0.3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ht="14.4" x14ac:dyDescent="0.3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ht="14.4" x14ac:dyDescent="0.3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ht="14.4" x14ac:dyDescent="0.3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ht="14.4" x14ac:dyDescent="0.3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ht="14.4" x14ac:dyDescent="0.3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ht="14.4" x14ac:dyDescent="0.3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ht="14.4" x14ac:dyDescent="0.3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ht="14.4" x14ac:dyDescent="0.3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ht="14.4" x14ac:dyDescent="0.3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ht="14.4" x14ac:dyDescent="0.3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ht="14.4" x14ac:dyDescent="0.3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ht="14.4" x14ac:dyDescent="0.3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ht="14.4" x14ac:dyDescent="0.3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ht="14.4" x14ac:dyDescent="0.3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ht="14.4" x14ac:dyDescent="0.3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ht="14.4" x14ac:dyDescent="0.3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ht="14.4" x14ac:dyDescent="0.3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ht="14.4" x14ac:dyDescent="0.3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ht="14.4" x14ac:dyDescent="0.3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ht="14.4" x14ac:dyDescent="0.3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ht="14.4" x14ac:dyDescent="0.3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ht="14.4" x14ac:dyDescent="0.3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ht="14.4" x14ac:dyDescent="0.3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ht="14.4" x14ac:dyDescent="0.3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ht="14.4" x14ac:dyDescent="0.3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ht="14.4" x14ac:dyDescent="0.3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ht="14.4" x14ac:dyDescent="0.3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ht="14.4" x14ac:dyDescent="0.3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ht="14.4" x14ac:dyDescent="0.3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ht="14.4" x14ac:dyDescent="0.3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ht="14.4" x14ac:dyDescent="0.3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ht="14.4" x14ac:dyDescent="0.3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ht="14.4" x14ac:dyDescent="0.3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ht="14.4" x14ac:dyDescent="0.3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ht="14.4" x14ac:dyDescent="0.3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ht="14.4" x14ac:dyDescent="0.3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ht="14.4" x14ac:dyDescent="0.3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ht="14.4" x14ac:dyDescent="0.3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ht="14.4" x14ac:dyDescent="0.3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ht="14.4" x14ac:dyDescent="0.3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ht="14.4" x14ac:dyDescent="0.3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ht="14.4" x14ac:dyDescent="0.3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ht="14.4" x14ac:dyDescent="0.3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ht="14.4" x14ac:dyDescent="0.3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ht="14.4" x14ac:dyDescent="0.3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ht="14.4" x14ac:dyDescent="0.3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ht="14.4" x14ac:dyDescent="0.3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ht="14.4" x14ac:dyDescent="0.3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ht="14.4" x14ac:dyDescent="0.3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ht="14.4" x14ac:dyDescent="0.3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ht="14.4" x14ac:dyDescent="0.3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ht="14.4" x14ac:dyDescent="0.3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ht="14.4" x14ac:dyDescent="0.3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ht="14.4" x14ac:dyDescent="0.3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ht="14.4" x14ac:dyDescent="0.3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ht="14.4" x14ac:dyDescent="0.3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ht="14.4" x14ac:dyDescent="0.3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ht="14.4" x14ac:dyDescent="0.3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ht="14.4" x14ac:dyDescent="0.3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ht="14.4" x14ac:dyDescent="0.3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ht="14.4" x14ac:dyDescent="0.3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ht="14.4" x14ac:dyDescent="0.3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ht="14.4" x14ac:dyDescent="0.3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ht="14.4" x14ac:dyDescent="0.3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ht="14.4" x14ac:dyDescent="0.3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ht="14.4" x14ac:dyDescent="0.3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ht="14.4" x14ac:dyDescent="0.3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ht="14.4" x14ac:dyDescent="0.3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ht="14.4" x14ac:dyDescent="0.3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ht="14.4" x14ac:dyDescent="0.3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ht="14.4" x14ac:dyDescent="0.3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ht="14.4" x14ac:dyDescent="0.3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ht="14.4" x14ac:dyDescent="0.3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ht="14.4" x14ac:dyDescent="0.3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ht="14.4" x14ac:dyDescent="0.3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ht="14.4" x14ac:dyDescent="0.3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ht="14.4" x14ac:dyDescent="0.3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ht="14.4" x14ac:dyDescent="0.3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ht="14.4" x14ac:dyDescent="0.3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ht="14.4" x14ac:dyDescent="0.3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ht="14.4" x14ac:dyDescent="0.3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ht="14.4" x14ac:dyDescent="0.3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ht="14.4" x14ac:dyDescent="0.3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ht="14.4" x14ac:dyDescent="0.3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ht="14.4" x14ac:dyDescent="0.3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ht="14.4" x14ac:dyDescent="0.3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ht="14.4" x14ac:dyDescent="0.3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ht="14.4" x14ac:dyDescent="0.3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ht="14.4" x14ac:dyDescent="0.3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ht="14.4" x14ac:dyDescent="0.3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ht="14.4" x14ac:dyDescent="0.3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ht="14.4" x14ac:dyDescent="0.3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ht="14.4" x14ac:dyDescent="0.3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ht="14.4" x14ac:dyDescent="0.3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ht="14.4" x14ac:dyDescent="0.3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ht="14.4" x14ac:dyDescent="0.3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ht="14.4" x14ac:dyDescent="0.3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ht="14.4" x14ac:dyDescent="0.3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ht="14.4" x14ac:dyDescent="0.3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ht="14.4" x14ac:dyDescent="0.3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ht="14.4" x14ac:dyDescent="0.3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ht="14.4" x14ac:dyDescent="0.3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ht="14.4" x14ac:dyDescent="0.3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ht="14.4" x14ac:dyDescent="0.3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ht="14.4" x14ac:dyDescent="0.3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ht="14.4" x14ac:dyDescent="0.3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ht="14.4" x14ac:dyDescent="0.3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3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3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3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3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3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3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3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3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3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3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3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3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3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3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3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3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3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3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3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3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3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3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3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3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3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3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3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3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3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3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3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3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3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3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3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3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3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3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3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3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3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3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3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3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3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3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3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3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3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3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3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3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3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3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3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3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3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3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3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3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3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3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3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3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3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3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3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3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3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3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3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3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3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3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3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3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3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3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3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3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3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3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3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3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3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3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3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3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3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3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3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3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3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3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3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3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3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3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3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3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3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3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3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3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3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3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3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3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3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3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3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3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3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3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3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3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3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3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3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3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3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3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3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3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3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3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3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3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3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3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3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3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3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3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3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3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3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3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3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3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3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3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3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3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3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3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3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3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3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3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3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3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3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3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3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3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3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3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3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3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3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3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3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3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3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3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3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3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3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3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3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3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3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3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3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3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3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3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3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3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3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3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3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3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3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3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3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3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3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3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3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3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3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3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3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3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3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3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3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3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3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3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3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3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3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3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3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3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3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3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3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3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3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3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3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3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3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3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3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3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3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3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3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3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3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3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3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3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3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3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3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3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3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3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3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3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3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3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3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3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3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3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3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3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3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3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3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3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3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3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3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3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3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3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3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3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3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3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3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3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3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3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3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3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3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3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3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3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3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3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3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3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3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3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3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3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3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3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3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3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3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3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3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3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3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3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3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3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3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3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3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3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3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3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3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3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3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3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3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3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3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3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3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3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3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3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3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3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3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3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3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3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3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3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3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3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3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3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3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3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3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3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3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3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3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3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3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3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3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3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3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3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3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3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3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3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3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3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3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3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3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3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3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3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3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3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3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3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3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3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3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3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3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3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3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3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3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3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3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3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3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3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3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3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3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3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3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3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3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3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3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3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3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3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3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3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3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3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3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3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3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3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3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3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3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3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3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3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3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3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3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3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3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3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3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3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3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3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3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3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3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3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3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3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3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3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3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3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3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3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3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3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3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3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3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3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3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3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3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3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3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3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3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3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3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3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3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3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3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3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3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3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3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3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3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3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3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3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3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3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3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3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3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3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3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3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3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3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3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3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3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3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3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3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3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3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3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3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3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3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3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3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3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3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3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3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3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3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3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3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3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3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3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3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3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3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3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3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3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3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3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3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3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3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3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3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3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3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3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3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3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3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3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3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3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3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3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3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3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3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3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3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3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3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3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3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3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3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3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3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3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3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3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3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3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3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3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3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3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3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3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3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3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3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3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3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3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3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3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3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3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3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3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3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3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3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3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3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3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3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3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3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3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3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3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3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3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3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3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3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3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3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3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3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3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3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3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3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3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3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3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3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3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3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3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3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3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3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3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3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3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3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3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3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3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3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3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3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3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3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3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3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3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3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3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3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3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3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3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3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3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3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3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3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3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3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3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3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3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3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3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3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3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3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3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3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3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3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3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3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3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3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3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3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3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3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3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3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3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3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3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3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3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3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3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3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3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3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3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3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3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3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3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3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3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3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3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3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3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3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3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3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3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3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3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3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3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3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3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3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3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3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3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3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3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3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3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3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3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3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3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3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3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3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3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3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3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3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3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3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3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3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3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3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3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3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3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3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3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3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3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3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3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3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3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3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3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3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3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3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3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3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3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3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3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3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3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3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3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3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3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3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3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3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3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3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3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3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3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3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3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3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3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3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3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3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3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3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3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3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3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3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3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3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3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3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3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3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3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3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3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3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3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3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3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3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3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3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3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3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3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3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3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3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3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3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3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3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3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3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3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3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3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3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3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3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3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3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3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3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3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3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3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3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3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3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3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3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3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3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3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3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3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3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3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3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3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3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3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3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3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3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3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3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3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3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3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3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3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3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3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3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3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3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3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3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3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3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3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3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3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3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3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3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3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3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3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3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3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3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3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3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3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3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3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3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3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3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3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3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3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3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3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3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3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3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3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3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3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3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3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3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3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3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3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3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3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3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3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3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3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3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3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3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3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3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3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3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3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3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3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3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3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3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3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3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3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3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3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3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3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3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3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3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3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3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3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3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3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3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3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3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3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3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3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3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3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3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3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3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3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3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3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3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3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3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3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3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3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3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3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3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3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3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3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3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3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3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3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3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3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3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3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3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3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3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3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3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3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3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3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3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3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3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3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3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3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3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3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3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3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3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3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3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3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3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3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3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3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3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3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3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3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3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3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3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3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3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3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3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3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3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3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3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3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3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3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3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3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3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3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3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3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3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3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3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3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3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3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3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3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3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3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3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3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3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3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3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3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3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3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3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3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3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3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3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3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3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3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3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3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3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3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3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3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3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3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3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3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3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3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3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3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3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3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3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3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3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3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3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3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3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3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3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3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3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3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3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3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3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3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3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3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3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3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3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3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3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3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3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3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3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3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3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3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3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3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3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3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3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3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3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3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3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3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3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3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3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3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3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3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3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3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3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3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3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3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3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3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3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3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3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3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3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3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3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3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3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3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3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3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3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3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3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3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3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3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3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3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3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3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3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3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3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3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3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3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3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3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3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3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3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3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3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3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3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3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3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3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3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3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3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3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3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3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3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3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3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3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3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3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3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3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3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3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3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3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3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3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3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3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3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3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3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3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3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3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3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3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3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3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3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3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3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3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3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3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3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3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3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3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3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3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3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3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3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3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3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3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3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3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3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3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3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3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3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3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3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3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3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3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3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3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3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3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3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3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3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3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3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3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3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3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3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3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3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3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3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3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3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3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3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3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3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3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3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3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3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3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3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3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3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3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3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3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3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3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3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3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3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3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3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3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3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3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3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3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3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3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3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3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3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3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3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3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3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3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3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3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3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3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3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3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3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3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3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3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3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3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3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3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3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3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3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3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3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3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3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3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3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3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3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3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3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3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3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3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3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3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3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3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3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3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3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3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3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3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3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3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3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3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3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3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3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3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3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3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3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3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3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3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3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3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3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3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3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3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3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3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3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3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3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3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3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3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3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3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3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3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3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3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3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3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3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3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3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3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3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3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3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3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3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3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3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3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3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3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3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3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3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3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3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3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3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3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3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3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3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3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3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3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3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3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3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3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3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3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3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3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3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3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3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3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3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3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3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3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3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3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3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3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3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3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3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3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3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3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3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3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3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3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3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3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3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3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3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3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3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3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3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3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3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3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3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3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3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3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3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3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3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3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3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3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3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3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3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3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3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3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3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3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3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3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3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3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3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3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3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3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3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3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3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3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3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3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3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3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3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3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3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3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3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3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3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3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3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3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3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3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3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3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3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3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3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3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3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3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3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3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3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3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3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3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3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3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3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3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3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3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3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3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3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3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3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3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3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3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3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3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3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3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3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3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3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3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3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3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3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3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3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3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3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3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3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3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3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3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3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3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3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3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3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3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3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3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3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3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3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3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3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3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3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3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3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3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3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3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3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3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3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3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3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3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3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3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3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3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3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3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3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3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3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3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3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3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3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3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3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3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3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3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3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3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3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3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3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3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3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3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3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3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3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3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3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3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3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3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3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3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3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3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3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3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3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3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3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3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3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3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3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3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3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3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3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3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3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3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3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3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3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3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3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3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3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3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3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3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3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3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3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3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3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3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3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3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3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3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3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3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3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3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3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3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3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3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3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3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3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3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3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3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3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3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3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3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3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3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3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3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3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3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3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3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3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3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3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3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3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3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3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3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3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3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3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3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3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3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3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3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3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3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3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3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3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3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3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3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3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3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3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3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3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3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3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3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3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3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3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3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3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3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3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3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3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3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3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3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3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3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3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3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3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3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3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3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3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3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3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3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3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3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3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3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3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3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3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3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3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3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3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3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3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3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3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3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3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3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3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3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3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3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3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3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3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3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3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3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3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3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3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3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3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3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3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3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3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3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3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3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3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3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3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3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3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3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3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3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3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3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3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3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3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3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3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3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3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3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3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3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3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3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3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3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3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3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3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3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3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3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3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3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3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3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3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3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3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3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3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3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3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3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3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3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3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3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3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3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3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3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3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3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3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3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3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3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3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3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3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3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3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3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3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3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3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3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3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3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3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3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3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3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3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3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3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3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3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3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3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3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3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3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3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3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3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3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3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3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3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3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3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3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3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3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3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3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3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3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3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3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3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3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3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3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3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3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3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3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3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3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3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3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3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3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3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3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3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3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3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3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3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3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3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3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3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3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3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3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3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3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3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3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3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3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3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3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3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3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3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3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3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3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3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3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3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3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3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3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3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3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3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3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3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3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3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3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3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3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3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3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3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3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3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3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3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3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3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3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3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3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3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3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3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3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3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3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3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3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3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3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3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3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3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3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3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3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3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3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3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3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3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3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3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3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3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3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3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3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3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3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3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3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3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3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3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3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3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3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3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3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3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3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3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3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3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3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3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3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3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3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3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3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3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3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3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3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3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3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3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3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3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3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3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3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3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3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3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3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3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3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3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3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3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3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3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3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3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3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3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3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3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3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3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3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3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3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3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3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3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3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3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3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3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3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3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3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3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3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3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3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3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3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3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3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3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3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3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3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3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3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3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3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3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3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3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3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3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3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3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3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3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3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3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3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3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3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3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3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3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3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3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3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3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3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3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3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3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3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3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3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3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3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3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3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3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3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3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3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3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3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3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3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3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3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3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3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3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3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3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3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3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3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3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3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3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3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3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3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3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3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3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3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3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3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3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3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3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3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3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3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3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3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3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3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3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3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3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3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3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3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3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3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3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3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3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3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3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3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3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3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3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3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3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3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3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3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3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3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3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3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3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3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3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3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3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3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3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3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3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3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3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3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3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3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3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3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3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3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3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3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3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3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3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3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3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3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3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3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3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3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3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3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3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3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3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3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3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3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3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3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3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3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3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3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3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3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3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3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3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3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3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3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3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3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3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3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3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3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3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3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3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3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3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3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3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3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3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3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3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3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3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3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3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3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3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3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3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3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3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3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3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3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3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3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3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3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3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3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3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3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3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3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3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3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3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3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3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3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3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3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3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3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3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3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3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3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3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3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3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3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3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3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3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3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3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3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3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3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3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3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3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3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3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3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3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3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3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3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3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3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3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3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3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3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3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3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3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3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3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3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3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3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3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3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3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3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3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3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3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3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3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3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3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3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3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3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3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3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3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3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3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3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3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3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3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3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3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3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3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3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3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3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3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3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3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3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3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3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3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3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3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3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3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3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3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3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3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3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3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3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3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3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3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3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3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3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3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3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3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3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3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3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3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3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3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3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3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3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3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3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3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3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3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3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3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3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3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3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3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3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3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3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3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3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3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3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3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3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3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3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3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3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3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3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3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3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3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3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3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3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3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3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3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3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3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3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3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3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3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3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3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3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3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3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3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3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3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3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3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3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3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3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3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3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3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3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3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3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3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3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3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3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3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3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3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3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3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3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3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3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3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3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3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3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3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3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3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3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3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3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3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3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3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3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3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3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3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3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3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3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3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3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3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3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3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3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3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3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3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3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3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3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3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3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3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3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3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3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3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3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3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3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3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3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3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3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3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3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3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3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3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3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3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3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3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3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3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3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3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3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3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3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3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3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3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3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3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3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3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3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3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3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3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3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3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3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3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3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3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3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3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3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3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3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3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3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3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3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3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3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3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3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3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3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3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3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3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3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3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3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3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3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3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3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3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3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3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3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3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3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3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3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3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3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3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3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3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3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3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3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3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3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3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3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3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3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3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3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3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3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3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3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3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3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3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3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3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3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3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3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3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3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3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3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3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3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3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3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3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3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3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3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3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3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3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3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3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3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3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3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3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3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3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3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3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3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3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3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3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3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3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3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3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3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3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3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3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3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3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3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3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3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3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3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3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3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3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3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3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3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3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3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3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3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3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3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3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3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3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3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3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3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3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3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3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3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3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3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3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3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3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3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3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3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3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3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3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3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3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3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3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3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3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3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3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3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3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3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3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3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3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3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3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3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3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3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3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3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3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3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3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3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3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3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3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3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3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3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3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3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3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3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3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3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3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3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3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3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3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3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3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3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3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3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3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3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3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3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3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3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3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3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3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3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3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3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3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3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3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3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3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3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3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3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3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3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3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3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3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3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3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3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3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3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3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3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3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3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3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3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3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3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3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3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3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3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3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3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3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3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3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3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3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3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3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3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3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3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3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3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3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3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3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3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3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3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3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3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3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3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3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3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3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3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3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3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3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3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3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3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3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3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3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3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3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3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3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3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3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3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3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3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3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3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3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3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3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3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3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3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3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3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3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3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3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3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3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3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3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3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3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3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3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3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3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3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3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3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3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3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3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3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3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3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3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3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3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3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3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3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3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3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3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3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3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3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3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3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3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3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3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3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3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3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3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3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3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3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3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3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3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3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3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3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3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3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3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3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3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3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3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3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3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3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3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3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3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3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3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3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3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3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3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3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3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3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3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3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3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3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3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3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3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3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3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3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3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3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3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3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3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3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3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3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3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3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3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3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3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3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3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3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3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3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3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3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3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3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3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3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3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3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3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3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3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3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3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3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3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3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3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3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3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3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3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3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3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3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3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3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3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3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3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3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3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3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3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3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3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3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3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3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3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3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3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3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3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3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3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3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3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3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3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3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3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3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3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3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3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3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3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3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3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3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3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3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3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3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3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3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3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3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3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3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3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3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3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3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3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3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3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3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3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3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3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3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3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3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3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3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3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3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3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3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3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3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3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3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3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3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3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3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3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3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3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3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3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3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3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3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3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3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3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3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3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3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3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3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3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3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3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3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3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3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3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3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3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3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3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3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3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3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3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3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3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3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3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3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3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3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3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3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3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3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3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3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3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3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3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3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3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3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3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3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3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3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3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3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3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3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3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3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3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3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3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3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3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3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3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3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3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3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3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3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3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3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3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3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3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3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3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3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3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3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3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3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3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3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3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3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3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3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3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3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3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3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3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3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3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3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3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3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3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3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3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3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3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3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3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3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3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3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3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3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3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3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3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3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3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3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3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3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3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3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3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3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3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3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3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3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3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3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3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3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3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3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3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3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3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3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3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3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3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3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3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3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3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3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3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3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3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3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3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3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3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3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3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3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3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3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3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3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3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3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3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3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3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3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3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3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3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3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3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3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3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3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3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3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3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3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3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3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3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3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3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3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3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3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3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3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3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3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3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3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3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3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3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3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3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3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3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3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3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3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3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3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3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3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3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3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3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3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3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3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3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3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3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3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3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3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3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3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3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3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3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3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3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3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3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3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3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3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3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3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3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3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3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3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3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3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3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3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3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3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3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3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3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3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3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3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3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3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3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3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3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3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3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3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3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3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3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3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3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3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3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3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3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3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3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3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3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3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3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3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3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3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3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3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3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3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3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3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3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3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3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3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3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3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3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3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3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3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3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3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3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3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3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3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3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3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3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3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3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3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3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3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3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3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3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3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3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3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3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3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3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3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3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3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3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3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3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3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3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3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3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3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3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3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3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3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3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3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3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3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3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3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3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3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3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3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3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3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3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3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3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3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3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3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3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3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3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3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3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3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3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3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3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3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3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3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3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3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3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3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3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3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3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3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3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3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3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3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3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3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3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3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3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3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3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3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3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3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3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3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3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3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3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3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3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3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3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3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3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3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3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3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3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3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3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3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3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3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3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3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3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3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3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3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3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3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3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3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3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3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3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3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3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3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3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3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3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3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3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3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3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3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3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3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3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3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3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3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3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3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3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3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3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3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3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3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3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3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3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3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3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3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3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3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3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3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3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3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3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3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3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3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3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3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3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3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3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3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3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3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3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3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3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3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3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3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3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3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3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3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3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3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3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3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3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3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3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3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3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3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3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3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3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3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3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3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3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3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3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3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3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3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3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3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3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3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3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3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3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3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3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3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3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3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3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3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3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3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3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3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3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3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3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3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3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3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3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3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3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3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3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3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3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3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3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3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3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3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3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3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3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3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3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3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3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3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3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3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3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3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3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3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3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3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3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3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3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3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3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3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3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3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3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3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3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3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3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3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3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3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3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3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3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3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3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3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3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3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3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3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3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3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3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3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3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3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3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3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3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3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3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3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3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3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3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3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3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3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3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3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3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3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3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3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3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3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3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3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3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3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3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3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3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3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3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3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3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3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3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3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3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3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3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3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3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3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3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3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3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3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3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3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3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3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3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3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3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3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3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3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3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3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3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3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3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3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3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3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3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3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3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3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3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3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3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3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3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3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3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3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3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3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3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3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3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3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3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3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3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3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3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3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3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3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3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3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3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3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3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3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3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3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3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3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3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3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3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3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3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3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3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3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3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3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3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3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3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3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3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3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3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3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3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3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3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3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3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3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3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3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3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3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3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3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3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3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3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3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3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3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3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3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3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3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3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3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3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3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3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3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3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3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3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3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3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3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3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3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3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3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3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3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3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3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3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3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3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3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3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3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3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3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3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3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3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3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3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3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3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3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3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3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3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3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3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3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3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3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3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3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3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3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3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3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3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3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3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3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3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3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3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3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3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3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3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3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3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3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3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3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3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3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3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3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3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3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3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3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3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3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3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3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3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3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3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3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3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3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3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3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3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3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3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3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3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3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3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3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3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3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3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3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3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3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3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3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3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3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3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3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3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3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3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3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3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3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3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3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3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3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3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3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3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3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3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3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3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3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3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3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3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3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3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3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3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3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3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3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3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3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3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3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3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3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3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3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3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3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3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3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3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3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3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3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3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3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3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3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3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3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3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3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3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3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3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3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3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3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3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3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3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3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3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3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3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3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3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3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3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3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3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3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3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3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3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3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3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3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3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3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3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3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3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3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3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3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3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3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3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3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3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3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3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3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3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3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3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3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3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3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3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3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3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3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3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3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3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3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3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3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3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3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3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3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3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3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3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3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3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3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3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3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3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3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3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3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3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3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3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3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3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3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3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3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3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3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3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3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3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3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3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3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3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3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3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3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3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3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3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3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3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3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3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3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3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3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3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3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3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3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3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3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3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3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3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3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3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3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3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3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3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3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3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3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3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3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3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3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3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3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3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3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3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3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3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3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3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3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3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3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3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3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3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3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3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3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3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3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3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3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3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3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3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3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3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3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3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3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3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3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3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3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3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3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3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3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3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3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3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3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3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3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3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3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3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3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3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3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3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3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3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3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3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3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3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3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3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3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3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3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3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3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3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3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3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3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3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3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3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3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3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3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3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3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3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3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3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3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3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3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3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3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3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3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3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3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3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3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3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3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3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3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3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3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3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3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3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3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3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3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3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3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3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3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3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3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3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3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3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3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3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3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3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3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3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3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3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3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3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3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3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3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3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3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3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3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3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3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3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3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3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3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3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3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3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3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3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3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3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3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3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3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3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3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3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3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3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3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3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3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3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3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3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3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3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3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3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3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3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3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3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3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3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3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3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3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3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3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3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3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3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3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3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3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3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3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3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3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3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3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3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3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3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3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3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3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3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3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3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3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3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3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3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3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3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3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3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3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3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3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3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3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3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3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3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3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3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3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3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3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3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3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3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3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3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3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3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3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3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3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3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3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3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3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3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3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3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3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3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3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3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3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3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3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3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3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3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3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3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3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3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3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3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3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3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3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3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3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3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3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3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3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3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3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3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3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3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3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3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3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3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3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3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3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3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3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3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3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3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3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3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3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3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3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3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3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3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3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3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3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3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3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3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3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3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3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3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3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3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3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3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3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3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3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3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3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3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3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3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3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3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3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3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3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3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3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3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3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3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3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3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3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3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3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3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3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3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3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3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3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3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3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3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3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3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3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3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3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3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3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3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3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3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3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3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3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3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3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3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3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3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3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3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3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3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3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3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3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3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3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3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3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3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3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3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3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3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3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3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3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3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3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3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3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3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3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3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3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3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3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3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3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3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3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3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3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3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3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3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3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3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3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3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3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3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3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3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3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3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3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3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3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3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3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3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3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3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3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3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3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3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3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3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3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3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3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3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3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3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3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3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3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3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3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3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3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3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3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3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3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3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3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3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3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3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3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3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3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3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3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3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3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3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3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3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3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3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3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3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3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3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3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3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3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3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3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3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3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3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3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3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3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3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3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3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3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3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3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3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3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3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3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3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3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3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3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3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3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3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3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3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3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3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3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3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3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3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3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3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3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3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3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3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3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3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3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3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3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3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3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3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3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3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3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3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3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3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3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3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3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3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3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3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3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3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3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3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3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3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3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3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3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3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3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3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3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3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3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3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3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3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3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3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3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3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3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3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3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3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3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3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3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3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3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3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3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3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3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3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3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3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3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3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3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3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3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3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3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3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3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3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3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3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3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3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3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3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3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3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3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3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3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3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3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3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3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3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3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3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3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3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3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3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3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3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3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3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3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3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3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3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3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3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3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3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3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3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3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3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3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3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3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3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3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3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3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3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3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3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3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3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3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3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3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3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3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3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3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3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3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3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3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3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3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3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3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3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3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3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3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3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3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3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3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3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3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3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3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3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3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3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3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3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3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3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3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3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3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3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3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3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3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3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3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3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3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3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3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3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3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3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3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3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3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3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3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3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3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3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3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3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3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3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3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3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3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3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3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3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3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3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3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3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3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3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3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3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3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3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3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3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3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3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3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3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3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3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3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3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3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3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3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3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3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3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3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3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3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3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3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3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3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3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3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3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3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3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3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3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3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3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3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3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3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3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3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3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3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3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3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3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3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3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3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3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3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3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3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3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3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3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3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3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3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3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3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3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3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3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3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3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3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3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3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3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3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3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3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3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3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3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3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3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3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3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3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3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3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3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3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3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3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3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3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3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3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3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3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3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3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3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3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3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3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3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3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3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3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3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3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3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3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3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3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3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3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3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3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3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3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3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3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3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3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3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3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3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3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3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3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3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3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3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3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3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3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3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3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3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3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3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3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3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3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3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3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3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3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3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3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3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3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3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3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3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3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3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3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3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3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3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3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3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3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3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3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3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3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3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3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3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3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3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3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3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3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3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3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3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3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3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3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3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3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3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3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3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3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3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3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3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3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3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3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3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3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3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3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3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3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3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3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3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3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3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3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3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3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3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3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3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3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3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3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3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3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3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3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3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3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3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3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3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3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3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3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3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3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3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3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3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3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3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3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3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3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3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3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3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3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3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3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3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3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3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3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3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3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3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3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3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3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3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3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3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3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3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3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3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3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3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3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3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3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3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3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3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3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3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3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3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3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3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3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3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3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3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3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3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3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3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3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3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3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3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3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3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3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3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3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3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3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3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3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3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3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3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3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3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3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3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3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3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3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3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3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3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3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3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3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3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3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3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3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3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3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3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3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3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3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3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3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3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3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3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3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3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3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3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3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3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3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3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3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3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3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3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3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3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3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3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3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3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3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3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3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3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3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3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3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3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3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3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3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3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3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3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3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3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3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3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3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3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3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3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3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3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3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3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3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3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3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3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3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3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3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3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3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3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3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3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3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3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3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3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3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3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3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3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3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3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3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3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3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3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3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3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3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3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3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3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3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3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3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3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3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3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3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3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3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3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3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3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3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3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3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3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3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3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3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3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3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3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3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3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3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3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3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3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3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3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3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3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3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3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3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3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3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3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3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3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3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3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3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3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3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4.4" x14ac:dyDescent="0.3"/>
  <cols>
    <col min="1" max="1" width="16" bestFit="1" customWidth="1"/>
    <col min="2" max="2" width="11.88671875" bestFit="1" customWidth="1"/>
    <col min="3" max="3" width="20.33203125" bestFit="1" customWidth="1"/>
    <col min="4" max="4" width="12.33203125" bestFit="1" customWidth="1"/>
    <col min="7" max="7" width="9.109375" style="30"/>
    <col min="8" max="8" width="29.5546875" style="61" customWidth="1"/>
    <col min="9" max="9" width="13.6640625" style="30" bestFit="1" customWidth="1"/>
  </cols>
  <sheetData>
    <row r="3" spans="1:9" x14ac:dyDescent="0.3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3">
      <c r="A4" s="13" t="s">
        <v>20</v>
      </c>
      <c r="B4" s="13" t="s">
        <v>21</v>
      </c>
      <c r="C4" s="32">
        <f ca="1">DATE(YEAR(TODAY())-105,MONTH(TODAY()),DAY(TODAY()))</f>
        <v>7574</v>
      </c>
      <c r="G4" s="56" t="s">
        <v>817</v>
      </c>
      <c r="H4" s="60" t="s">
        <v>7</v>
      </c>
      <c r="I4" s="56" t="s">
        <v>818</v>
      </c>
    </row>
    <row r="5" spans="1:9" x14ac:dyDescent="0.3">
      <c r="A5" s="13" t="s">
        <v>20</v>
      </c>
      <c r="B5" s="13" t="s">
        <v>22</v>
      </c>
      <c r="C5" s="32">
        <f ca="1">TODAY()</f>
        <v>45925</v>
      </c>
      <c r="G5" s="13">
        <v>518</v>
      </c>
      <c r="H5" s="34" t="s">
        <v>591</v>
      </c>
      <c r="I5" s="47">
        <v>12</v>
      </c>
    </row>
    <row r="6" spans="1:9" x14ac:dyDescent="0.3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3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3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3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3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3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3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3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3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3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3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3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3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3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3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3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3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3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3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3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3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3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3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3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3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3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3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3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3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3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3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3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3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3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3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3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3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3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3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3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3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3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3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3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3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3">
      <c r="G51" s="57">
        <v>214</v>
      </c>
      <c r="H51" s="59" t="s">
        <v>279</v>
      </c>
      <c r="I51" s="65">
        <v>16</v>
      </c>
    </row>
    <row r="52" spans="1:9" x14ac:dyDescent="0.3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3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3">
      <c r="G54" s="57">
        <v>57</v>
      </c>
      <c r="H54" s="59" t="s">
        <v>106</v>
      </c>
      <c r="I54" s="65">
        <v>17</v>
      </c>
    </row>
    <row r="55" spans="1:9" x14ac:dyDescent="0.3">
      <c r="G55" s="57">
        <v>24</v>
      </c>
      <c r="H55" s="59" t="s">
        <v>74</v>
      </c>
      <c r="I55" s="65">
        <v>18</v>
      </c>
    </row>
    <row r="56" spans="1:9" x14ac:dyDescent="0.3">
      <c r="G56" s="57">
        <v>4</v>
      </c>
      <c r="H56" s="59" t="s">
        <v>57</v>
      </c>
      <c r="I56" s="65">
        <v>18</v>
      </c>
    </row>
    <row r="57" spans="1:9" x14ac:dyDescent="0.3">
      <c r="G57" s="57">
        <v>5</v>
      </c>
      <c r="H57" s="59" t="s">
        <v>58</v>
      </c>
      <c r="I57" s="65">
        <v>18</v>
      </c>
    </row>
    <row r="58" spans="1:9" x14ac:dyDescent="0.3">
      <c r="G58" s="57">
        <v>217</v>
      </c>
      <c r="H58" s="59" t="s">
        <v>281</v>
      </c>
      <c r="I58" s="65">
        <v>19</v>
      </c>
    </row>
    <row r="59" spans="1:9" x14ac:dyDescent="0.3">
      <c r="G59" s="13">
        <v>541</v>
      </c>
      <c r="H59" s="34" t="s">
        <v>614</v>
      </c>
      <c r="I59" s="47">
        <v>35</v>
      </c>
    </row>
    <row r="60" spans="1:9" x14ac:dyDescent="0.3">
      <c r="G60" s="13">
        <v>527</v>
      </c>
      <c r="H60" s="34" t="s">
        <v>600</v>
      </c>
      <c r="I60" s="47">
        <v>21</v>
      </c>
    </row>
    <row r="61" spans="1:9" x14ac:dyDescent="0.3">
      <c r="G61" s="57">
        <v>218</v>
      </c>
      <c r="H61" s="59" t="s">
        <v>282</v>
      </c>
      <c r="I61" s="65">
        <v>20</v>
      </c>
    </row>
    <row r="62" spans="1:9" x14ac:dyDescent="0.3">
      <c r="G62" s="57">
        <v>58</v>
      </c>
      <c r="H62" s="59" t="s">
        <v>107</v>
      </c>
      <c r="I62" s="65">
        <v>20</v>
      </c>
    </row>
    <row r="63" spans="1:9" x14ac:dyDescent="0.3">
      <c r="G63" s="57">
        <v>59</v>
      </c>
      <c r="H63" s="59" t="s">
        <v>108</v>
      </c>
      <c r="I63" s="65">
        <v>21</v>
      </c>
    </row>
    <row r="64" spans="1:9" x14ac:dyDescent="0.3">
      <c r="G64" s="57">
        <v>219</v>
      </c>
      <c r="H64" s="59" t="s">
        <v>283</v>
      </c>
      <c r="I64" s="65">
        <v>21</v>
      </c>
    </row>
    <row r="65" spans="7:9" x14ac:dyDescent="0.3">
      <c r="G65" s="57">
        <v>220</v>
      </c>
      <c r="H65" s="59" t="s">
        <v>284</v>
      </c>
      <c r="I65" s="65">
        <v>22</v>
      </c>
    </row>
    <row r="66" spans="7:9" x14ac:dyDescent="0.3">
      <c r="G66" s="57">
        <v>60</v>
      </c>
      <c r="H66" s="59" t="s">
        <v>109</v>
      </c>
      <c r="I66" s="65">
        <v>22</v>
      </c>
    </row>
    <row r="67" spans="7:9" x14ac:dyDescent="0.3">
      <c r="G67" s="13">
        <v>529</v>
      </c>
      <c r="H67" s="34" t="s">
        <v>602</v>
      </c>
      <c r="I67" s="47">
        <v>23</v>
      </c>
    </row>
    <row r="68" spans="7:9" x14ac:dyDescent="0.3">
      <c r="G68" s="57">
        <v>221</v>
      </c>
      <c r="H68" s="59" t="s">
        <v>285</v>
      </c>
      <c r="I68" s="65">
        <v>23</v>
      </c>
    </row>
    <row r="69" spans="7:9" x14ac:dyDescent="0.3">
      <c r="G69" s="57">
        <v>61</v>
      </c>
      <c r="H69" s="59" t="s">
        <v>110</v>
      </c>
      <c r="I69" s="65">
        <v>23</v>
      </c>
    </row>
    <row r="70" spans="7:9" x14ac:dyDescent="0.3">
      <c r="G70" s="57">
        <v>222</v>
      </c>
      <c r="H70" s="59" t="s">
        <v>286</v>
      </c>
      <c r="I70" s="65">
        <v>24</v>
      </c>
    </row>
    <row r="71" spans="7:9" x14ac:dyDescent="0.3">
      <c r="G71" s="13">
        <v>540</v>
      </c>
      <c r="H71" s="34" t="s">
        <v>613</v>
      </c>
      <c r="I71" s="47">
        <v>34</v>
      </c>
    </row>
    <row r="72" spans="7:9" x14ac:dyDescent="0.3">
      <c r="G72" s="13">
        <v>524</v>
      </c>
      <c r="H72" s="34" t="s">
        <v>597</v>
      </c>
      <c r="I72" s="47">
        <v>18</v>
      </c>
    </row>
    <row r="73" spans="7:9" x14ac:dyDescent="0.3">
      <c r="G73" s="13">
        <v>539</v>
      </c>
      <c r="H73" s="34" t="s">
        <v>612</v>
      </c>
      <c r="I73" s="47">
        <v>33</v>
      </c>
    </row>
    <row r="74" spans="7:9" x14ac:dyDescent="0.3">
      <c r="G74" s="57">
        <v>216</v>
      </c>
      <c r="H74" s="59" t="s">
        <v>487</v>
      </c>
      <c r="I74" s="65">
        <v>17</v>
      </c>
    </row>
    <row r="75" spans="7:9" x14ac:dyDescent="0.3">
      <c r="G75" s="13">
        <v>523</v>
      </c>
      <c r="H75" s="34" t="s">
        <v>596</v>
      </c>
      <c r="I75" s="47">
        <v>17</v>
      </c>
    </row>
    <row r="76" spans="7:9" x14ac:dyDescent="0.3">
      <c r="G76" s="13">
        <v>522</v>
      </c>
      <c r="H76" s="34" t="s">
        <v>595</v>
      </c>
      <c r="I76" s="47">
        <v>16</v>
      </c>
    </row>
    <row r="77" spans="7:9" x14ac:dyDescent="0.3">
      <c r="G77" s="57">
        <v>6</v>
      </c>
      <c r="H77" s="59" t="s">
        <v>59</v>
      </c>
      <c r="I77" s="65">
        <v>25</v>
      </c>
    </row>
    <row r="78" spans="7:9" x14ac:dyDescent="0.3">
      <c r="G78" s="57">
        <v>7</v>
      </c>
      <c r="H78" s="59" t="s">
        <v>60</v>
      </c>
      <c r="I78" s="65">
        <v>25</v>
      </c>
    </row>
    <row r="79" spans="7:9" x14ac:dyDescent="0.3">
      <c r="G79" s="57">
        <v>223</v>
      </c>
      <c r="H79" s="59" t="s">
        <v>488</v>
      </c>
      <c r="I79" s="65">
        <v>25</v>
      </c>
    </row>
    <row r="80" spans="7:9" x14ac:dyDescent="0.3">
      <c r="G80" s="13">
        <v>533</v>
      </c>
      <c r="H80" s="34" t="s">
        <v>606</v>
      </c>
      <c r="I80" s="47">
        <v>27</v>
      </c>
    </row>
    <row r="81" spans="7:9" x14ac:dyDescent="0.3">
      <c r="G81" s="13">
        <v>526</v>
      </c>
      <c r="H81" s="34" t="s">
        <v>599</v>
      </c>
      <c r="I81" s="47">
        <v>20</v>
      </c>
    </row>
    <row r="82" spans="7:9" x14ac:dyDescent="0.3">
      <c r="G82" s="13">
        <v>528</v>
      </c>
      <c r="H82" s="34" t="s">
        <v>601</v>
      </c>
      <c r="I82" s="47">
        <v>22</v>
      </c>
    </row>
    <row r="83" spans="7:9" x14ac:dyDescent="0.3">
      <c r="G83" s="13">
        <v>530</v>
      </c>
      <c r="H83" s="34" t="s">
        <v>603</v>
      </c>
      <c r="I83" s="47">
        <v>24</v>
      </c>
    </row>
    <row r="84" spans="7:9" x14ac:dyDescent="0.3">
      <c r="G84" s="13">
        <v>532</v>
      </c>
      <c r="H84" s="34" t="s">
        <v>605</v>
      </c>
      <c r="I84" s="47">
        <v>26</v>
      </c>
    </row>
    <row r="85" spans="7:9" x14ac:dyDescent="0.3">
      <c r="G85" s="57">
        <v>224</v>
      </c>
      <c r="H85" s="59" t="s">
        <v>287</v>
      </c>
      <c r="I85" s="65">
        <v>26</v>
      </c>
    </row>
    <row r="86" spans="7:9" x14ac:dyDescent="0.3">
      <c r="G86" s="13">
        <v>442</v>
      </c>
      <c r="H86" s="34" t="s">
        <v>521</v>
      </c>
      <c r="I86" s="47">
        <v>26</v>
      </c>
    </row>
    <row r="87" spans="7:9" x14ac:dyDescent="0.3">
      <c r="G87" s="57">
        <v>62</v>
      </c>
      <c r="H87" s="59" t="s">
        <v>111</v>
      </c>
      <c r="I87" s="65">
        <v>26</v>
      </c>
    </row>
    <row r="88" spans="7:9" x14ac:dyDescent="0.3">
      <c r="G88" s="57">
        <v>225</v>
      </c>
      <c r="H88" s="59" t="s">
        <v>288</v>
      </c>
      <c r="I88" s="65">
        <v>27</v>
      </c>
    </row>
    <row r="89" spans="7:9" x14ac:dyDescent="0.3">
      <c r="G89" s="13">
        <v>748</v>
      </c>
      <c r="H89" s="34" t="s">
        <v>822</v>
      </c>
      <c r="I89" s="47">
        <v>27</v>
      </c>
    </row>
    <row r="90" spans="7:9" x14ac:dyDescent="0.3">
      <c r="G90" s="57">
        <v>63</v>
      </c>
      <c r="H90" s="59" t="s">
        <v>112</v>
      </c>
      <c r="I90" s="65">
        <v>27</v>
      </c>
    </row>
    <row r="91" spans="7:9" x14ac:dyDescent="0.3">
      <c r="G91" s="57">
        <v>226</v>
      </c>
      <c r="H91" s="59" t="s">
        <v>289</v>
      </c>
      <c r="I91" s="65">
        <v>28</v>
      </c>
    </row>
    <row r="92" spans="7:9" x14ac:dyDescent="0.3">
      <c r="G92" s="57">
        <v>227</v>
      </c>
      <c r="H92" s="59" t="s">
        <v>290</v>
      </c>
      <c r="I92" s="65">
        <v>29</v>
      </c>
    </row>
    <row r="93" spans="7:9" x14ac:dyDescent="0.3">
      <c r="G93" s="13">
        <v>536</v>
      </c>
      <c r="H93" s="34" t="s">
        <v>609</v>
      </c>
      <c r="I93" s="47">
        <v>30</v>
      </c>
    </row>
    <row r="94" spans="7:9" x14ac:dyDescent="0.3">
      <c r="G94" s="57">
        <v>228</v>
      </c>
      <c r="H94" s="59" t="s">
        <v>291</v>
      </c>
      <c r="I94" s="65">
        <v>30</v>
      </c>
    </row>
    <row r="95" spans="7:9" x14ac:dyDescent="0.3">
      <c r="G95" s="57">
        <v>64</v>
      </c>
      <c r="H95" s="59" t="s">
        <v>113</v>
      </c>
      <c r="I95" s="65">
        <v>30</v>
      </c>
    </row>
    <row r="96" spans="7:9" x14ac:dyDescent="0.3">
      <c r="G96" s="13">
        <v>525</v>
      </c>
      <c r="H96" s="34" t="s">
        <v>598</v>
      </c>
      <c r="I96" s="47">
        <v>19</v>
      </c>
    </row>
    <row r="97" spans="7:9" x14ac:dyDescent="0.3">
      <c r="G97" s="57">
        <v>65</v>
      </c>
      <c r="H97" s="59" t="s">
        <v>114</v>
      </c>
      <c r="I97" s="65">
        <v>227</v>
      </c>
    </row>
    <row r="98" spans="7:9" x14ac:dyDescent="0.3">
      <c r="G98" s="57">
        <v>229</v>
      </c>
      <c r="H98" s="59" t="s">
        <v>292</v>
      </c>
      <c r="I98" s="65">
        <v>31</v>
      </c>
    </row>
    <row r="99" spans="7:9" x14ac:dyDescent="0.3">
      <c r="G99" s="13">
        <v>443</v>
      </c>
      <c r="H99" s="34" t="s">
        <v>522</v>
      </c>
      <c r="I99" s="47">
        <v>31</v>
      </c>
    </row>
    <row r="100" spans="7:9" x14ac:dyDescent="0.3">
      <c r="G100" s="13">
        <v>538</v>
      </c>
      <c r="H100" s="34" t="s">
        <v>611</v>
      </c>
      <c r="I100" s="47">
        <v>32</v>
      </c>
    </row>
    <row r="101" spans="7:9" x14ac:dyDescent="0.3">
      <c r="G101" s="57">
        <v>199</v>
      </c>
      <c r="H101" s="59" t="s">
        <v>247</v>
      </c>
      <c r="I101" s="65">
        <v>32</v>
      </c>
    </row>
    <row r="102" spans="7:9" x14ac:dyDescent="0.3">
      <c r="G102" s="13">
        <v>444</v>
      </c>
      <c r="H102" s="34" t="s">
        <v>523</v>
      </c>
      <c r="I102" s="47">
        <v>32</v>
      </c>
    </row>
    <row r="103" spans="7:9" x14ac:dyDescent="0.3">
      <c r="G103" s="13">
        <v>531</v>
      </c>
      <c r="H103" s="34" t="s">
        <v>604</v>
      </c>
      <c r="I103" s="47">
        <v>25</v>
      </c>
    </row>
    <row r="104" spans="7:9" x14ac:dyDescent="0.3">
      <c r="G104" s="57">
        <v>230</v>
      </c>
      <c r="H104" s="59" t="s">
        <v>293</v>
      </c>
      <c r="I104" s="65">
        <v>33</v>
      </c>
    </row>
    <row r="105" spans="7:9" x14ac:dyDescent="0.3">
      <c r="G105" s="57">
        <v>66</v>
      </c>
      <c r="H105" s="59" t="s">
        <v>115</v>
      </c>
      <c r="I105" s="65">
        <v>33</v>
      </c>
    </row>
    <row r="106" spans="7:9" x14ac:dyDescent="0.3">
      <c r="G106" s="57">
        <v>231</v>
      </c>
      <c r="H106" s="59" t="s">
        <v>294</v>
      </c>
      <c r="I106" s="65">
        <v>34</v>
      </c>
    </row>
    <row r="107" spans="7:9" x14ac:dyDescent="0.3">
      <c r="G107" s="57">
        <v>232</v>
      </c>
      <c r="H107" s="59" t="s">
        <v>295</v>
      </c>
      <c r="I107" s="65">
        <v>35</v>
      </c>
    </row>
    <row r="108" spans="7:9" x14ac:dyDescent="0.3">
      <c r="G108" s="57">
        <v>67</v>
      </c>
      <c r="H108" s="59" t="s">
        <v>116</v>
      </c>
      <c r="I108" s="65">
        <v>35</v>
      </c>
    </row>
    <row r="109" spans="7:9" x14ac:dyDescent="0.3">
      <c r="G109" s="13">
        <v>535</v>
      </c>
      <c r="H109" s="34" t="s">
        <v>608</v>
      </c>
      <c r="I109" s="47">
        <v>29</v>
      </c>
    </row>
    <row r="110" spans="7:9" x14ac:dyDescent="0.3">
      <c r="G110" s="13">
        <v>534</v>
      </c>
      <c r="H110" s="34" t="s">
        <v>607</v>
      </c>
      <c r="I110" s="47">
        <v>28</v>
      </c>
    </row>
    <row r="111" spans="7:9" x14ac:dyDescent="0.3">
      <c r="G111" s="13">
        <v>445</v>
      </c>
      <c r="H111" s="34" t="s">
        <v>524</v>
      </c>
      <c r="I111" s="47">
        <v>39</v>
      </c>
    </row>
    <row r="112" spans="7:9" x14ac:dyDescent="0.3">
      <c r="G112" s="13">
        <v>548</v>
      </c>
      <c r="H112" s="34" t="s">
        <v>621</v>
      </c>
      <c r="I112" s="47">
        <v>41</v>
      </c>
    </row>
    <row r="113" spans="7:9" x14ac:dyDescent="0.3">
      <c r="G113" s="57">
        <v>233</v>
      </c>
      <c r="H113" s="59" t="s">
        <v>296</v>
      </c>
      <c r="I113" s="65">
        <v>36</v>
      </c>
    </row>
    <row r="114" spans="7:9" x14ac:dyDescent="0.3">
      <c r="G114" s="57">
        <v>234</v>
      </c>
      <c r="H114" s="59" t="s">
        <v>297</v>
      </c>
      <c r="I114" s="65">
        <v>37</v>
      </c>
    </row>
    <row r="115" spans="7:9" x14ac:dyDescent="0.3">
      <c r="G115" s="57">
        <v>68</v>
      </c>
      <c r="H115" s="59" t="s">
        <v>117</v>
      </c>
      <c r="I115" s="65">
        <v>37</v>
      </c>
    </row>
    <row r="116" spans="7:9" x14ac:dyDescent="0.3">
      <c r="G116" s="13">
        <v>544</v>
      </c>
      <c r="H116" s="34" t="s">
        <v>617</v>
      </c>
      <c r="I116" s="47">
        <v>38</v>
      </c>
    </row>
    <row r="117" spans="7:9" x14ac:dyDescent="0.3">
      <c r="G117" s="57">
        <v>235</v>
      </c>
      <c r="H117" s="59" t="s">
        <v>298</v>
      </c>
      <c r="I117" s="65">
        <v>38</v>
      </c>
    </row>
    <row r="118" spans="7:9" x14ac:dyDescent="0.3">
      <c r="G118" s="57">
        <v>69</v>
      </c>
      <c r="H118" s="59" t="s">
        <v>118</v>
      </c>
      <c r="I118" s="65">
        <v>38</v>
      </c>
    </row>
    <row r="119" spans="7:9" x14ac:dyDescent="0.3">
      <c r="G119" s="57">
        <v>236</v>
      </c>
      <c r="H119" s="59" t="s">
        <v>299</v>
      </c>
      <c r="I119" s="65">
        <v>39</v>
      </c>
    </row>
    <row r="120" spans="7:9" x14ac:dyDescent="0.3">
      <c r="G120" s="57">
        <v>237</v>
      </c>
      <c r="H120" s="59" t="s">
        <v>300</v>
      </c>
      <c r="I120" s="65">
        <v>40</v>
      </c>
    </row>
    <row r="121" spans="7:9" x14ac:dyDescent="0.3">
      <c r="G121" s="13">
        <v>446</v>
      </c>
      <c r="H121" s="34" t="s">
        <v>525</v>
      </c>
      <c r="I121" s="47">
        <v>40</v>
      </c>
    </row>
    <row r="122" spans="7:9" x14ac:dyDescent="0.3">
      <c r="G122" s="57">
        <v>70</v>
      </c>
      <c r="H122" s="59" t="s">
        <v>119</v>
      </c>
      <c r="I122" s="65">
        <v>40</v>
      </c>
    </row>
    <row r="123" spans="7:9" x14ac:dyDescent="0.3">
      <c r="G123" s="13">
        <v>553</v>
      </c>
      <c r="H123" s="34" t="s">
        <v>626</v>
      </c>
      <c r="I123" s="47">
        <v>46</v>
      </c>
    </row>
    <row r="124" spans="7:9" x14ac:dyDescent="0.3">
      <c r="G124" s="13">
        <v>545</v>
      </c>
      <c r="H124" s="34" t="s">
        <v>618</v>
      </c>
      <c r="I124" s="47">
        <v>38</v>
      </c>
    </row>
    <row r="125" spans="7:9" x14ac:dyDescent="0.3">
      <c r="G125" s="57">
        <v>238</v>
      </c>
      <c r="H125" s="59" t="s">
        <v>301</v>
      </c>
      <c r="I125" s="65">
        <v>41</v>
      </c>
    </row>
    <row r="126" spans="7:9" x14ac:dyDescent="0.3">
      <c r="G126" s="13">
        <v>447</v>
      </c>
      <c r="H126" s="34" t="s">
        <v>526</v>
      </c>
      <c r="I126" s="47">
        <v>41</v>
      </c>
    </row>
    <row r="127" spans="7:9" x14ac:dyDescent="0.3">
      <c r="G127" s="57">
        <v>239</v>
      </c>
      <c r="H127" s="59" t="s">
        <v>302</v>
      </c>
      <c r="I127" s="65">
        <v>42</v>
      </c>
    </row>
    <row r="128" spans="7:9" x14ac:dyDescent="0.3">
      <c r="G128" s="13">
        <v>714</v>
      </c>
      <c r="H128" s="34" t="s">
        <v>784</v>
      </c>
      <c r="I128" s="47">
        <v>209</v>
      </c>
    </row>
    <row r="129" spans="7:9" x14ac:dyDescent="0.3">
      <c r="G129" s="13">
        <v>240</v>
      </c>
      <c r="H129" s="34" t="s">
        <v>303</v>
      </c>
      <c r="I129" s="47">
        <v>43</v>
      </c>
    </row>
    <row r="130" spans="7:9" x14ac:dyDescent="0.3">
      <c r="G130" s="57">
        <v>71</v>
      </c>
      <c r="H130" s="59" t="s">
        <v>120</v>
      </c>
      <c r="I130" s="65">
        <v>43</v>
      </c>
    </row>
    <row r="131" spans="7:9" x14ac:dyDescent="0.3">
      <c r="G131" s="13">
        <v>241</v>
      </c>
      <c r="H131" s="34" t="s">
        <v>304</v>
      </c>
      <c r="I131" s="47">
        <v>44</v>
      </c>
    </row>
    <row r="132" spans="7:9" x14ac:dyDescent="0.3">
      <c r="G132" s="57">
        <v>72</v>
      </c>
      <c r="H132" s="59" t="s">
        <v>121</v>
      </c>
      <c r="I132" s="65">
        <v>44</v>
      </c>
    </row>
    <row r="133" spans="7:9" x14ac:dyDescent="0.3">
      <c r="G133" s="13">
        <v>550</v>
      </c>
      <c r="H133" s="34" t="s">
        <v>623</v>
      </c>
      <c r="I133" s="47">
        <v>43</v>
      </c>
    </row>
    <row r="134" spans="7:9" x14ac:dyDescent="0.3">
      <c r="G134" s="13">
        <v>551</v>
      </c>
      <c r="H134" s="34" t="s">
        <v>624</v>
      </c>
      <c r="I134" s="47">
        <v>44</v>
      </c>
    </row>
    <row r="135" spans="7:9" x14ac:dyDescent="0.3">
      <c r="G135" s="13">
        <v>242</v>
      </c>
      <c r="H135" s="34" t="s">
        <v>305</v>
      </c>
      <c r="I135" s="47">
        <v>45</v>
      </c>
    </row>
    <row r="136" spans="7:9" x14ac:dyDescent="0.3">
      <c r="G136" s="13">
        <v>560</v>
      </c>
      <c r="H136" s="34" t="s">
        <v>633</v>
      </c>
      <c r="I136" s="47">
        <v>53</v>
      </c>
    </row>
    <row r="137" spans="7:9" x14ac:dyDescent="0.3">
      <c r="G137" s="13">
        <v>543</v>
      </c>
      <c r="H137" s="34" t="s">
        <v>616</v>
      </c>
      <c r="I137" s="47">
        <v>37</v>
      </c>
    </row>
    <row r="138" spans="7:9" x14ac:dyDescent="0.3">
      <c r="G138" s="13">
        <v>243</v>
      </c>
      <c r="H138" s="34" t="s">
        <v>306</v>
      </c>
      <c r="I138" s="47">
        <v>46</v>
      </c>
    </row>
    <row r="139" spans="7:9" x14ac:dyDescent="0.3">
      <c r="G139" s="13">
        <v>448</v>
      </c>
      <c r="H139" s="34" t="s">
        <v>527</v>
      </c>
      <c r="I139" s="47">
        <v>46</v>
      </c>
    </row>
    <row r="140" spans="7:9" x14ac:dyDescent="0.3">
      <c r="G140" s="13">
        <v>557</v>
      </c>
      <c r="H140" s="34" t="s">
        <v>630</v>
      </c>
      <c r="I140" s="47">
        <v>50</v>
      </c>
    </row>
    <row r="141" spans="7:9" x14ac:dyDescent="0.3">
      <c r="G141" s="13">
        <v>556</v>
      </c>
      <c r="H141" s="34" t="s">
        <v>629</v>
      </c>
      <c r="I141" s="47">
        <v>49</v>
      </c>
    </row>
    <row r="142" spans="7:9" x14ac:dyDescent="0.3">
      <c r="G142" s="13">
        <v>558</v>
      </c>
      <c r="H142" s="34" t="s">
        <v>631</v>
      </c>
      <c r="I142" s="47">
        <v>51</v>
      </c>
    </row>
    <row r="143" spans="7:9" x14ac:dyDescent="0.3">
      <c r="G143" s="13">
        <v>554</v>
      </c>
      <c r="H143" s="34" t="s">
        <v>627</v>
      </c>
      <c r="I143" s="47">
        <v>47</v>
      </c>
    </row>
    <row r="144" spans="7:9" x14ac:dyDescent="0.3">
      <c r="G144" s="13">
        <v>244</v>
      </c>
      <c r="H144" s="34" t="s">
        <v>307</v>
      </c>
      <c r="I144" s="47">
        <v>47</v>
      </c>
    </row>
    <row r="145" spans="7:9" x14ac:dyDescent="0.3">
      <c r="G145" s="57">
        <v>73</v>
      </c>
      <c r="H145" s="59" t="s">
        <v>122</v>
      </c>
      <c r="I145" s="65">
        <v>47</v>
      </c>
    </row>
    <row r="146" spans="7:9" x14ac:dyDescent="0.3">
      <c r="G146" s="13">
        <v>555</v>
      </c>
      <c r="H146" s="34" t="s">
        <v>628</v>
      </c>
      <c r="I146" s="47">
        <v>48</v>
      </c>
    </row>
    <row r="147" spans="7:9" x14ac:dyDescent="0.3">
      <c r="G147" s="57">
        <v>74</v>
      </c>
      <c r="H147" s="59" t="s">
        <v>123</v>
      </c>
      <c r="I147" s="65">
        <v>48</v>
      </c>
    </row>
    <row r="148" spans="7:9" x14ac:dyDescent="0.3">
      <c r="G148" s="13">
        <v>245</v>
      </c>
      <c r="H148" s="34" t="s">
        <v>308</v>
      </c>
      <c r="I148" s="47">
        <v>48</v>
      </c>
    </row>
    <row r="149" spans="7:9" x14ac:dyDescent="0.3">
      <c r="G149" s="13">
        <v>449</v>
      </c>
      <c r="H149" s="34" t="s">
        <v>528</v>
      </c>
      <c r="I149" s="47">
        <v>48</v>
      </c>
    </row>
    <row r="150" spans="7:9" x14ac:dyDescent="0.3">
      <c r="G150" s="13">
        <v>246</v>
      </c>
      <c r="H150" s="34" t="s">
        <v>309</v>
      </c>
      <c r="I150" s="47">
        <v>49</v>
      </c>
    </row>
    <row r="151" spans="7:9" x14ac:dyDescent="0.3">
      <c r="G151" s="13">
        <v>451</v>
      </c>
      <c r="H151" s="34" t="s">
        <v>530</v>
      </c>
      <c r="I151" s="47">
        <v>50</v>
      </c>
    </row>
    <row r="152" spans="7:9" x14ac:dyDescent="0.3">
      <c r="G152" s="13">
        <v>450</v>
      </c>
      <c r="H152" s="34" t="s">
        <v>529</v>
      </c>
      <c r="I152" s="47">
        <v>49</v>
      </c>
    </row>
    <row r="153" spans="7:9" x14ac:dyDescent="0.3">
      <c r="G153" s="13">
        <v>247</v>
      </c>
      <c r="H153" s="34" t="s">
        <v>310</v>
      </c>
      <c r="I153" s="47">
        <v>50</v>
      </c>
    </row>
    <row r="154" spans="7:9" x14ac:dyDescent="0.3">
      <c r="G154" s="57">
        <v>75</v>
      </c>
      <c r="H154" s="59" t="s">
        <v>124</v>
      </c>
      <c r="I154" s="65">
        <v>49</v>
      </c>
    </row>
    <row r="155" spans="7:9" x14ac:dyDescent="0.3">
      <c r="G155" s="13">
        <v>248</v>
      </c>
      <c r="H155" s="34" t="s">
        <v>311</v>
      </c>
      <c r="I155" s="47">
        <v>51</v>
      </c>
    </row>
    <row r="156" spans="7:9" x14ac:dyDescent="0.3">
      <c r="G156" s="13">
        <v>452</v>
      </c>
      <c r="H156" s="34" t="s">
        <v>531</v>
      </c>
      <c r="I156" s="47">
        <v>51</v>
      </c>
    </row>
    <row r="157" spans="7:9" x14ac:dyDescent="0.3">
      <c r="G157" s="13">
        <v>249</v>
      </c>
      <c r="H157" s="34" t="s">
        <v>312</v>
      </c>
      <c r="I157" s="47">
        <v>52</v>
      </c>
    </row>
    <row r="158" spans="7:9" x14ac:dyDescent="0.3">
      <c r="G158" s="57">
        <v>76</v>
      </c>
      <c r="H158" s="59" t="s">
        <v>125</v>
      </c>
      <c r="I158" s="65">
        <v>52</v>
      </c>
    </row>
    <row r="159" spans="7:9" x14ac:dyDescent="0.3">
      <c r="G159" s="13">
        <v>250</v>
      </c>
      <c r="H159" s="34" t="s">
        <v>313</v>
      </c>
      <c r="I159" s="47">
        <v>53</v>
      </c>
    </row>
    <row r="160" spans="7:9" x14ac:dyDescent="0.3">
      <c r="G160" s="13">
        <v>453</v>
      </c>
      <c r="H160" s="34" t="s">
        <v>532</v>
      </c>
      <c r="I160" s="47">
        <v>53</v>
      </c>
    </row>
    <row r="161" spans="7:9" x14ac:dyDescent="0.3">
      <c r="G161" s="13">
        <v>546</v>
      </c>
      <c r="H161" s="34" t="s">
        <v>619</v>
      </c>
      <c r="I161" s="47">
        <v>39</v>
      </c>
    </row>
    <row r="162" spans="7:9" x14ac:dyDescent="0.3">
      <c r="G162" s="13">
        <v>559</v>
      </c>
      <c r="H162" s="34" t="s">
        <v>632</v>
      </c>
      <c r="I162" s="47">
        <v>52</v>
      </c>
    </row>
    <row r="163" spans="7:9" x14ac:dyDescent="0.3">
      <c r="G163" s="13">
        <v>251</v>
      </c>
      <c r="H163" s="34" t="s">
        <v>314</v>
      </c>
      <c r="I163" s="47">
        <v>54</v>
      </c>
    </row>
    <row r="164" spans="7:9" x14ac:dyDescent="0.3">
      <c r="G164" s="57">
        <v>77</v>
      </c>
      <c r="H164" s="59" t="s">
        <v>126</v>
      </c>
      <c r="I164" s="65">
        <v>54</v>
      </c>
    </row>
    <row r="165" spans="7:9" x14ac:dyDescent="0.3">
      <c r="G165" s="13">
        <v>562</v>
      </c>
      <c r="H165" s="34" t="s">
        <v>635</v>
      </c>
      <c r="I165" s="47">
        <v>55</v>
      </c>
    </row>
    <row r="166" spans="7:9" x14ac:dyDescent="0.3">
      <c r="G166" s="13">
        <v>252</v>
      </c>
      <c r="H166" s="34" t="s">
        <v>315</v>
      </c>
      <c r="I166" s="47">
        <v>55</v>
      </c>
    </row>
    <row r="167" spans="7:9" x14ac:dyDescent="0.3">
      <c r="G167" s="57">
        <v>78</v>
      </c>
      <c r="H167" s="59" t="s">
        <v>127</v>
      </c>
      <c r="I167" s="65">
        <v>55</v>
      </c>
    </row>
    <row r="168" spans="7:9" x14ac:dyDescent="0.3">
      <c r="G168" s="13">
        <v>552</v>
      </c>
      <c r="H168" s="34" t="s">
        <v>625</v>
      </c>
      <c r="I168" s="47">
        <v>45</v>
      </c>
    </row>
    <row r="169" spans="7:9" x14ac:dyDescent="0.3">
      <c r="G169" s="13">
        <v>547</v>
      </c>
      <c r="H169" s="34" t="s">
        <v>620</v>
      </c>
      <c r="I169" s="47">
        <v>40</v>
      </c>
    </row>
    <row r="170" spans="7:9" x14ac:dyDescent="0.3">
      <c r="G170" s="13">
        <v>563</v>
      </c>
      <c r="H170" s="34" t="s">
        <v>636</v>
      </c>
      <c r="I170" s="47">
        <v>56</v>
      </c>
    </row>
    <row r="171" spans="7:9" x14ac:dyDescent="0.3">
      <c r="G171" s="57">
        <v>79</v>
      </c>
      <c r="H171" s="59" t="s">
        <v>128</v>
      </c>
      <c r="I171" s="65">
        <v>56</v>
      </c>
    </row>
    <row r="172" spans="7:9" x14ac:dyDescent="0.3">
      <c r="G172" s="13">
        <v>253</v>
      </c>
      <c r="H172" s="34" t="s">
        <v>316</v>
      </c>
      <c r="I172" s="47">
        <v>56</v>
      </c>
    </row>
    <row r="173" spans="7:9" x14ac:dyDescent="0.3">
      <c r="G173" s="13">
        <v>564</v>
      </c>
      <c r="H173" s="34" t="s">
        <v>637</v>
      </c>
      <c r="I173" s="47">
        <v>57</v>
      </c>
    </row>
    <row r="174" spans="7:9" x14ac:dyDescent="0.3">
      <c r="G174" s="57">
        <v>80</v>
      </c>
      <c r="H174" s="59" t="s">
        <v>129</v>
      </c>
      <c r="I174" s="65">
        <v>57</v>
      </c>
    </row>
    <row r="175" spans="7:9" x14ac:dyDescent="0.3">
      <c r="G175" s="13">
        <v>254</v>
      </c>
      <c r="H175" s="34" t="s">
        <v>317</v>
      </c>
      <c r="I175" s="47">
        <v>57</v>
      </c>
    </row>
    <row r="176" spans="7:9" x14ac:dyDescent="0.3">
      <c r="G176" s="13">
        <v>454</v>
      </c>
      <c r="H176" s="34" t="s">
        <v>533</v>
      </c>
      <c r="I176" s="47">
        <v>57</v>
      </c>
    </row>
    <row r="177" spans="7:9" x14ac:dyDescent="0.3">
      <c r="G177" s="57">
        <v>81</v>
      </c>
      <c r="H177" s="59" t="s">
        <v>130</v>
      </c>
      <c r="I177" s="65">
        <v>58</v>
      </c>
    </row>
    <row r="178" spans="7:9" x14ac:dyDescent="0.3">
      <c r="G178" s="13">
        <v>255</v>
      </c>
      <c r="H178" s="34" t="s">
        <v>318</v>
      </c>
      <c r="I178" s="47">
        <v>58</v>
      </c>
    </row>
    <row r="179" spans="7:9" x14ac:dyDescent="0.3">
      <c r="G179" s="13">
        <v>586</v>
      </c>
      <c r="H179" s="34" t="s">
        <v>659</v>
      </c>
      <c r="I179" s="47">
        <v>81</v>
      </c>
    </row>
    <row r="180" spans="7:9" x14ac:dyDescent="0.3">
      <c r="G180" s="13">
        <v>566</v>
      </c>
      <c r="H180" s="34" t="s">
        <v>639</v>
      </c>
      <c r="I180" s="47">
        <v>59</v>
      </c>
    </row>
    <row r="181" spans="7:9" x14ac:dyDescent="0.3">
      <c r="G181" s="13">
        <v>256</v>
      </c>
      <c r="H181" s="34" t="s">
        <v>319</v>
      </c>
      <c r="I181" s="47">
        <v>59</v>
      </c>
    </row>
    <row r="182" spans="7:9" x14ac:dyDescent="0.3">
      <c r="G182" s="57">
        <v>82</v>
      </c>
      <c r="H182" s="59" t="s">
        <v>131</v>
      </c>
      <c r="I182" s="65">
        <v>59</v>
      </c>
    </row>
    <row r="183" spans="7:9" x14ac:dyDescent="0.3">
      <c r="G183" s="13">
        <v>567</v>
      </c>
      <c r="H183" s="34" t="s">
        <v>640</v>
      </c>
      <c r="I183" s="47">
        <v>60</v>
      </c>
    </row>
    <row r="184" spans="7:9" x14ac:dyDescent="0.3">
      <c r="G184" s="13">
        <v>565</v>
      </c>
      <c r="H184" s="34" t="s">
        <v>638</v>
      </c>
      <c r="I184" s="47">
        <v>58</v>
      </c>
    </row>
    <row r="185" spans="7:9" x14ac:dyDescent="0.3">
      <c r="G185" s="13">
        <v>568</v>
      </c>
      <c r="H185" s="34" t="s">
        <v>641</v>
      </c>
      <c r="I185" s="47">
        <v>61</v>
      </c>
    </row>
    <row r="186" spans="7:9" x14ac:dyDescent="0.3">
      <c r="G186" s="13">
        <v>257</v>
      </c>
      <c r="H186" s="34" t="s">
        <v>320</v>
      </c>
      <c r="I186" s="47">
        <v>60</v>
      </c>
    </row>
    <row r="187" spans="7:9" x14ac:dyDescent="0.3">
      <c r="G187" s="57">
        <v>83</v>
      </c>
      <c r="H187" s="59" t="s">
        <v>132</v>
      </c>
      <c r="I187" s="65">
        <v>61</v>
      </c>
    </row>
    <row r="188" spans="7:9" x14ac:dyDescent="0.3">
      <c r="G188" s="13">
        <v>258</v>
      </c>
      <c r="H188" s="34" t="s">
        <v>321</v>
      </c>
      <c r="I188" s="47">
        <v>61</v>
      </c>
    </row>
    <row r="189" spans="7:9" x14ac:dyDescent="0.3">
      <c r="G189" s="13">
        <v>455</v>
      </c>
      <c r="H189" s="34" t="s">
        <v>534</v>
      </c>
      <c r="I189" s="47">
        <v>61</v>
      </c>
    </row>
    <row r="190" spans="7:9" x14ac:dyDescent="0.3">
      <c r="G190" s="57">
        <v>84</v>
      </c>
      <c r="H190" s="59" t="s">
        <v>133</v>
      </c>
      <c r="I190" s="65">
        <v>153</v>
      </c>
    </row>
    <row r="191" spans="7:9" x14ac:dyDescent="0.3">
      <c r="G191" s="13">
        <v>509</v>
      </c>
      <c r="H191" s="34" t="s">
        <v>582</v>
      </c>
      <c r="I191" s="47">
        <v>3</v>
      </c>
    </row>
    <row r="192" spans="7:9" x14ac:dyDescent="0.3">
      <c r="G192" s="13">
        <v>259</v>
      </c>
      <c r="H192" s="34" t="s">
        <v>322</v>
      </c>
      <c r="I192" s="47">
        <v>62</v>
      </c>
    </row>
    <row r="193" spans="7:9" x14ac:dyDescent="0.3">
      <c r="G193" s="13">
        <v>569</v>
      </c>
      <c r="H193" s="34" t="s">
        <v>642</v>
      </c>
      <c r="I193" s="47">
        <v>63</v>
      </c>
    </row>
    <row r="194" spans="7:9" x14ac:dyDescent="0.3">
      <c r="G194" s="13">
        <v>260</v>
      </c>
      <c r="H194" s="34" t="s">
        <v>323</v>
      </c>
      <c r="I194" s="47">
        <v>63</v>
      </c>
    </row>
    <row r="195" spans="7:9" x14ac:dyDescent="0.3">
      <c r="G195" s="57">
        <v>85</v>
      </c>
      <c r="H195" s="59" t="s">
        <v>134</v>
      </c>
      <c r="I195" s="65">
        <v>63</v>
      </c>
    </row>
    <row r="196" spans="7:9" x14ac:dyDescent="0.3">
      <c r="G196" s="13">
        <v>261</v>
      </c>
      <c r="H196" s="34" t="s">
        <v>501</v>
      </c>
      <c r="I196" s="47">
        <v>64</v>
      </c>
    </row>
    <row r="197" spans="7:9" x14ac:dyDescent="0.3">
      <c r="G197" s="57">
        <v>42</v>
      </c>
      <c r="H197" s="59" t="s">
        <v>92</v>
      </c>
      <c r="I197" s="65">
        <v>64</v>
      </c>
    </row>
    <row r="198" spans="7:9" x14ac:dyDescent="0.3">
      <c r="G198" s="57">
        <v>27</v>
      </c>
      <c r="H198" s="59" t="s">
        <v>77</v>
      </c>
      <c r="I198" s="65">
        <v>64</v>
      </c>
    </row>
    <row r="199" spans="7:9" x14ac:dyDescent="0.3">
      <c r="G199" s="57">
        <v>28</v>
      </c>
      <c r="H199" s="59" t="s">
        <v>78</v>
      </c>
      <c r="I199" s="65">
        <v>64</v>
      </c>
    </row>
    <row r="200" spans="7:9" x14ac:dyDescent="0.3">
      <c r="G200" s="13">
        <v>262</v>
      </c>
      <c r="H200" s="34" t="s">
        <v>324</v>
      </c>
      <c r="I200" s="47">
        <v>65</v>
      </c>
    </row>
    <row r="201" spans="7:9" x14ac:dyDescent="0.3">
      <c r="G201" s="13">
        <v>418</v>
      </c>
      <c r="H201" s="34" t="s">
        <v>498</v>
      </c>
      <c r="I201" s="47">
        <v>226</v>
      </c>
    </row>
    <row r="202" spans="7:9" x14ac:dyDescent="0.3">
      <c r="G202" s="13">
        <v>440</v>
      </c>
      <c r="H202" s="34" t="s">
        <v>519</v>
      </c>
      <c r="I202" s="47">
        <v>226</v>
      </c>
    </row>
    <row r="203" spans="7:9" x14ac:dyDescent="0.3">
      <c r="G203" s="57">
        <v>86</v>
      </c>
      <c r="H203" s="59" t="s">
        <v>135</v>
      </c>
      <c r="I203" s="65">
        <v>226</v>
      </c>
    </row>
    <row r="204" spans="7:9" x14ac:dyDescent="0.3">
      <c r="G204" s="13">
        <v>263</v>
      </c>
      <c r="H204" s="34" t="s">
        <v>325</v>
      </c>
      <c r="I204" s="47">
        <v>66</v>
      </c>
    </row>
    <row r="205" spans="7:9" x14ac:dyDescent="0.3">
      <c r="G205" s="13">
        <v>572</v>
      </c>
      <c r="H205" s="34" t="s">
        <v>645</v>
      </c>
      <c r="I205" s="47">
        <v>67</v>
      </c>
    </row>
    <row r="206" spans="7:9" x14ac:dyDescent="0.3">
      <c r="G206" s="13">
        <v>264</v>
      </c>
      <c r="H206" s="34" t="s">
        <v>326</v>
      </c>
      <c r="I206" s="47">
        <v>67</v>
      </c>
    </row>
    <row r="207" spans="7:9" x14ac:dyDescent="0.3">
      <c r="G207" s="57">
        <v>87</v>
      </c>
      <c r="H207" s="59" t="s">
        <v>136</v>
      </c>
      <c r="I207" s="65">
        <v>67</v>
      </c>
    </row>
    <row r="208" spans="7:9" x14ac:dyDescent="0.3">
      <c r="G208" s="13">
        <v>743</v>
      </c>
      <c r="H208" s="34" t="s">
        <v>813</v>
      </c>
      <c r="I208" s="47">
        <v>238</v>
      </c>
    </row>
    <row r="209" spans="7:9" x14ac:dyDescent="0.3">
      <c r="G209" s="13">
        <v>706</v>
      </c>
      <c r="H209" s="34" t="s">
        <v>776</v>
      </c>
      <c r="I209" s="47">
        <v>202</v>
      </c>
    </row>
    <row r="210" spans="7:9" x14ac:dyDescent="0.3">
      <c r="G210" s="13">
        <v>573</v>
      </c>
      <c r="H210" s="34" t="s">
        <v>646</v>
      </c>
      <c r="I210" s="47">
        <v>68</v>
      </c>
    </row>
    <row r="211" spans="7:9" x14ac:dyDescent="0.3">
      <c r="G211" s="13">
        <v>265</v>
      </c>
      <c r="H211" s="34" t="s">
        <v>327</v>
      </c>
      <c r="I211" s="47">
        <v>68</v>
      </c>
    </row>
    <row r="212" spans="7:9" x14ac:dyDescent="0.3">
      <c r="G212" s="57">
        <v>88</v>
      </c>
      <c r="H212" s="59" t="s">
        <v>137</v>
      </c>
      <c r="I212" s="65">
        <v>68</v>
      </c>
    </row>
    <row r="213" spans="7:9" x14ac:dyDescent="0.3">
      <c r="G213" s="13">
        <v>494</v>
      </c>
      <c r="H213" s="34" t="s">
        <v>567</v>
      </c>
      <c r="I213" s="47">
        <v>207</v>
      </c>
    </row>
    <row r="214" spans="7:9" x14ac:dyDescent="0.3">
      <c r="G214" s="13">
        <v>574</v>
      </c>
      <c r="H214" s="34" t="s">
        <v>647</v>
      </c>
      <c r="I214" s="47">
        <v>69</v>
      </c>
    </row>
    <row r="215" spans="7:9" x14ac:dyDescent="0.3">
      <c r="G215" s="13">
        <v>266</v>
      </c>
      <c r="H215" s="34" t="s">
        <v>328</v>
      </c>
      <c r="I215" s="47">
        <v>69</v>
      </c>
    </row>
    <row r="216" spans="7:9" x14ac:dyDescent="0.3">
      <c r="G216" s="57">
        <v>89</v>
      </c>
      <c r="H216" s="59" t="s">
        <v>138</v>
      </c>
      <c r="I216" s="65">
        <v>69</v>
      </c>
    </row>
    <row r="217" spans="7:9" x14ac:dyDescent="0.3">
      <c r="G217" s="13">
        <v>267</v>
      </c>
      <c r="H217" s="34" t="s">
        <v>329</v>
      </c>
      <c r="I217" s="47">
        <v>70</v>
      </c>
    </row>
    <row r="218" spans="7:9" x14ac:dyDescent="0.3">
      <c r="G218" s="13">
        <v>457</v>
      </c>
      <c r="H218" s="34" t="s">
        <v>535</v>
      </c>
      <c r="I218" s="47">
        <v>70</v>
      </c>
    </row>
    <row r="219" spans="7:9" x14ac:dyDescent="0.3">
      <c r="G219" s="13">
        <v>268</v>
      </c>
      <c r="H219" s="34" t="s">
        <v>330</v>
      </c>
      <c r="I219" s="47">
        <v>71</v>
      </c>
    </row>
    <row r="220" spans="7:9" x14ac:dyDescent="0.3">
      <c r="G220" s="13">
        <v>458</v>
      </c>
      <c r="H220" s="34" t="s">
        <v>536</v>
      </c>
      <c r="I220" s="47">
        <v>71</v>
      </c>
    </row>
    <row r="221" spans="7:9" x14ac:dyDescent="0.3">
      <c r="G221" s="13">
        <v>269</v>
      </c>
      <c r="H221" s="34" t="s">
        <v>331</v>
      </c>
      <c r="I221" s="47">
        <v>72</v>
      </c>
    </row>
    <row r="222" spans="7:9" x14ac:dyDescent="0.3">
      <c r="G222" s="57">
        <v>90</v>
      </c>
      <c r="H222" s="59" t="s">
        <v>139</v>
      </c>
      <c r="I222" s="65">
        <v>72</v>
      </c>
    </row>
    <row r="223" spans="7:9" x14ac:dyDescent="0.3">
      <c r="G223" s="13">
        <v>486</v>
      </c>
      <c r="H223" s="34" t="s">
        <v>559</v>
      </c>
      <c r="I223" s="47">
        <v>172</v>
      </c>
    </row>
    <row r="224" spans="7:9" x14ac:dyDescent="0.3">
      <c r="G224" s="13">
        <v>485</v>
      </c>
      <c r="H224" s="34" t="s">
        <v>558</v>
      </c>
      <c r="I224" s="47">
        <v>172</v>
      </c>
    </row>
    <row r="225" spans="7:9" x14ac:dyDescent="0.3">
      <c r="G225" s="57">
        <v>200</v>
      </c>
      <c r="H225" s="59" t="s">
        <v>248</v>
      </c>
      <c r="I225" s="65">
        <v>172</v>
      </c>
    </row>
    <row r="226" spans="7:9" x14ac:dyDescent="0.3">
      <c r="G226" s="13">
        <v>578</v>
      </c>
      <c r="H226" s="34" t="s">
        <v>651</v>
      </c>
      <c r="I226" s="47">
        <v>73</v>
      </c>
    </row>
    <row r="227" spans="7:9" x14ac:dyDescent="0.3">
      <c r="G227" s="13">
        <v>270</v>
      </c>
      <c r="H227" s="34" t="s">
        <v>332</v>
      </c>
      <c r="I227" s="47">
        <v>73</v>
      </c>
    </row>
    <row r="228" spans="7:9" x14ac:dyDescent="0.3">
      <c r="G228" s="57">
        <v>91</v>
      </c>
      <c r="H228" s="59" t="s">
        <v>140</v>
      </c>
      <c r="I228" s="65">
        <v>73</v>
      </c>
    </row>
    <row r="229" spans="7:9" x14ac:dyDescent="0.3">
      <c r="G229" s="13">
        <v>577</v>
      </c>
      <c r="H229" s="34" t="s">
        <v>650</v>
      </c>
      <c r="I229" s="47">
        <v>72</v>
      </c>
    </row>
    <row r="230" spans="7:9" x14ac:dyDescent="0.3">
      <c r="G230" s="13">
        <v>575</v>
      </c>
      <c r="H230" s="34" t="s">
        <v>648</v>
      </c>
      <c r="I230" s="47">
        <v>70</v>
      </c>
    </row>
    <row r="231" spans="7:9" x14ac:dyDescent="0.3">
      <c r="G231" s="13">
        <v>579</v>
      </c>
      <c r="H231" s="34" t="s">
        <v>652</v>
      </c>
      <c r="I231" s="47">
        <v>74</v>
      </c>
    </row>
    <row r="232" spans="7:9" x14ac:dyDescent="0.3">
      <c r="G232" s="13">
        <v>271</v>
      </c>
      <c r="H232" s="34" t="s">
        <v>333</v>
      </c>
      <c r="I232" s="47">
        <v>74</v>
      </c>
    </row>
    <row r="233" spans="7:9" x14ac:dyDescent="0.3">
      <c r="G233" s="57">
        <v>92</v>
      </c>
      <c r="H233" s="59" t="s">
        <v>141</v>
      </c>
      <c r="I233" s="65">
        <v>75</v>
      </c>
    </row>
    <row r="234" spans="7:9" x14ac:dyDescent="0.3">
      <c r="G234" s="13">
        <v>272</v>
      </c>
      <c r="H234" s="34" t="s">
        <v>334</v>
      </c>
      <c r="I234" s="47">
        <v>75</v>
      </c>
    </row>
    <row r="235" spans="7:9" x14ac:dyDescent="0.3">
      <c r="G235" s="13">
        <v>273</v>
      </c>
      <c r="H235" s="34" t="s">
        <v>335</v>
      </c>
      <c r="I235" s="47">
        <v>76</v>
      </c>
    </row>
    <row r="236" spans="7:9" x14ac:dyDescent="0.3">
      <c r="G236" s="57">
        <v>93</v>
      </c>
      <c r="H236" s="59" t="s">
        <v>142</v>
      </c>
      <c r="I236" s="65">
        <v>76</v>
      </c>
    </row>
    <row r="237" spans="7:9" x14ac:dyDescent="0.3">
      <c r="G237" s="13">
        <v>274</v>
      </c>
      <c r="H237" s="34" t="s">
        <v>336</v>
      </c>
      <c r="I237" s="47">
        <v>77</v>
      </c>
    </row>
    <row r="238" spans="7:9" x14ac:dyDescent="0.3">
      <c r="G238" s="13">
        <v>459</v>
      </c>
      <c r="H238" s="34" t="s">
        <v>537</v>
      </c>
      <c r="I238" s="47">
        <v>77</v>
      </c>
    </row>
    <row r="239" spans="7:9" x14ac:dyDescent="0.3">
      <c r="G239" s="13">
        <v>576</v>
      </c>
      <c r="H239" s="34" t="s">
        <v>649</v>
      </c>
      <c r="I239" s="47">
        <v>71</v>
      </c>
    </row>
    <row r="240" spans="7:9" x14ac:dyDescent="0.3">
      <c r="G240" s="13">
        <v>647</v>
      </c>
      <c r="H240" s="34" t="s">
        <v>717</v>
      </c>
      <c r="I240" s="47">
        <v>141</v>
      </c>
    </row>
    <row r="241" spans="7:9" x14ac:dyDescent="0.3">
      <c r="G241" s="13">
        <v>583</v>
      </c>
      <c r="H241" s="34" t="s">
        <v>656</v>
      </c>
      <c r="I241" s="47">
        <v>78</v>
      </c>
    </row>
    <row r="242" spans="7:9" x14ac:dyDescent="0.3">
      <c r="G242" s="13">
        <v>275</v>
      </c>
      <c r="H242" s="34" t="s">
        <v>337</v>
      </c>
      <c r="I242" s="47">
        <v>78</v>
      </c>
    </row>
    <row r="243" spans="7:9" x14ac:dyDescent="0.3">
      <c r="G243" s="13">
        <v>276</v>
      </c>
      <c r="H243" s="34" t="s">
        <v>338</v>
      </c>
      <c r="I243" s="47">
        <v>79</v>
      </c>
    </row>
    <row r="244" spans="7:9" x14ac:dyDescent="0.3">
      <c r="G244" s="30">
        <v>460</v>
      </c>
      <c r="H244" s="61" t="s">
        <v>538</v>
      </c>
      <c r="I244">
        <v>79</v>
      </c>
    </row>
    <row r="245" spans="7:9" x14ac:dyDescent="0.3">
      <c r="G245" s="64">
        <v>94</v>
      </c>
      <c r="H245" s="67" t="s">
        <v>143</v>
      </c>
      <c r="I245" s="66">
        <v>79</v>
      </c>
    </row>
    <row r="246" spans="7:9" x14ac:dyDescent="0.3">
      <c r="G246" s="30">
        <v>733</v>
      </c>
      <c r="H246" s="61" t="s">
        <v>803</v>
      </c>
      <c r="I246">
        <v>227</v>
      </c>
    </row>
    <row r="247" spans="7:9" x14ac:dyDescent="0.3">
      <c r="G247" s="30">
        <v>585</v>
      </c>
      <c r="H247" s="61" t="s">
        <v>658</v>
      </c>
      <c r="I247">
        <v>80</v>
      </c>
    </row>
    <row r="248" spans="7:9" x14ac:dyDescent="0.3">
      <c r="G248" s="30">
        <v>277</v>
      </c>
      <c r="H248" s="61" t="s">
        <v>339</v>
      </c>
      <c r="I248">
        <v>80</v>
      </c>
    </row>
    <row r="249" spans="7:9" x14ac:dyDescent="0.3">
      <c r="G249" s="64">
        <v>95</v>
      </c>
      <c r="H249" s="67" t="s">
        <v>144</v>
      </c>
      <c r="I249" s="66">
        <v>80</v>
      </c>
    </row>
    <row r="250" spans="7:9" x14ac:dyDescent="0.3">
      <c r="G250" s="64">
        <v>96</v>
      </c>
      <c r="H250" s="67" t="s">
        <v>145</v>
      </c>
      <c r="I250" s="66">
        <v>81</v>
      </c>
    </row>
    <row r="251" spans="7:9" x14ac:dyDescent="0.3">
      <c r="G251" s="30">
        <v>278</v>
      </c>
      <c r="H251" s="61" t="s">
        <v>340</v>
      </c>
      <c r="I251">
        <v>81</v>
      </c>
    </row>
    <row r="252" spans="7:9" x14ac:dyDescent="0.3">
      <c r="G252" s="30">
        <v>587</v>
      </c>
      <c r="H252" s="61" t="s">
        <v>660</v>
      </c>
      <c r="I252">
        <v>82</v>
      </c>
    </row>
    <row r="253" spans="7:9" x14ac:dyDescent="0.3">
      <c r="G253" s="30">
        <v>279</v>
      </c>
      <c r="H253" s="61" t="s">
        <v>341</v>
      </c>
      <c r="I253">
        <v>82</v>
      </c>
    </row>
    <row r="254" spans="7:9" x14ac:dyDescent="0.3">
      <c r="G254" s="64">
        <v>97</v>
      </c>
      <c r="H254" s="67" t="s">
        <v>146</v>
      </c>
      <c r="I254" s="66">
        <v>82</v>
      </c>
    </row>
    <row r="255" spans="7:9" x14ac:dyDescent="0.3">
      <c r="G255" s="30">
        <v>588</v>
      </c>
      <c r="H255" s="61" t="s">
        <v>661</v>
      </c>
      <c r="I255">
        <v>83</v>
      </c>
    </row>
    <row r="256" spans="7:9" x14ac:dyDescent="0.3">
      <c r="G256" s="30">
        <v>280</v>
      </c>
      <c r="H256" s="61" t="s">
        <v>342</v>
      </c>
      <c r="I256">
        <v>83</v>
      </c>
    </row>
    <row r="257" spans="7:9" x14ac:dyDescent="0.3">
      <c r="G257" s="30">
        <v>595</v>
      </c>
      <c r="H257" s="61" t="s">
        <v>668</v>
      </c>
      <c r="I257">
        <v>90</v>
      </c>
    </row>
    <row r="258" spans="7:9" x14ac:dyDescent="0.3">
      <c r="G258" s="30">
        <v>592</v>
      </c>
      <c r="H258" s="61" t="s">
        <v>665</v>
      </c>
      <c r="I258">
        <v>87</v>
      </c>
    </row>
    <row r="259" spans="7:9" x14ac:dyDescent="0.3">
      <c r="G259" s="30">
        <v>584</v>
      </c>
      <c r="H259" s="61" t="s">
        <v>657</v>
      </c>
      <c r="I259">
        <v>79</v>
      </c>
    </row>
    <row r="260" spans="7:9" x14ac:dyDescent="0.3">
      <c r="G260" s="30">
        <v>596</v>
      </c>
      <c r="H260" s="61" t="s">
        <v>669</v>
      </c>
      <c r="I260">
        <v>91</v>
      </c>
    </row>
    <row r="261" spans="7:9" x14ac:dyDescent="0.3">
      <c r="G261" s="30">
        <v>571</v>
      </c>
      <c r="H261" s="61" t="s">
        <v>644</v>
      </c>
      <c r="I261">
        <v>66</v>
      </c>
    </row>
    <row r="262" spans="7:9" x14ac:dyDescent="0.3">
      <c r="G262" s="30">
        <v>589</v>
      </c>
      <c r="H262" s="61" t="s">
        <v>662</v>
      </c>
      <c r="I262">
        <v>84</v>
      </c>
    </row>
    <row r="263" spans="7:9" x14ac:dyDescent="0.3">
      <c r="G263" s="30">
        <v>591</v>
      </c>
      <c r="H263" s="61" t="s">
        <v>664</v>
      </c>
      <c r="I263">
        <v>86</v>
      </c>
    </row>
    <row r="264" spans="7:9" x14ac:dyDescent="0.3">
      <c r="G264" s="30">
        <v>421</v>
      </c>
      <c r="H264" s="61" t="s">
        <v>505</v>
      </c>
      <c r="I264">
        <v>227</v>
      </c>
    </row>
    <row r="265" spans="7:9" x14ac:dyDescent="0.3">
      <c r="G265" s="30">
        <v>281</v>
      </c>
      <c r="H265" s="61" t="s">
        <v>343</v>
      </c>
      <c r="I265">
        <v>84</v>
      </c>
    </row>
    <row r="266" spans="7:9" x14ac:dyDescent="0.3">
      <c r="G266" s="64">
        <v>98</v>
      </c>
      <c r="H266" s="67" t="s">
        <v>147</v>
      </c>
      <c r="I266" s="66">
        <v>84</v>
      </c>
    </row>
    <row r="267" spans="7:9" x14ac:dyDescent="0.3">
      <c r="G267" s="30">
        <v>282</v>
      </c>
      <c r="H267" s="61" t="s">
        <v>344</v>
      </c>
      <c r="I267">
        <v>85</v>
      </c>
    </row>
    <row r="268" spans="7:9" x14ac:dyDescent="0.3">
      <c r="G268" s="30">
        <v>283</v>
      </c>
      <c r="H268" s="61" t="s">
        <v>345</v>
      </c>
      <c r="I268">
        <v>86</v>
      </c>
    </row>
    <row r="269" spans="7:9" x14ac:dyDescent="0.3">
      <c r="G269" s="64">
        <v>99</v>
      </c>
      <c r="H269" s="67" t="s">
        <v>148</v>
      </c>
      <c r="I269" s="66">
        <v>86</v>
      </c>
    </row>
    <row r="270" spans="7:9" x14ac:dyDescent="0.3">
      <c r="G270" s="30">
        <v>590</v>
      </c>
      <c r="H270" s="61" t="s">
        <v>663</v>
      </c>
      <c r="I270">
        <v>85</v>
      </c>
    </row>
    <row r="271" spans="7:9" x14ac:dyDescent="0.3">
      <c r="G271" s="30">
        <v>594</v>
      </c>
      <c r="H271" s="61" t="s">
        <v>667</v>
      </c>
      <c r="I271">
        <v>89</v>
      </c>
    </row>
    <row r="272" spans="7:9" x14ac:dyDescent="0.3">
      <c r="G272" s="30">
        <v>284</v>
      </c>
      <c r="H272" s="61" t="s">
        <v>346</v>
      </c>
      <c r="I272">
        <v>87</v>
      </c>
    </row>
    <row r="273" spans="7:9" x14ac:dyDescent="0.3">
      <c r="G273" s="30">
        <v>285</v>
      </c>
      <c r="H273" s="61" t="s">
        <v>347</v>
      </c>
      <c r="I273">
        <v>88</v>
      </c>
    </row>
    <row r="274" spans="7:9" x14ac:dyDescent="0.3">
      <c r="G274" s="30">
        <v>286</v>
      </c>
      <c r="H274" s="61" t="s">
        <v>348</v>
      </c>
      <c r="I274">
        <v>89</v>
      </c>
    </row>
    <row r="275" spans="7:9" x14ac:dyDescent="0.3">
      <c r="G275" s="64">
        <v>100</v>
      </c>
      <c r="H275" s="67" t="s">
        <v>149</v>
      </c>
      <c r="I275" s="66">
        <v>89</v>
      </c>
    </row>
    <row r="276" spans="7:9" x14ac:dyDescent="0.3">
      <c r="G276" s="30">
        <v>580</v>
      </c>
      <c r="H276" s="61" t="s">
        <v>653</v>
      </c>
      <c r="I276">
        <v>75</v>
      </c>
    </row>
    <row r="277" spans="7:9" x14ac:dyDescent="0.3">
      <c r="G277" s="30">
        <v>287</v>
      </c>
      <c r="H277" s="61" t="s">
        <v>349</v>
      </c>
      <c r="I277">
        <v>90</v>
      </c>
    </row>
    <row r="278" spans="7:9" x14ac:dyDescent="0.3">
      <c r="G278" s="30">
        <v>288</v>
      </c>
      <c r="H278" s="61" t="s">
        <v>350</v>
      </c>
      <c r="I278">
        <v>91</v>
      </c>
    </row>
    <row r="279" spans="7:9" x14ac:dyDescent="0.3">
      <c r="G279" s="64">
        <v>101</v>
      </c>
      <c r="H279" s="67" t="s">
        <v>150</v>
      </c>
      <c r="I279" s="66">
        <v>90</v>
      </c>
    </row>
    <row r="280" spans="7:9" x14ac:dyDescent="0.3">
      <c r="G280" s="30">
        <v>593</v>
      </c>
      <c r="H280" s="61" t="s">
        <v>666</v>
      </c>
      <c r="I280">
        <v>88</v>
      </c>
    </row>
    <row r="281" spans="7:9" x14ac:dyDescent="0.3">
      <c r="G281" s="30">
        <v>597</v>
      </c>
      <c r="H281" s="61" t="s">
        <v>670</v>
      </c>
      <c r="I281">
        <v>92</v>
      </c>
    </row>
    <row r="282" spans="7:9" x14ac:dyDescent="0.3">
      <c r="G282" s="30">
        <v>289</v>
      </c>
      <c r="H282" s="61" t="s">
        <v>351</v>
      </c>
      <c r="I282">
        <v>92</v>
      </c>
    </row>
    <row r="283" spans="7:9" x14ac:dyDescent="0.3">
      <c r="G283" s="30">
        <v>290</v>
      </c>
      <c r="H283" s="61" t="s">
        <v>352</v>
      </c>
      <c r="I283">
        <v>93</v>
      </c>
    </row>
    <row r="284" spans="7:9" x14ac:dyDescent="0.3">
      <c r="G284" s="30">
        <v>464</v>
      </c>
      <c r="H284" s="61" t="s">
        <v>540</v>
      </c>
      <c r="I284">
        <v>109</v>
      </c>
    </row>
    <row r="285" spans="7:9" x14ac:dyDescent="0.3">
      <c r="G285" s="30">
        <v>291</v>
      </c>
      <c r="H285" s="61" t="s">
        <v>353</v>
      </c>
      <c r="I285">
        <v>94</v>
      </c>
    </row>
    <row r="286" spans="7:9" x14ac:dyDescent="0.3">
      <c r="G286" s="30">
        <v>602</v>
      </c>
      <c r="H286" s="61" t="s">
        <v>675</v>
      </c>
      <c r="I286">
        <v>97</v>
      </c>
    </row>
    <row r="287" spans="7:9" x14ac:dyDescent="0.3">
      <c r="G287" s="30">
        <v>614</v>
      </c>
      <c r="H287" s="61" t="s">
        <v>686</v>
      </c>
      <c r="I287">
        <v>109</v>
      </c>
    </row>
    <row r="288" spans="7:9" x14ac:dyDescent="0.3">
      <c r="G288" s="30">
        <v>599</v>
      </c>
      <c r="H288" s="61" t="s">
        <v>672</v>
      </c>
      <c r="I288">
        <v>94</v>
      </c>
    </row>
    <row r="289" spans="7:9" x14ac:dyDescent="0.3">
      <c r="G289" s="30">
        <v>601</v>
      </c>
      <c r="H289" s="61" t="s">
        <v>674</v>
      </c>
      <c r="I289">
        <v>96</v>
      </c>
    </row>
    <row r="290" spans="7:9" x14ac:dyDescent="0.3">
      <c r="G290" s="30">
        <v>461</v>
      </c>
      <c r="H290" s="61" t="s">
        <v>539</v>
      </c>
      <c r="I290">
        <v>95</v>
      </c>
    </row>
    <row r="291" spans="7:9" x14ac:dyDescent="0.3">
      <c r="G291" s="30">
        <v>292</v>
      </c>
      <c r="H291" s="61" t="s">
        <v>354</v>
      </c>
      <c r="I291">
        <v>95</v>
      </c>
    </row>
    <row r="292" spans="7:9" x14ac:dyDescent="0.3">
      <c r="G292" s="64">
        <v>102</v>
      </c>
      <c r="H292" s="67" t="s">
        <v>151</v>
      </c>
      <c r="I292" s="66">
        <v>96</v>
      </c>
    </row>
    <row r="293" spans="7:9" x14ac:dyDescent="0.3">
      <c r="G293" s="30">
        <v>293</v>
      </c>
      <c r="H293" s="61" t="s">
        <v>355</v>
      </c>
      <c r="I293">
        <v>96</v>
      </c>
    </row>
    <row r="294" spans="7:9" x14ac:dyDescent="0.3">
      <c r="G294" s="30">
        <v>294</v>
      </c>
      <c r="H294" s="61" t="s">
        <v>356</v>
      </c>
      <c r="I294">
        <v>97</v>
      </c>
    </row>
    <row r="295" spans="7:9" x14ac:dyDescent="0.3">
      <c r="G295" s="30">
        <v>561</v>
      </c>
      <c r="H295" s="61" t="s">
        <v>634</v>
      </c>
      <c r="I295">
        <v>54</v>
      </c>
    </row>
    <row r="296" spans="7:9" x14ac:dyDescent="0.3">
      <c r="G296" s="30">
        <v>598</v>
      </c>
      <c r="H296" s="61" t="s">
        <v>671</v>
      </c>
      <c r="I296">
        <v>93</v>
      </c>
    </row>
    <row r="297" spans="7:9" x14ac:dyDescent="0.3">
      <c r="G297" s="30">
        <v>603</v>
      </c>
      <c r="H297" s="61" t="s">
        <v>676</v>
      </c>
      <c r="I297">
        <v>98</v>
      </c>
    </row>
    <row r="298" spans="7:9" x14ac:dyDescent="0.3">
      <c r="G298" s="64">
        <v>103</v>
      </c>
      <c r="H298" s="67" t="s">
        <v>152</v>
      </c>
      <c r="I298" s="66">
        <v>98</v>
      </c>
    </row>
    <row r="299" spans="7:9" x14ac:dyDescent="0.3">
      <c r="G299" s="30">
        <v>295</v>
      </c>
      <c r="H299" s="61" t="s">
        <v>357</v>
      </c>
      <c r="I299">
        <v>98</v>
      </c>
    </row>
    <row r="300" spans="7:9" x14ac:dyDescent="0.3">
      <c r="G300" s="30">
        <v>296</v>
      </c>
      <c r="H300" s="61" t="s">
        <v>358</v>
      </c>
      <c r="I300">
        <v>99</v>
      </c>
    </row>
    <row r="301" spans="7:9" x14ac:dyDescent="0.3">
      <c r="G301" s="64">
        <v>104</v>
      </c>
      <c r="H301" s="67" t="s">
        <v>153</v>
      </c>
      <c r="I301" s="66">
        <v>99</v>
      </c>
    </row>
    <row r="302" spans="7:9" x14ac:dyDescent="0.3">
      <c r="G302" s="30">
        <v>605</v>
      </c>
      <c r="H302" s="61" t="s">
        <v>678</v>
      </c>
      <c r="I302">
        <v>101</v>
      </c>
    </row>
    <row r="303" spans="7:9" x14ac:dyDescent="0.3">
      <c r="G303" s="64">
        <v>105</v>
      </c>
      <c r="H303" s="67" t="s">
        <v>154</v>
      </c>
      <c r="I303" s="66">
        <v>112</v>
      </c>
    </row>
    <row r="304" spans="7:9" x14ac:dyDescent="0.3">
      <c r="G304" s="64">
        <v>21</v>
      </c>
      <c r="H304" s="67" t="s">
        <v>72</v>
      </c>
      <c r="I304" s="66">
        <v>100</v>
      </c>
    </row>
    <row r="305" spans="7:9" x14ac:dyDescent="0.3">
      <c r="G305" s="64">
        <v>8</v>
      </c>
      <c r="H305" s="67" t="s">
        <v>61</v>
      </c>
      <c r="I305" s="66">
        <v>100</v>
      </c>
    </row>
    <row r="306" spans="7:9" x14ac:dyDescent="0.3">
      <c r="G306" s="64">
        <v>9</v>
      </c>
      <c r="H306" s="67" t="s">
        <v>62</v>
      </c>
      <c r="I306" s="66">
        <v>100</v>
      </c>
    </row>
    <row r="307" spans="7:9" x14ac:dyDescent="0.3">
      <c r="G307" s="30">
        <v>297</v>
      </c>
      <c r="H307" s="61" t="s">
        <v>359</v>
      </c>
      <c r="I307">
        <v>101</v>
      </c>
    </row>
    <row r="308" spans="7:9" x14ac:dyDescent="0.3">
      <c r="G308" s="64">
        <v>106</v>
      </c>
      <c r="H308" s="67" t="s">
        <v>155</v>
      </c>
      <c r="I308" s="66">
        <v>101</v>
      </c>
    </row>
    <row r="309" spans="7:9" x14ac:dyDescent="0.3">
      <c r="G309" s="30">
        <v>537</v>
      </c>
      <c r="H309" s="61" t="s">
        <v>610</v>
      </c>
      <c r="I309">
        <v>31</v>
      </c>
    </row>
    <row r="310" spans="7:9" x14ac:dyDescent="0.3">
      <c r="G310" s="30">
        <v>462</v>
      </c>
      <c r="H310" s="61" t="s">
        <v>825</v>
      </c>
      <c r="I310">
        <v>102</v>
      </c>
    </row>
    <row r="311" spans="7:9" x14ac:dyDescent="0.3">
      <c r="G311" s="30">
        <v>463</v>
      </c>
      <c r="H311" s="61" t="s">
        <v>826</v>
      </c>
      <c r="I311">
        <v>102</v>
      </c>
    </row>
    <row r="312" spans="7:9" x14ac:dyDescent="0.3">
      <c r="G312" s="30">
        <v>298</v>
      </c>
      <c r="H312" s="61" t="s">
        <v>827</v>
      </c>
      <c r="I312">
        <v>102</v>
      </c>
    </row>
    <row r="313" spans="7:9" x14ac:dyDescent="0.3">
      <c r="G313" s="64">
        <v>107</v>
      </c>
      <c r="H313" s="67" t="s">
        <v>156</v>
      </c>
      <c r="I313" s="66">
        <v>102</v>
      </c>
    </row>
    <row r="314" spans="7:9" x14ac:dyDescent="0.3">
      <c r="G314" s="30">
        <v>299</v>
      </c>
      <c r="H314" s="61" t="s">
        <v>360</v>
      </c>
      <c r="I314">
        <v>103</v>
      </c>
    </row>
    <row r="315" spans="7:9" x14ac:dyDescent="0.3">
      <c r="G315" s="64">
        <v>108</v>
      </c>
      <c r="H315" s="67" t="s">
        <v>157</v>
      </c>
      <c r="I315" s="66">
        <v>103</v>
      </c>
    </row>
    <row r="316" spans="7:9" x14ac:dyDescent="0.3">
      <c r="G316" s="30">
        <v>300</v>
      </c>
      <c r="H316" s="61" t="s">
        <v>361</v>
      </c>
      <c r="I316">
        <v>104</v>
      </c>
    </row>
    <row r="317" spans="7:9" x14ac:dyDescent="0.3">
      <c r="G317" s="64">
        <v>109</v>
      </c>
      <c r="H317" s="67" t="s">
        <v>158</v>
      </c>
      <c r="I317" s="66">
        <v>104</v>
      </c>
    </row>
    <row r="318" spans="7:9" x14ac:dyDescent="0.3">
      <c r="G318" s="30">
        <v>609</v>
      </c>
      <c r="H318" s="61" t="s">
        <v>681</v>
      </c>
      <c r="I318">
        <v>104</v>
      </c>
    </row>
    <row r="319" spans="7:9" x14ac:dyDescent="0.3">
      <c r="G319" s="30">
        <v>606</v>
      </c>
      <c r="H319" s="61" t="s">
        <v>679</v>
      </c>
      <c r="I319">
        <v>102</v>
      </c>
    </row>
    <row r="320" spans="7:9" x14ac:dyDescent="0.3">
      <c r="G320" s="30">
        <v>607</v>
      </c>
      <c r="H320" s="61" t="s">
        <v>679</v>
      </c>
      <c r="I320">
        <v>102</v>
      </c>
    </row>
    <row r="321" spans="7:9" x14ac:dyDescent="0.3">
      <c r="G321" s="30">
        <v>608</v>
      </c>
      <c r="H321" s="61" t="s">
        <v>680</v>
      </c>
      <c r="I321">
        <v>103</v>
      </c>
    </row>
    <row r="322" spans="7:9" x14ac:dyDescent="0.3">
      <c r="G322" s="30">
        <v>604</v>
      </c>
      <c r="H322" s="61" t="s">
        <v>677</v>
      </c>
      <c r="I322">
        <v>99</v>
      </c>
    </row>
    <row r="323" spans="7:9" x14ac:dyDescent="0.3">
      <c r="G323" s="30">
        <v>610</v>
      </c>
      <c r="H323" s="61" t="s">
        <v>682</v>
      </c>
      <c r="I323">
        <v>105</v>
      </c>
    </row>
    <row r="324" spans="7:9" x14ac:dyDescent="0.3">
      <c r="G324" s="30">
        <v>301</v>
      </c>
      <c r="H324" s="61" t="s">
        <v>362</v>
      </c>
      <c r="I324">
        <v>105</v>
      </c>
    </row>
    <row r="325" spans="7:9" x14ac:dyDescent="0.3">
      <c r="G325" s="30">
        <v>611</v>
      </c>
      <c r="H325" s="61" t="s">
        <v>683</v>
      </c>
      <c r="I325">
        <v>106</v>
      </c>
    </row>
    <row r="326" spans="7:9" x14ac:dyDescent="0.3">
      <c r="G326" s="64">
        <v>110</v>
      </c>
      <c r="H326" s="67" t="s">
        <v>159</v>
      </c>
      <c r="I326" s="66">
        <v>106</v>
      </c>
    </row>
    <row r="327" spans="7:9" x14ac:dyDescent="0.3">
      <c r="G327" s="30">
        <v>302</v>
      </c>
      <c r="H327" s="61" t="s">
        <v>363</v>
      </c>
      <c r="I327">
        <v>106</v>
      </c>
    </row>
    <row r="328" spans="7:9" x14ac:dyDescent="0.3">
      <c r="G328" s="64">
        <v>111</v>
      </c>
      <c r="H328" s="67" t="s">
        <v>160</v>
      </c>
      <c r="I328" s="66">
        <v>53</v>
      </c>
    </row>
    <row r="329" spans="7:9" x14ac:dyDescent="0.3">
      <c r="G329" s="30">
        <v>612</v>
      </c>
      <c r="H329" s="61" t="s">
        <v>684</v>
      </c>
      <c r="I329">
        <v>107</v>
      </c>
    </row>
    <row r="330" spans="7:9" x14ac:dyDescent="0.3">
      <c r="G330" s="30">
        <v>303</v>
      </c>
      <c r="H330" s="61" t="s">
        <v>364</v>
      </c>
      <c r="I330">
        <v>107</v>
      </c>
    </row>
    <row r="331" spans="7:9" x14ac:dyDescent="0.3">
      <c r="G331" s="64">
        <v>112</v>
      </c>
      <c r="H331" s="67" t="s">
        <v>161</v>
      </c>
      <c r="I331" s="66">
        <v>107</v>
      </c>
    </row>
    <row r="332" spans="7:9" x14ac:dyDescent="0.3">
      <c r="G332" s="30">
        <v>304</v>
      </c>
      <c r="H332" s="61" t="s">
        <v>365</v>
      </c>
      <c r="I332">
        <v>108</v>
      </c>
    </row>
    <row r="333" spans="7:9" x14ac:dyDescent="0.3">
      <c r="G333" s="64">
        <v>113</v>
      </c>
      <c r="H333" s="67" t="s">
        <v>162</v>
      </c>
      <c r="I333" s="66">
        <v>108</v>
      </c>
    </row>
    <row r="334" spans="7:9" x14ac:dyDescent="0.3">
      <c r="G334" s="30">
        <v>305</v>
      </c>
      <c r="H334" s="61" t="s">
        <v>492</v>
      </c>
      <c r="I334">
        <v>108</v>
      </c>
    </row>
    <row r="335" spans="7:9" x14ac:dyDescent="0.3">
      <c r="G335" s="64">
        <v>41</v>
      </c>
      <c r="H335" s="67" t="s">
        <v>91</v>
      </c>
      <c r="I335" s="66">
        <v>109</v>
      </c>
    </row>
    <row r="336" spans="7:9" x14ac:dyDescent="0.3">
      <c r="G336" s="64">
        <v>29</v>
      </c>
      <c r="H336" s="67" t="s">
        <v>79</v>
      </c>
      <c r="I336" s="66">
        <v>109</v>
      </c>
    </row>
    <row r="337" spans="7:9" x14ac:dyDescent="0.3">
      <c r="G337" s="64">
        <v>30</v>
      </c>
      <c r="H337" s="67" t="s">
        <v>80</v>
      </c>
      <c r="I337" s="66">
        <v>109</v>
      </c>
    </row>
    <row r="338" spans="7:9" x14ac:dyDescent="0.3">
      <c r="G338" s="30">
        <v>613</v>
      </c>
      <c r="H338" s="61" t="s">
        <v>685</v>
      </c>
      <c r="I338">
        <v>108</v>
      </c>
    </row>
    <row r="339" spans="7:9" x14ac:dyDescent="0.3">
      <c r="G339" s="30">
        <v>615</v>
      </c>
      <c r="H339" s="61" t="s">
        <v>687</v>
      </c>
      <c r="I339">
        <v>110</v>
      </c>
    </row>
    <row r="340" spans="7:9" x14ac:dyDescent="0.3">
      <c r="G340" s="30">
        <v>465</v>
      </c>
      <c r="H340" s="61" t="s">
        <v>541</v>
      </c>
      <c r="I340">
        <v>110</v>
      </c>
    </row>
    <row r="341" spans="7:9" x14ac:dyDescent="0.3">
      <c r="G341" s="64">
        <v>114</v>
      </c>
      <c r="H341" s="67" t="s">
        <v>163</v>
      </c>
      <c r="I341" s="66">
        <v>110</v>
      </c>
    </row>
    <row r="342" spans="7:9" x14ac:dyDescent="0.3">
      <c r="G342" s="30">
        <v>306</v>
      </c>
      <c r="H342" s="61" t="s">
        <v>366</v>
      </c>
      <c r="I342">
        <v>110</v>
      </c>
    </row>
    <row r="343" spans="7:9" x14ac:dyDescent="0.3">
      <c r="G343" s="30">
        <v>616</v>
      </c>
      <c r="H343" s="61" t="s">
        <v>688</v>
      </c>
      <c r="I343">
        <v>111</v>
      </c>
    </row>
    <row r="344" spans="7:9" x14ac:dyDescent="0.3">
      <c r="G344" s="30">
        <v>307</v>
      </c>
      <c r="H344" s="61" t="s">
        <v>367</v>
      </c>
      <c r="I344">
        <v>111</v>
      </c>
    </row>
    <row r="345" spans="7:9" x14ac:dyDescent="0.3">
      <c r="G345" s="64">
        <v>115</v>
      </c>
      <c r="H345" s="67" t="s">
        <v>164</v>
      </c>
      <c r="I345" s="66">
        <v>111</v>
      </c>
    </row>
    <row r="346" spans="7:9" x14ac:dyDescent="0.3">
      <c r="G346" s="30">
        <v>623</v>
      </c>
      <c r="H346" s="61" t="s">
        <v>693</v>
      </c>
      <c r="I346">
        <v>117</v>
      </c>
    </row>
    <row r="347" spans="7:9" x14ac:dyDescent="0.3">
      <c r="G347" s="30">
        <v>542</v>
      </c>
      <c r="H347" s="61" t="s">
        <v>615</v>
      </c>
      <c r="I347">
        <v>36</v>
      </c>
    </row>
    <row r="348" spans="7:9" x14ac:dyDescent="0.3">
      <c r="G348" s="30">
        <v>617</v>
      </c>
      <c r="H348" s="61" t="s">
        <v>689</v>
      </c>
      <c r="I348">
        <v>112</v>
      </c>
    </row>
    <row r="349" spans="7:9" x14ac:dyDescent="0.3">
      <c r="G349" s="30">
        <v>308</v>
      </c>
      <c r="H349" s="61" t="s">
        <v>368</v>
      </c>
      <c r="I349">
        <v>112</v>
      </c>
    </row>
    <row r="350" spans="7:9" x14ac:dyDescent="0.3">
      <c r="G350" s="64">
        <v>116</v>
      </c>
      <c r="H350" s="67" t="s">
        <v>165</v>
      </c>
      <c r="I350" s="66">
        <v>183</v>
      </c>
    </row>
    <row r="351" spans="7:9" x14ac:dyDescent="0.3">
      <c r="G351" s="30">
        <v>687</v>
      </c>
      <c r="H351" s="61" t="s">
        <v>757</v>
      </c>
      <c r="I351">
        <v>183</v>
      </c>
    </row>
    <row r="352" spans="7:9" x14ac:dyDescent="0.3">
      <c r="G352" s="30">
        <v>620</v>
      </c>
      <c r="H352" s="61" t="s">
        <v>691</v>
      </c>
      <c r="I352">
        <v>114</v>
      </c>
    </row>
    <row r="353" spans="7:9" x14ac:dyDescent="0.3">
      <c r="G353" s="30">
        <v>621</v>
      </c>
      <c r="H353" s="61" t="s">
        <v>691</v>
      </c>
      <c r="I353">
        <v>114</v>
      </c>
    </row>
    <row r="354" spans="7:9" x14ac:dyDescent="0.3">
      <c r="G354" s="30">
        <v>310</v>
      </c>
      <c r="H354" s="61" t="s">
        <v>493</v>
      </c>
      <c r="I354">
        <v>114</v>
      </c>
    </row>
    <row r="355" spans="7:9" x14ac:dyDescent="0.3">
      <c r="G355" s="30">
        <v>466</v>
      </c>
      <c r="H355" s="61" t="s">
        <v>542</v>
      </c>
      <c r="I355">
        <v>113</v>
      </c>
    </row>
    <row r="356" spans="7:9" x14ac:dyDescent="0.3">
      <c r="G356" s="30">
        <v>469</v>
      </c>
      <c r="H356" s="61" t="s">
        <v>545</v>
      </c>
      <c r="I356">
        <v>114</v>
      </c>
    </row>
    <row r="357" spans="7:9" x14ac:dyDescent="0.3">
      <c r="G357" s="30">
        <v>470</v>
      </c>
      <c r="H357" s="61" t="s">
        <v>545</v>
      </c>
      <c r="I357">
        <v>114</v>
      </c>
    </row>
    <row r="358" spans="7:9" x14ac:dyDescent="0.3">
      <c r="G358" s="30">
        <v>309</v>
      </c>
      <c r="H358" s="61" t="s">
        <v>369</v>
      </c>
      <c r="I358">
        <v>113</v>
      </c>
    </row>
    <row r="359" spans="7:9" x14ac:dyDescent="0.3">
      <c r="G359" s="64">
        <v>117</v>
      </c>
      <c r="H359" s="67" t="s">
        <v>166</v>
      </c>
      <c r="I359" s="66">
        <v>113</v>
      </c>
    </row>
    <row r="360" spans="7:9" x14ac:dyDescent="0.3">
      <c r="G360" s="64">
        <v>118</v>
      </c>
      <c r="H360" s="67" t="s">
        <v>167</v>
      </c>
      <c r="I360" s="66">
        <v>115</v>
      </c>
    </row>
    <row r="361" spans="7:9" x14ac:dyDescent="0.3">
      <c r="G361" s="30">
        <v>311</v>
      </c>
      <c r="H361" s="61" t="s">
        <v>370</v>
      </c>
      <c r="I361">
        <v>115</v>
      </c>
    </row>
    <row r="362" spans="7:9" x14ac:dyDescent="0.3">
      <c r="G362" s="30">
        <v>382</v>
      </c>
      <c r="H362" s="61" t="s">
        <v>495</v>
      </c>
      <c r="I362">
        <v>190</v>
      </c>
    </row>
    <row r="363" spans="7:9" x14ac:dyDescent="0.3">
      <c r="G363" s="30">
        <v>312</v>
      </c>
      <c r="H363" s="61" t="s">
        <v>371</v>
      </c>
      <c r="I363">
        <v>116</v>
      </c>
    </row>
    <row r="364" spans="7:9" x14ac:dyDescent="0.3">
      <c r="G364" s="64">
        <v>119</v>
      </c>
      <c r="H364" s="67" t="s">
        <v>168</v>
      </c>
      <c r="I364" s="66">
        <v>116</v>
      </c>
    </row>
    <row r="365" spans="7:9" x14ac:dyDescent="0.3">
      <c r="G365" s="30">
        <v>622</v>
      </c>
      <c r="H365" s="61" t="s">
        <v>692</v>
      </c>
      <c r="I365">
        <v>116</v>
      </c>
    </row>
    <row r="366" spans="7:9" x14ac:dyDescent="0.3">
      <c r="G366" s="30">
        <v>749</v>
      </c>
      <c r="H366" s="61" t="s">
        <v>823</v>
      </c>
      <c r="I366">
        <v>117</v>
      </c>
    </row>
    <row r="367" spans="7:9" x14ac:dyDescent="0.3">
      <c r="G367" s="30">
        <v>313</v>
      </c>
      <c r="H367" s="61" t="s">
        <v>372</v>
      </c>
      <c r="I367">
        <v>117</v>
      </c>
    </row>
    <row r="368" spans="7:9" x14ac:dyDescent="0.3">
      <c r="G368" s="64">
        <v>120</v>
      </c>
      <c r="H368" s="67" t="s">
        <v>169</v>
      </c>
      <c r="I368" s="66">
        <v>117</v>
      </c>
    </row>
    <row r="369" spans="7:9" x14ac:dyDescent="0.3">
      <c r="G369" s="30">
        <v>624</v>
      </c>
      <c r="H369" s="61" t="s">
        <v>694</v>
      </c>
      <c r="I369">
        <v>118</v>
      </c>
    </row>
    <row r="370" spans="7:9" x14ac:dyDescent="0.3">
      <c r="G370" s="30">
        <v>314</v>
      </c>
      <c r="H370" s="61" t="s">
        <v>373</v>
      </c>
      <c r="I370">
        <v>118</v>
      </c>
    </row>
    <row r="371" spans="7:9" x14ac:dyDescent="0.3">
      <c r="G371" s="30">
        <v>472</v>
      </c>
      <c r="H371" s="61" t="s">
        <v>546</v>
      </c>
      <c r="I371">
        <v>118</v>
      </c>
    </row>
    <row r="372" spans="7:9" x14ac:dyDescent="0.3">
      <c r="G372" s="64">
        <v>121</v>
      </c>
      <c r="H372" s="67" t="s">
        <v>170</v>
      </c>
      <c r="I372" s="66">
        <v>118</v>
      </c>
    </row>
    <row r="373" spans="7:9" x14ac:dyDescent="0.3">
      <c r="G373" s="30">
        <v>315</v>
      </c>
      <c r="H373" s="61" t="s">
        <v>374</v>
      </c>
      <c r="I373">
        <v>119</v>
      </c>
    </row>
    <row r="374" spans="7:9" x14ac:dyDescent="0.3">
      <c r="G374" s="64">
        <v>122</v>
      </c>
      <c r="H374" s="67" t="s">
        <v>171</v>
      </c>
      <c r="I374" s="66">
        <v>119</v>
      </c>
    </row>
    <row r="375" spans="7:9" x14ac:dyDescent="0.3">
      <c r="G375" s="30">
        <v>626</v>
      </c>
      <c r="H375" s="61" t="s">
        <v>696</v>
      </c>
      <c r="I375">
        <v>120</v>
      </c>
    </row>
    <row r="376" spans="7:9" x14ac:dyDescent="0.3">
      <c r="G376" s="30">
        <v>628</v>
      </c>
      <c r="H376" s="61" t="s">
        <v>698</v>
      </c>
      <c r="I376">
        <v>122</v>
      </c>
    </row>
    <row r="377" spans="7:9" x14ac:dyDescent="0.3">
      <c r="G377" s="30">
        <v>629</v>
      </c>
      <c r="H377" s="61" t="s">
        <v>699</v>
      </c>
      <c r="I377">
        <v>123</v>
      </c>
    </row>
    <row r="378" spans="7:9" x14ac:dyDescent="0.3">
      <c r="G378" s="30">
        <v>688</v>
      </c>
      <c r="H378" s="61" t="s">
        <v>758</v>
      </c>
      <c r="I378">
        <v>184</v>
      </c>
    </row>
    <row r="379" spans="7:9" x14ac:dyDescent="0.3">
      <c r="G379" s="64">
        <v>43</v>
      </c>
      <c r="H379" s="67" t="s">
        <v>93</v>
      </c>
      <c r="I379" s="66">
        <v>120</v>
      </c>
    </row>
    <row r="380" spans="7:9" x14ac:dyDescent="0.3">
      <c r="G380" s="64">
        <v>31</v>
      </c>
      <c r="H380" s="67" t="s">
        <v>81</v>
      </c>
      <c r="I380" s="66">
        <v>120</v>
      </c>
    </row>
    <row r="381" spans="7:9" x14ac:dyDescent="0.3">
      <c r="G381" s="64">
        <v>32</v>
      </c>
      <c r="H381" s="67" t="s">
        <v>82</v>
      </c>
      <c r="I381" s="66">
        <v>120</v>
      </c>
    </row>
    <row r="382" spans="7:9" x14ac:dyDescent="0.3">
      <c r="G382" s="30">
        <v>316</v>
      </c>
      <c r="H382" s="61" t="s">
        <v>494</v>
      </c>
      <c r="I382">
        <v>120</v>
      </c>
    </row>
    <row r="383" spans="7:9" x14ac:dyDescent="0.3">
      <c r="G383" s="30">
        <v>317</v>
      </c>
      <c r="H383" s="61" t="s">
        <v>375</v>
      </c>
      <c r="I383">
        <v>121</v>
      </c>
    </row>
    <row r="384" spans="7:9" x14ac:dyDescent="0.3">
      <c r="G384" s="64">
        <v>33</v>
      </c>
      <c r="H384" s="67" t="s">
        <v>83</v>
      </c>
      <c r="I384" s="66">
        <v>123</v>
      </c>
    </row>
    <row r="385" spans="7:9" x14ac:dyDescent="0.3">
      <c r="G385" s="30">
        <v>318</v>
      </c>
      <c r="H385" s="61" t="s">
        <v>376</v>
      </c>
      <c r="I385">
        <v>122</v>
      </c>
    </row>
    <row r="386" spans="7:9" x14ac:dyDescent="0.3">
      <c r="G386" s="64">
        <v>123</v>
      </c>
      <c r="H386" s="67" t="s">
        <v>172</v>
      </c>
      <c r="I386" s="66">
        <v>122</v>
      </c>
    </row>
    <row r="387" spans="7:9" x14ac:dyDescent="0.3">
      <c r="G387" s="30">
        <v>319</v>
      </c>
      <c r="H387" s="61" t="s">
        <v>377</v>
      </c>
      <c r="I387">
        <v>123</v>
      </c>
    </row>
    <row r="388" spans="7:9" x14ac:dyDescent="0.3">
      <c r="G388" s="64">
        <v>34</v>
      </c>
      <c r="H388" s="67" t="s">
        <v>84</v>
      </c>
      <c r="I388" s="66">
        <v>123</v>
      </c>
    </row>
    <row r="389" spans="7:9" x14ac:dyDescent="0.3">
      <c r="G389" s="30">
        <v>630</v>
      </c>
      <c r="H389" s="61" t="s">
        <v>700</v>
      </c>
      <c r="I389">
        <v>124</v>
      </c>
    </row>
    <row r="390" spans="7:9" x14ac:dyDescent="0.3">
      <c r="G390" s="30">
        <v>320</v>
      </c>
      <c r="H390" s="61" t="s">
        <v>378</v>
      </c>
      <c r="I390">
        <v>124</v>
      </c>
    </row>
    <row r="391" spans="7:9" x14ac:dyDescent="0.3">
      <c r="G391" s="30">
        <v>321</v>
      </c>
      <c r="H391" s="61" t="s">
        <v>379</v>
      </c>
      <c r="I391">
        <v>125</v>
      </c>
    </row>
    <row r="392" spans="7:9" x14ac:dyDescent="0.3">
      <c r="G392" s="64">
        <v>124</v>
      </c>
      <c r="H392" s="67" t="s">
        <v>173</v>
      </c>
      <c r="I392" s="66">
        <v>125</v>
      </c>
    </row>
    <row r="393" spans="7:9" x14ac:dyDescent="0.3">
      <c r="G393" s="30">
        <v>708</v>
      </c>
      <c r="H393" s="61" t="s">
        <v>778</v>
      </c>
      <c r="I393">
        <v>203</v>
      </c>
    </row>
    <row r="394" spans="7:9" x14ac:dyDescent="0.3">
      <c r="G394" s="30">
        <v>627</v>
      </c>
      <c r="H394" s="61" t="s">
        <v>697</v>
      </c>
      <c r="I394">
        <v>121</v>
      </c>
    </row>
    <row r="395" spans="7:9" x14ac:dyDescent="0.3">
      <c r="G395" s="30">
        <v>631</v>
      </c>
      <c r="H395" s="61" t="s">
        <v>701</v>
      </c>
      <c r="I395">
        <v>125</v>
      </c>
    </row>
    <row r="396" spans="7:9" x14ac:dyDescent="0.3">
      <c r="G396" s="30">
        <v>632</v>
      </c>
      <c r="H396" s="61" t="s">
        <v>702</v>
      </c>
      <c r="I396">
        <v>126</v>
      </c>
    </row>
    <row r="397" spans="7:9" x14ac:dyDescent="0.3">
      <c r="G397" s="64">
        <v>125</v>
      </c>
      <c r="H397" s="67" t="s">
        <v>174</v>
      </c>
      <c r="I397" s="66">
        <v>126</v>
      </c>
    </row>
    <row r="398" spans="7:9" x14ac:dyDescent="0.3">
      <c r="G398" s="30">
        <v>625</v>
      </c>
      <c r="H398" s="61" t="s">
        <v>695</v>
      </c>
      <c r="I398">
        <v>119</v>
      </c>
    </row>
    <row r="399" spans="7:9" x14ac:dyDescent="0.3">
      <c r="G399" s="30">
        <v>633</v>
      </c>
      <c r="H399" s="61" t="s">
        <v>703</v>
      </c>
      <c r="I399">
        <v>127</v>
      </c>
    </row>
    <row r="400" spans="7:9" x14ac:dyDescent="0.3">
      <c r="G400" s="30">
        <v>473</v>
      </c>
      <c r="H400" s="61" t="s">
        <v>547</v>
      </c>
      <c r="I400">
        <v>127</v>
      </c>
    </row>
    <row r="401" spans="7:9" x14ac:dyDescent="0.3">
      <c r="G401" s="30">
        <v>322</v>
      </c>
      <c r="H401" s="61" t="s">
        <v>380</v>
      </c>
      <c r="I401">
        <v>127</v>
      </c>
    </row>
    <row r="402" spans="7:9" x14ac:dyDescent="0.3">
      <c r="G402" s="30">
        <v>323</v>
      </c>
      <c r="H402" s="61" t="s">
        <v>381</v>
      </c>
      <c r="I402">
        <v>128</v>
      </c>
    </row>
    <row r="403" spans="7:9" x14ac:dyDescent="0.3">
      <c r="G403" s="64">
        <v>126</v>
      </c>
      <c r="H403" s="67" t="s">
        <v>175</v>
      </c>
      <c r="I403" s="66">
        <v>128</v>
      </c>
    </row>
    <row r="404" spans="7:9" x14ac:dyDescent="0.3">
      <c r="G404" s="30">
        <v>324</v>
      </c>
      <c r="H404" s="61" t="s">
        <v>382</v>
      </c>
      <c r="I404">
        <v>129</v>
      </c>
    </row>
    <row r="405" spans="7:9" x14ac:dyDescent="0.3">
      <c r="G405" s="64">
        <v>127</v>
      </c>
      <c r="H405" s="67" t="s">
        <v>176</v>
      </c>
      <c r="I405" s="66">
        <v>130</v>
      </c>
    </row>
    <row r="406" spans="7:9" x14ac:dyDescent="0.3">
      <c r="G406" s="30">
        <v>325</v>
      </c>
      <c r="H406" s="61" t="s">
        <v>383</v>
      </c>
      <c r="I406">
        <v>130</v>
      </c>
    </row>
    <row r="407" spans="7:9" x14ac:dyDescent="0.3">
      <c r="G407" s="30">
        <v>326</v>
      </c>
      <c r="H407" s="61" t="s">
        <v>384</v>
      </c>
      <c r="I407">
        <v>131</v>
      </c>
    </row>
    <row r="408" spans="7:9" x14ac:dyDescent="0.3">
      <c r="G408" s="64">
        <v>128</v>
      </c>
      <c r="H408" s="67" t="s">
        <v>177</v>
      </c>
      <c r="I408" s="66">
        <v>131</v>
      </c>
    </row>
    <row r="409" spans="7:9" x14ac:dyDescent="0.3">
      <c r="G409" s="30">
        <v>327</v>
      </c>
      <c r="H409" s="61" t="s">
        <v>385</v>
      </c>
      <c r="I409">
        <v>132</v>
      </c>
    </row>
    <row r="410" spans="7:9" x14ac:dyDescent="0.3">
      <c r="G410" s="64">
        <v>129</v>
      </c>
      <c r="H410" s="67" t="s">
        <v>178</v>
      </c>
      <c r="I410" s="66">
        <v>132</v>
      </c>
    </row>
    <row r="411" spans="7:9" x14ac:dyDescent="0.3">
      <c r="G411" s="30">
        <v>328</v>
      </c>
      <c r="H411" s="61" t="s">
        <v>386</v>
      </c>
      <c r="I411">
        <v>133</v>
      </c>
    </row>
    <row r="412" spans="7:9" x14ac:dyDescent="0.3">
      <c r="G412" s="64">
        <v>130</v>
      </c>
      <c r="H412" s="67" t="s">
        <v>179</v>
      </c>
      <c r="I412" s="66">
        <v>133</v>
      </c>
    </row>
    <row r="413" spans="7:9" x14ac:dyDescent="0.3">
      <c r="G413" s="30">
        <v>329</v>
      </c>
      <c r="H413" s="61" t="s">
        <v>387</v>
      </c>
      <c r="I413">
        <v>134</v>
      </c>
    </row>
    <row r="414" spans="7:9" x14ac:dyDescent="0.3">
      <c r="G414" s="64">
        <v>131</v>
      </c>
      <c r="H414" s="67" t="s">
        <v>180</v>
      </c>
      <c r="I414" s="66">
        <v>134</v>
      </c>
    </row>
    <row r="415" spans="7:9" x14ac:dyDescent="0.3">
      <c r="G415" s="30">
        <v>653</v>
      </c>
      <c r="H415" s="61" t="s">
        <v>723</v>
      </c>
      <c r="I415">
        <v>147</v>
      </c>
    </row>
    <row r="416" spans="7:9" x14ac:dyDescent="0.3">
      <c r="G416" s="30">
        <v>330</v>
      </c>
      <c r="H416" s="61" t="s">
        <v>388</v>
      </c>
      <c r="I416">
        <v>135</v>
      </c>
    </row>
    <row r="417" spans="7:9" x14ac:dyDescent="0.3">
      <c r="G417" s="30">
        <v>475</v>
      </c>
      <c r="H417" s="61" t="s">
        <v>549</v>
      </c>
      <c r="I417">
        <v>135</v>
      </c>
    </row>
    <row r="418" spans="7:9" x14ac:dyDescent="0.3">
      <c r="G418" s="30">
        <v>331</v>
      </c>
      <c r="H418" s="61" t="s">
        <v>389</v>
      </c>
      <c r="I418">
        <v>136</v>
      </c>
    </row>
    <row r="419" spans="7:9" x14ac:dyDescent="0.3">
      <c r="G419" s="30">
        <v>332</v>
      </c>
      <c r="H419" s="61" t="s">
        <v>390</v>
      </c>
      <c r="I419">
        <v>137</v>
      </c>
    </row>
    <row r="420" spans="7:9" x14ac:dyDescent="0.3">
      <c r="G420" s="64">
        <v>132</v>
      </c>
      <c r="H420" s="67" t="s">
        <v>181</v>
      </c>
      <c r="I420" s="66">
        <v>137</v>
      </c>
    </row>
    <row r="421" spans="7:9" x14ac:dyDescent="0.3">
      <c r="G421" s="64">
        <v>133</v>
      </c>
      <c r="H421" s="67" t="s">
        <v>182</v>
      </c>
      <c r="I421" s="66">
        <v>138</v>
      </c>
    </row>
    <row r="422" spans="7:9" x14ac:dyDescent="0.3">
      <c r="G422" s="30">
        <v>333</v>
      </c>
      <c r="H422" s="61" t="s">
        <v>391</v>
      </c>
      <c r="I422">
        <v>138</v>
      </c>
    </row>
    <row r="423" spans="7:9" x14ac:dyDescent="0.3">
      <c r="G423" s="30">
        <v>334</v>
      </c>
      <c r="H423" s="61" t="s">
        <v>392</v>
      </c>
      <c r="I423">
        <v>139</v>
      </c>
    </row>
    <row r="424" spans="7:9" x14ac:dyDescent="0.3">
      <c r="G424" s="30">
        <v>649</v>
      </c>
      <c r="H424" s="61" t="s">
        <v>719</v>
      </c>
      <c r="I424">
        <v>143</v>
      </c>
    </row>
    <row r="425" spans="7:9" x14ac:dyDescent="0.3">
      <c r="G425" s="30">
        <v>648</v>
      </c>
      <c r="H425" s="61" t="s">
        <v>718</v>
      </c>
      <c r="I425">
        <v>142</v>
      </c>
    </row>
    <row r="426" spans="7:9" x14ac:dyDescent="0.3">
      <c r="G426" s="30">
        <v>635</v>
      </c>
      <c r="H426" s="61" t="s">
        <v>705</v>
      </c>
      <c r="I426">
        <v>129</v>
      </c>
    </row>
    <row r="427" spans="7:9" x14ac:dyDescent="0.3">
      <c r="G427" s="30">
        <v>638</v>
      </c>
      <c r="H427" s="61" t="s">
        <v>708</v>
      </c>
      <c r="I427">
        <v>132</v>
      </c>
    </row>
    <row r="428" spans="7:9" x14ac:dyDescent="0.3">
      <c r="G428" s="30">
        <v>646</v>
      </c>
      <c r="H428" s="61" t="s">
        <v>716</v>
      </c>
      <c r="I428">
        <v>140</v>
      </c>
    </row>
    <row r="429" spans="7:9" x14ac:dyDescent="0.3">
      <c r="G429" s="64">
        <v>134</v>
      </c>
      <c r="H429" s="67" t="s">
        <v>183</v>
      </c>
      <c r="I429" s="66">
        <v>140</v>
      </c>
    </row>
    <row r="430" spans="7:9" x14ac:dyDescent="0.3">
      <c r="G430" s="30">
        <v>335</v>
      </c>
      <c r="H430" s="61" t="s">
        <v>393</v>
      </c>
      <c r="I430">
        <v>140</v>
      </c>
    </row>
    <row r="431" spans="7:9" x14ac:dyDescent="0.3">
      <c r="G431" s="30">
        <v>641</v>
      </c>
      <c r="H431" s="61" t="s">
        <v>711</v>
      </c>
      <c r="I431">
        <v>135</v>
      </c>
    </row>
    <row r="432" spans="7:9" x14ac:dyDescent="0.3">
      <c r="G432" s="30">
        <v>476</v>
      </c>
      <c r="H432" s="61" t="s">
        <v>550</v>
      </c>
      <c r="I432">
        <v>141</v>
      </c>
    </row>
    <row r="433" spans="7:9" x14ac:dyDescent="0.3">
      <c r="G433" s="30">
        <v>336</v>
      </c>
      <c r="H433" s="61" t="s">
        <v>394</v>
      </c>
      <c r="I433">
        <v>141</v>
      </c>
    </row>
    <row r="434" spans="7:9" x14ac:dyDescent="0.3">
      <c r="G434" s="30">
        <v>634</v>
      </c>
      <c r="H434" s="61" t="s">
        <v>704</v>
      </c>
      <c r="I434">
        <v>128</v>
      </c>
    </row>
    <row r="435" spans="7:9" x14ac:dyDescent="0.3">
      <c r="G435" s="30">
        <v>639</v>
      </c>
      <c r="H435" s="61" t="s">
        <v>709</v>
      </c>
      <c r="I435">
        <v>133</v>
      </c>
    </row>
    <row r="436" spans="7:9" x14ac:dyDescent="0.3">
      <c r="G436" s="30">
        <v>640</v>
      </c>
      <c r="H436" s="61" t="s">
        <v>710</v>
      </c>
      <c r="I436">
        <v>134</v>
      </c>
    </row>
    <row r="437" spans="7:9" x14ac:dyDescent="0.3">
      <c r="G437" s="30">
        <v>655</v>
      </c>
      <c r="H437" s="61" t="s">
        <v>725</v>
      </c>
      <c r="I437">
        <v>149</v>
      </c>
    </row>
    <row r="438" spans="7:9" x14ac:dyDescent="0.3">
      <c r="G438" s="30">
        <v>652</v>
      </c>
      <c r="H438" s="61" t="s">
        <v>722</v>
      </c>
      <c r="I438">
        <v>146</v>
      </c>
    </row>
    <row r="439" spans="7:9" x14ac:dyDescent="0.3">
      <c r="G439" s="30">
        <v>650</v>
      </c>
      <c r="H439" s="61" t="s">
        <v>720</v>
      </c>
      <c r="I439">
        <v>144</v>
      </c>
    </row>
    <row r="440" spans="7:9" x14ac:dyDescent="0.3">
      <c r="G440" s="30">
        <v>667</v>
      </c>
      <c r="H440" s="61" t="s">
        <v>737</v>
      </c>
      <c r="I440">
        <v>162</v>
      </c>
    </row>
    <row r="441" spans="7:9" x14ac:dyDescent="0.3">
      <c r="G441" s="30">
        <v>477</v>
      </c>
      <c r="H441" s="61" t="s">
        <v>551</v>
      </c>
      <c r="I441">
        <v>142</v>
      </c>
    </row>
    <row r="442" spans="7:9" x14ac:dyDescent="0.3">
      <c r="G442" s="30">
        <v>337</v>
      </c>
      <c r="H442" s="61" t="s">
        <v>395</v>
      </c>
      <c r="I442">
        <v>142</v>
      </c>
    </row>
    <row r="443" spans="7:9" x14ac:dyDescent="0.3">
      <c r="G443" s="64">
        <v>135</v>
      </c>
      <c r="H443" s="67" t="s">
        <v>184</v>
      </c>
      <c r="I443" s="66">
        <v>142</v>
      </c>
    </row>
    <row r="444" spans="7:9" x14ac:dyDescent="0.3">
      <c r="G444" s="30">
        <v>338</v>
      </c>
      <c r="H444" s="61" t="s">
        <v>396</v>
      </c>
      <c r="I444">
        <v>143</v>
      </c>
    </row>
    <row r="445" spans="7:9" x14ac:dyDescent="0.3">
      <c r="G445" s="64">
        <v>136</v>
      </c>
      <c r="H445" s="67" t="s">
        <v>185</v>
      </c>
      <c r="I445" s="66">
        <v>143</v>
      </c>
    </row>
    <row r="446" spans="7:9" x14ac:dyDescent="0.3">
      <c r="G446" s="30">
        <v>339</v>
      </c>
      <c r="H446" s="61" t="s">
        <v>397</v>
      </c>
      <c r="I446">
        <v>144</v>
      </c>
    </row>
    <row r="447" spans="7:9" x14ac:dyDescent="0.3">
      <c r="G447" s="64">
        <v>137</v>
      </c>
      <c r="H447" s="67" t="s">
        <v>186</v>
      </c>
      <c r="I447" s="66">
        <v>144</v>
      </c>
    </row>
    <row r="448" spans="7:9" x14ac:dyDescent="0.3">
      <c r="G448" s="64">
        <v>138</v>
      </c>
      <c r="H448" s="67" t="s">
        <v>187</v>
      </c>
      <c r="I448" s="66">
        <v>146</v>
      </c>
    </row>
    <row r="449" spans="7:9" x14ac:dyDescent="0.3">
      <c r="G449" s="30">
        <v>341</v>
      </c>
      <c r="H449" s="61" t="s">
        <v>399</v>
      </c>
      <c r="I449">
        <v>146</v>
      </c>
    </row>
    <row r="450" spans="7:9" x14ac:dyDescent="0.3">
      <c r="G450" s="30">
        <v>340</v>
      </c>
      <c r="H450" s="61" t="s">
        <v>398</v>
      </c>
      <c r="I450">
        <v>145</v>
      </c>
    </row>
    <row r="451" spans="7:9" x14ac:dyDescent="0.3">
      <c r="G451" s="64">
        <v>139</v>
      </c>
      <c r="H451" s="67" t="s">
        <v>188</v>
      </c>
      <c r="I451" s="66">
        <v>147</v>
      </c>
    </row>
    <row r="452" spans="7:9" x14ac:dyDescent="0.3">
      <c r="G452" s="30">
        <v>342</v>
      </c>
      <c r="H452" s="61" t="s">
        <v>400</v>
      </c>
      <c r="I452">
        <v>147</v>
      </c>
    </row>
    <row r="453" spans="7:9" x14ac:dyDescent="0.3">
      <c r="G453" s="64">
        <v>140</v>
      </c>
      <c r="H453" s="67" t="s">
        <v>189</v>
      </c>
      <c r="I453" s="66">
        <v>28</v>
      </c>
    </row>
    <row r="454" spans="7:9" x14ac:dyDescent="0.3">
      <c r="G454" s="30">
        <v>654</v>
      </c>
      <c r="H454" s="61" t="s">
        <v>724</v>
      </c>
      <c r="I454">
        <v>148</v>
      </c>
    </row>
    <row r="455" spans="7:9" x14ac:dyDescent="0.3">
      <c r="G455" s="64">
        <v>141</v>
      </c>
      <c r="H455" s="67" t="s">
        <v>190</v>
      </c>
      <c r="I455" s="66">
        <v>148</v>
      </c>
    </row>
    <row r="456" spans="7:9" x14ac:dyDescent="0.3">
      <c r="G456" s="30">
        <v>343</v>
      </c>
      <c r="H456" s="61" t="s">
        <v>401</v>
      </c>
      <c r="I456">
        <v>148</v>
      </c>
    </row>
    <row r="457" spans="7:9" x14ac:dyDescent="0.3">
      <c r="G457" s="30">
        <v>643</v>
      </c>
      <c r="H457" s="61" t="s">
        <v>713</v>
      </c>
      <c r="I457">
        <v>137</v>
      </c>
    </row>
    <row r="458" spans="7:9" x14ac:dyDescent="0.3">
      <c r="G458" s="30">
        <v>651</v>
      </c>
      <c r="H458" s="61" t="s">
        <v>721</v>
      </c>
      <c r="I458">
        <v>145</v>
      </c>
    </row>
    <row r="459" spans="7:9" x14ac:dyDescent="0.3">
      <c r="G459" s="30">
        <v>642</v>
      </c>
      <c r="H459" s="61" t="s">
        <v>712</v>
      </c>
      <c r="I459">
        <v>136</v>
      </c>
    </row>
    <row r="460" spans="7:9" x14ac:dyDescent="0.3">
      <c r="G460" s="30">
        <v>644</v>
      </c>
      <c r="H460" s="61" t="s">
        <v>714</v>
      </c>
      <c r="I460">
        <v>138</v>
      </c>
    </row>
    <row r="461" spans="7:9" x14ac:dyDescent="0.3">
      <c r="G461" s="30">
        <v>636</v>
      </c>
      <c r="H461" s="61" t="s">
        <v>706</v>
      </c>
      <c r="I461">
        <v>130</v>
      </c>
    </row>
    <row r="462" spans="7:9" x14ac:dyDescent="0.3">
      <c r="G462" s="30">
        <v>344</v>
      </c>
      <c r="H462" s="61" t="s">
        <v>402</v>
      </c>
      <c r="I462">
        <v>149</v>
      </c>
    </row>
    <row r="463" spans="7:9" x14ac:dyDescent="0.3">
      <c r="G463" s="64">
        <v>142</v>
      </c>
      <c r="H463" s="67" t="s">
        <v>191</v>
      </c>
      <c r="I463" s="66">
        <v>149</v>
      </c>
    </row>
    <row r="464" spans="7:9" x14ac:dyDescent="0.3">
      <c r="G464" s="30">
        <v>637</v>
      </c>
      <c r="H464" s="61" t="s">
        <v>707</v>
      </c>
      <c r="I464">
        <v>131</v>
      </c>
    </row>
    <row r="465" spans="7:9" x14ac:dyDescent="0.3">
      <c r="G465" s="30">
        <v>645</v>
      </c>
      <c r="H465" s="61" t="s">
        <v>715</v>
      </c>
      <c r="I465">
        <v>139</v>
      </c>
    </row>
    <row r="466" spans="7:9" x14ac:dyDescent="0.3">
      <c r="G466" s="30">
        <v>656</v>
      </c>
      <c r="H466" s="61" t="s">
        <v>726</v>
      </c>
      <c r="I466">
        <v>150</v>
      </c>
    </row>
    <row r="467" spans="7:9" x14ac:dyDescent="0.3">
      <c r="G467" s="30">
        <v>345</v>
      </c>
      <c r="H467" s="61" t="s">
        <v>403</v>
      </c>
      <c r="I467">
        <v>150</v>
      </c>
    </row>
    <row r="468" spans="7:9" x14ac:dyDescent="0.3">
      <c r="G468" s="64">
        <v>143</v>
      </c>
      <c r="H468" s="67" t="s">
        <v>192</v>
      </c>
      <c r="I468" s="66">
        <v>150</v>
      </c>
    </row>
    <row r="469" spans="7:9" x14ac:dyDescent="0.3">
      <c r="G469" s="64">
        <v>10</v>
      </c>
      <c r="H469" s="67" t="s">
        <v>503</v>
      </c>
      <c r="I469" s="66">
        <v>152</v>
      </c>
    </row>
    <row r="470" spans="7:9" x14ac:dyDescent="0.3">
      <c r="G470" s="64">
        <v>23</v>
      </c>
      <c r="H470" s="67" t="s">
        <v>504</v>
      </c>
      <c r="I470" s="66">
        <v>152</v>
      </c>
    </row>
    <row r="471" spans="7:9" x14ac:dyDescent="0.3">
      <c r="G471" s="30">
        <v>346</v>
      </c>
      <c r="H471" s="61" t="s">
        <v>404</v>
      </c>
      <c r="I471">
        <v>151</v>
      </c>
    </row>
    <row r="472" spans="7:9" x14ac:dyDescent="0.3">
      <c r="G472" s="30">
        <v>660</v>
      </c>
      <c r="H472" s="61" t="s">
        <v>730</v>
      </c>
      <c r="I472">
        <v>155</v>
      </c>
    </row>
    <row r="473" spans="7:9" x14ac:dyDescent="0.3">
      <c r="G473" s="64">
        <v>11</v>
      </c>
      <c r="H473" s="67" t="s">
        <v>264</v>
      </c>
      <c r="I473" s="66">
        <v>152</v>
      </c>
    </row>
    <row r="474" spans="7:9" x14ac:dyDescent="0.3">
      <c r="G474" s="64">
        <v>12</v>
      </c>
      <c r="H474" s="67" t="s">
        <v>63</v>
      </c>
      <c r="I474" s="66">
        <v>152</v>
      </c>
    </row>
    <row r="475" spans="7:9" x14ac:dyDescent="0.3">
      <c r="G475" s="30">
        <v>347</v>
      </c>
      <c r="H475" s="61" t="s">
        <v>265</v>
      </c>
      <c r="I475">
        <v>152</v>
      </c>
    </row>
    <row r="476" spans="7:9" x14ac:dyDescent="0.3">
      <c r="G476" s="30">
        <v>663</v>
      </c>
      <c r="H476" s="61" t="s">
        <v>733</v>
      </c>
      <c r="I476">
        <v>158</v>
      </c>
    </row>
    <row r="477" spans="7:9" x14ac:dyDescent="0.3">
      <c r="G477" s="30">
        <v>348</v>
      </c>
      <c r="H477" s="61" t="s">
        <v>405</v>
      </c>
      <c r="I477">
        <v>153</v>
      </c>
    </row>
    <row r="478" spans="7:9" x14ac:dyDescent="0.3">
      <c r="G478" s="30">
        <v>478</v>
      </c>
      <c r="H478" s="61" t="s">
        <v>552</v>
      </c>
      <c r="I478">
        <v>153</v>
      </c>
    </row>
    <row r="479" spans="7:9" x14ac:dyDescent="0.3">
      <c r="G479" s="64">
        <v>144</v>
      </c>
      <c r="H479" s="67" t="s">
        <v>193</v>
      </c>
      <c r="I479" s="66">
        <v>153</v>
      </c>
    </row>
    <row r="480" spans="7:9" x14ac:dyDescent="0.3">
      <c r="G480" s="30">
        <v>349</v>
      </c>
      <c r="H480" s="61" t="s">
        <v>406</v>
      </c>
      <c r="I480">
        <v>154</v>
      </c>
    </row>
    <row r="481" spans="7:9" x14ac:dyDescent="0.3">
      <c r="G481" s="30">
        <v>350</v>
      </c>
      <c r="H481" s="61" t="s">
        <v>407</v>
      </c>
      <c r="I481">
        <v>155</v>
      </c>
    </row>
    <row r="482" spans="7:9" x14ac:dyDescent="0.3">
      <c r="G482" s="64">
        <v>145</v>
      </c>
      <c r="H482" s="67" t="s">
        <v>194</v>
      </c>
      <c r="I482" s="66">
        <v>156</v>
      </c>
    </row>
    <row r="483" spans="7:9" x14ac:dyDescent="0.3">
      <c r="G483" s="30">
        <v>480</v>
      </c>
      <c r="H483" s="61" t="s">
        <v>553</v>
      </c>
      <c r="I483">
        <v>156</v>
      </c>
    </row>
    <row r="484" spans="7:9" x14ac:dyDescent="0.3">
      <c r="G484" s="30">
        <v>666</v>
      </c>
      <c r="H484" s="61" t="s">
        <v>736</v>
      </c>
      <c r="I484">
        <v>161</v>
      </c>
    </row>
    <row r="485" spans="7:9" x14ac:dyDescent="0.3">
      <c r="G485" s="30">
        <v>664</v>
      </c>
      <c r="H485" s="61" t="s">
        <v>734</v>
      </c>
      <c r="I485">
        <v>159</v>
      </c>
    </row>
    <row r="486" spans="7:9" x14ac:dyDescent="0.3">
      <c r="G486" s="30">
        <v>662</v>
      </c>
      <c r="H486" s="61" t="s">
        <v>732</v>
      </c>
      <c r="I486">
        <v>157</v>
      </c>
    </row>
    <row r="487" spans="7:9" x14ac:dyDescent="0.3">
      <c r="G487" s="30">
        <v>351</v>
      </c>
      <c r="H487" s="61" t="s">
        <v>408</v>
      </c>
      <c r="I487">
        <v>157</v>
      </c>
    </row>
    <row r="488" spans="7:9" x14ac:dyDescent="0.3">
      <c r="G488" s="30">
        <v>352</v>
      </c>
      <c r="H488" s="61" t="s">
        <v>409</v>
      </c>
      <c r="I488">
        <v>158</v>
      </c>
    </row>
    <row r="489" spans="7:9" x14ac:dyDescent="0.3">
      <c r="G489" s="30">
        <v>481</v>
      </c>
      <c r="H489" s="61" t="s">
        <v>554</v>
      </c>
      <c r="I489">
        <v>158</v>
      </c>
    </row>
    <row r="490" spans="7:9" x14ac:dyDescent="0.3">
      <c r="G490" s="30">
        <v>353</v>
      </c>
      <c r="H490" s="61" t="s">
        <v>410</v>
      </c>
      <c r="I490">
        <v>159</v>
      </c>
    </row>
    <row r="491" spans="7:9" x14ac:dyDescent="0.3">
      <c r="G491" s="64">
        <v>146</v>
      </c>
      <c r="H491" s="67" t="s">
        <v>195</v>
      </c>
      <c r="I491" s="66">
        <v>159</v>
      </c>
    </row>
    <row r="492" spans="7:9" x14ac:dyDescent="0.3">
      <c r="G492" s="64">
        <v>147</v>
      </c>
      <c r="H492" s="67" t="s">
        <v>196</v>
      </c>
      <c r="I492" s="66">
        <v>159</v>
      </c>
    </row>
    <row r="493" spans="7:9" x14ac:dyDescent="0.3">
      <c r="G493" s="30">
        <v>665</v>
      </c>
      <c r="H493" s="61" t="s">
        <v>735</v>
      </c>
      <c r="I493">
        <v>160</v>
      </c>
    </row>
    <row r="494" spans="7:9" x14ac:dyDescent="0.3">
      <c r="G494" s="30">
        <v>354</v>
      </c>
      <c r="H494" s="61" t="s">
        <v>411</v>
      </c>
      <c r="I494">
        <v>160</v>
      </c>
    </row>
    <row r="495" spans="7:9" x14ac:dyDescent="0.3">
      <c r="G495" s="30">
        <v>659</v>
      </c>
      <c r="H495" s="61" t="s">
        <v>729</v>
      </c>
      <c r="I495">
        <v>153</v>
      </c>
    </row>
    <row r="496" spans="7:9" x14ac:dyDescent="0.3">
      <c r="G496" s="30">
        <v>668</v>
      </c>
      <c r="H496" s="61" t="s">
        <v>738</v>
      </c>
      <c r="I496">
        <v>163</v>
      </c>
    </row>
    <row r="497" spans="7:9" x14ac:dyDescent="0.3">
      <c r="G497" s="30">
        <v>355</v>
      </c>
      <c r="H497" s="61" t="s">
        <v>412</v>
      </c>
      <c r="I497">
        <v>161</v>
      </c>
    </row>
    <row r="498" spans="7:9" x14ac:dyDescent="0.3">
      <c r="G498" s="64">
        <v>148</v>
      </c>
      <c r="H498" s="67" t="s">
        <v>197</v>
      </c>
      <c r="I498" s="66">
        <v>114</v>
      </c>
    </row>
    <row r="499" spans="7:9" x14ac:dyDescent="0.3">
      <c r="G499" s="30">
        <v>356</v>
      </c>
      <c r="H499" s="61" t="s">
        <v>413</v>
      </c>
      <c r="I499">
        <v>162</v>
      </c>
    </row>
    <row r="500" spans="7:9" x14ac:dyDescent="0.3">
      <c r="G500" s="30">
        <v>482</v>
      </c>
      <c r="H500" s="61" t="s">
        <v>555</v>
      </c>
      <c r="I500">
        <v>162</v>
      </c>
    </row>
    <row r="501" spans="7:9" x14ac:dyDescent="0.3">
      <c r="G501" s="30">
        <v>357</v>
      </c>
      <c r="H501" s="61" t="s">
        <v>414</v>
      </c>
      <c r="I501">
        <v>163</v>
      </c>
    </row>
    <row r="502" spans="7:9" x14ac:dyDescent="0.3">
      <c r="G502" s="64">
        <v>149</v>
      </c>
      <c r="H502" s="67" t="s">
        <v>198</v>
      </c>
      <c r="I502" s="66">
        <v>163</v>
      </c>
    </row>
    <row r="503" spans="7:9" x14ac:dyDescent="0.3">
      <c r="G503" s="30">
        <v>658</v>
      </c>
      <c r="H503" s="61" t="s">
        <v>728</v>
      </c>
      <c r="I503">
        <v>152</v>
      </c>
    </row>
    <row r="504" spans="7:9" x14ac:dyDescent="0.3">
      <c r="G504" s="30">
        <v>657</v>
      </c>
      <c r="H504" s="61" t="s">
        <v>727</v>
      </c>
      <c r="I504">
        <v>151</v>
      </c>
    </row>
    <row r="505" spans="7:9" x14ac:dyDescent="0.3">
      <c r="G505" s="30">
        <v>661</v>
      </c>
      <c r="H505" s="61" t="s">
        <v>731</v>
      </c>
      <c r="I505">
        <v>156</v>
      </c>
    </row>
    <row r="506" spans="7:9" x14ac:dyDescent="0.3">
      <c r="G506" s="64">
        <v>44</v>
      </c>
      <c r="H506" s="67" t="s">
        <v>13</v>
      </c>
      <c r="I506" s="66">
        <v>164</v>
      </c>
    </row>
    <row r="507" spans="7:9" x14ac:dyDescent="0.3">
      <c r="G507" s="64">
        <v>45</v>
      </c>
      <c r="H507" s="67" t="s">
        <v>94</v>
      </c>
      <c r="I507" s="66">
        <v>164</v>
      </c>
    </row>
    <row r="508" spans="7:9" x14ac:dyDescent="0.3">
      <c r="G508" s="64">
        <v>150</v>
      </c>
      <c r="H508" s="67" t="s">
        <v>94</v>
      </c>
      <c r="I508" s="66">
        <v>164</v>
      </c>
    </row>
    <row r="509" spans="7:9" x14ac:dyDescent="0.3">
      <c r="G509" s="30">
        <v>669</v>
      </c>
      <c r="H509" s="61" t="s">
        <v>739</v>
      </c>
      <c r="I509">
        <v>164</v>
      </c>
    </row>
    <row r="510" spans="7:9" x14ac:dyDescent="0.3">
      <c r="G510" s="64">
        <v>22</v>
      </c>
      <c r="H510" s="67" t="s">
        <v>73</v>
      </c>
      <c r="I510" s="66">
        <v>165</v>
      </c>
    </row>
    <row r="511" spans="7:9" x14ac:dyDescent="0.3">
      <c r="G511" s="64">
        <v>13</v>
      </c>
      <c r="H511" s="67" t="s">
        <v>64</v>
      </c>
      <c r="I511" s="66">
        <v>165</v>
      </c>
    </row>
    <row r="512" spans="7:9" x14ac:dyDescent="0.3">
      <c r="G512" s="64">
        <v>14</v>
      </c>
      <c r="H512" s="67" t="s">
        <v>65</v>
      </c>
      <c r="I512" s="66">
        <v>165</v>
      </c>
    </row>
    <row r="513" spans="7:9" x14ac:dyDescent="0.3">
      <c r="G513" s="30">
        <v>358</v>
      </c>
      <c r="H513" s="61" t="s">
        <v>415</v>
      </c>
      <c r="I513">
        <v>166</v>
      </c>
    </row>
    <row r="514" spans="7:9" x14ac:dyDescent="0.3">
      <c r="G514" s="64">
        <v>151</v>
      </c>
      <c r="H514" s="67" t="s">
        <v>199</v>
      </c>
      <c r="I514" s="66">
        <v>166</v>
      </c>
    </row>
    <row r="515" spans="7:9" x14ac:dyDescent="0.3">
      <c r="G515" s="64">
        <v>35</v>
      </c>
      <c r="H515" s="67" t="s">
        <v>85</v>
      </c>
      <c r="I515" s="66">
        <v>167</v>
      </c>
    </row>
    <row r="516" spans="7:9" x14ac:dyDescent="0.3">
      <c r="G516" s="30">
        <v>483</v>
      </c>
      <c r="H516" s="61" t="s">
        <v>556</v>
      </c>
      <c r="I516">
        <v>167</v>
      </c>
    </row>
    <row r="517" spans="7:9" x14ac:dyDescent="0.3">
      <c r="G517" s="64">
        <v>36</v>
      </c>
      <c r="H517" s="67" t="s">
        <v>86</v>
      </c>
      <c r="I517" s="66">
        <v>167</v>
      </c>
    </row>
    <row r="518" spans="7:9" x14ac:dyDescent="0.3">
      <c r="G518" s="30">
        <v>672</v>
      </c>
      <c r="H518" s="61" t="s">
        <v>742</v>
      </c>
      <c r="I518">
        <v>168</v>
      </c>
    </row>
    <row r="519" spans="7:9" x14ac:dyDescent="0.3">
      <c r="G519" s="30">
        <v>359</v>
      </c>
      <c r="H519" s="61" t="s">
        <v>416</v>
      </c>
      <c r="I519">
        <v>168</v>
      </c>
    </row>
    <row r="520" spans="7:9" x14ac:dyDescent="0.3">
      <c r="G520" s="64">
        <v>152</v>
      </c>
      <c r="H520" s="67" t="s">
        <v>200</v>
      </c>
      <c r="I520" s="66">
        <v>168</v>
      </c>
    </row>
    <row r="521" spans="7:9" x14ac:dyDescent="0.3">
      <c r="G521" s="30">
        <v>360</v>
      </c>
      <c r="H521" s="61" t="s">
        <v>417</v>
      </c>
      <c r="I521">
        <v>169</v>
      </c>
    </row>
    <row r="522" spans="7:9" x14ac:dyDescent="0.3">
      <c r="G522" s="30">
        <v>361</v>
      </c>
      <c r="H522" s="61" t="s">
        <v>418</v>
      </c>
      <c r="I522">
        <v>170</v>
      </c>
    </row>
    <row r="523" spans="7:9" x14ac:dyDescent="0.3">
      <c r="G523" s="64">
        <v>153</v>
      </c>
      <c r="H523" s="67" t="s">
        <v>201</v>
      </c>
      <c r="I523" s="66">
        <v>170</v>
      </c>
    </row>
    <row r="524" spans="7:9" x14ac:dyDescent="0.3">
      <c r="G524" s="30">
        <v>677</v>
      </c>
      <c r="H524" s="61" t="s">
        <v>747</v>
      </c>
      <c r="I524">
        <v>173</v>
      </c>
    </row>
    <row r="525" spans="7:9" x14ac:dyDescent="0.3">
      <c r="G525" s="30">
        <v>675</v>
      </c>
      <c r="H525" s="61" t="s">
        <v>745</v>
      </c>
      <c r="I525">
        <v>171</v>
      </c>
    </row>
    <row r="526" spans="7:9" x14ac:dyDescent="0.3">
      <c r="G526" s="30">
        <v>362</v>
      </c>
      <c r="H526" s="61" t="s">
        <v>419</v>
      </c>
      <c r="I526">
        <v>171</v>
      </c>
    </row>
    <row r="527" spans="7:9" x14ac:dyDescent="0.3">
      <c r="G527" s="64">
        <v>154</v>
      </c>
      <c r="H527" s="67" t="s">
        <v>202</v>
      </c>
      <c r="I527" s="66">
        <v>171</v>
      </c>
    </row>
    <row r="528" spans="7:9" x14ac:dyDescent="0.3">
      <c r="G528" s="64">
        <v>15</v>
      </c>
      <c r="H528" s="67" t="s">
        <v>66</v>
      </c>
      <c r="I528" s="66">
        <v>172</v>
      </c>
    </row>
    <row r="529" spans="7:9" x14ac:dyDescent="0.3">
      <c r="G529" s="64">
        <v>16</v>
      </c>
      <c r="H529" s="67" t="s">
        <v>67</v>
      </c>
      <c r="I529" s="66">
        <v>172</v>
      </c>
    </row>
    <row r="530" spans="7:9" x14ac:dyDescent="0.3">
      <c r="G530" s="64">
        <v>17</v>
      </c>
      <c r="H530" s="67" t="s">
        <v>68</v>
      </c>
      <c r="I530" s="66">
        <v>172</v>
      </c>
    </row>
    <row r="531" spans="7:9" x14ac:dyDescent="0.3">
      <c r="G531" s="30">
        <v>363</v>
      </c>
      <c r="H531" s="61" t="s">
        <v>420</v>
      </c>
      <c r="I531">
        <v>172</v>
      </c>
    </row>
    <row r="532" spans="7:9" x14ac:dyDescent="0.3">
      <c r="G532" s="30">
        <v>484</v>
      </c>
      <c r="H532" s="61" t="s">
        <v>557</v>
      </c>
      <c r="I532">
        <v>172</v>
      </c>
    </row>
    <row r="533" spans="7:9" x14ac:dyDescent="0.3">
      <c r="G533" s="64">
        <v>18</v>
      </c>
      <c r="H533" s="67" t="s">
        <v>69</v>
      </c>
      <c r="I533" s="66">
        <v>172</v>
      </c>
    </row>
    <row r="534" spans="7:9" x14ac:dyDescent="0.3">
      <c r="G534" s="30">
        <v>676</v>
      </c>
      <c r="H534" s="61" t="s">
        <v>746</v>
      </c>
      <c r="I534">
        <v>172</v>
      </c>
    </row>
    <row r="535" spans="7:9" x14ac:dyDescent="0.3">
      <c r="G535" s="30">
        <v>364</v>
      </c>
      <c r="H535" s="61" t="s">
        <v>421</v>
      </c>
      <c r="I535">
        <v>173</v>
      </c>
    </row>
    <row r="536" spans="7:9" x14ac:dyDescent="0.3">
      <c r="G536" s="30">
        <v>670</v>
      </c>
      <c r="H536" s="61" t="s">
        <v>740</v>
      </c>
      <c r="I536">
        <v>166</v>
      </c>
    </row>
    <row r="537" spans="7:9" x14ac:dyDescent="0.3">
      <c r="G537" s="30">
        <v>673</v>
      </c>
      <c r="H537" s="61" t="s">
        <v>743</v>
      </c>
      <c r="I537">
        <v>169</v>
      </c>
    </row>
    <row r="538" spans="7:9" x14ac:dyDescent="0.3">
      <c r="G538" s="30">
        <v>678</v>
      </c>
      <c r="H538" s="61" t="s">
        <v>748</v>
      </c>
      <c r="I538">
        <v>174</v>
      </c>
    </row>
    <row r="539" spans="7:9" x14ac:dyDescent="0.3">
      <c r="G539" s="30">
        <v>365</v>
      </c>
      <c r="H539" s="61" t="s">
        <v>422</v>
      </c>
      <c r="I539">
        <v>174</v>
      </c>
    </row>
    <row r="540" spans="7:9" x14ac:dyDescent="0.3">
      <c r="G540" s="64">
        <v>155</v>
      </c>
      <c r="H540" s="67" t="s">
        <v>203</v>
      </c>
      <c r="I540" s="66">
        <v>174</v>
      </c>
    </row>
    <row r="541" spans="7:9" x14ac:dyDescent="0.3">
      <c r="G541" s="30">
        <v>366</v>
      </c>
      <c r="H541" s="61" t="s">
        <v>423</v>
      </c>
      <c r="I541">
        <v>175</v>
      </c>
    </row>
    <row r="542" spans="7:9" x14ac:dyDescent="0.3">
      <c r="G542" s="64">
        <v>156</v>
      </c>
      <c r="H542" s="67" t="s">
        <v>204</v>
      </c>
      <c r="I542" s="66">
        <v>175</v>
      </c>
    </row>
    <row r="543" spans="7:9" x14ac:dyDescent="0.3">
      <c r="G543" s="30">
        <v>680</v>
      </c>
      <c r="H543" s="61" t="s">
        <v>750</v>
      </c>
      <c r="I543">
        <v>176</v>
      </c>
    </row>
    <row r="544" spans="7:9" x14ac:dyDescent="0.3">
      <c r="G544" s="30">
        <v>618</v>
      </c>
      <c r="H544" s="61" t="s">
        <v>690</v>
      </c>
      <c r="I544">
        <v>113</v>
      </c>
    </row>
    <row r="545" spans="7:9" x14ac:dyDescent="0.3">
      <c r="G545" s="30">
        <v>619</v>
      </c>
      <c r="H545" s="61" t="s">
        <v>690</v>
      </c>
      <c r="I545">
        <v>113</v>
      </c>
    </row>
    <row r="546" spans="7:9" x14ac:dyDescent="0.3">
      <c r="G546" s="30">
        <v>679</v>
      </c>
      <c r="H546" s="61" t="s">
        <v>749</v>
      </c>
      <c r="I546">
        <v>175</v>
      </c>
    </row>
    <row r="547" spans="7:9" x14ac:dyDescent="0.3">
      <c r="G547" s="30">
        <v>674</v>
      </c>
      <c r="H547" s="61" t="s">
        <v>744</v>
      </c>
      <c r="I547">
        <v>170</v>
      </c>
    </row>
    <row r="548" spans="7:9" x14ac:dyDescent="0.3">
      <c r="G548" s="30">
        <v>671</v>
      </c>
      <c r="H548" s="61" t="s">
        <v>741</v>
      </c>
      <c r="I548">
        <v>167</v>
      </c>
    </row>
    <row r="549" spans="7:9" x14ac:dyDescent="0.3">
      <c r="G549" s="30">
        <v>367</v>
      </c>
      <c r="H549" s="61" t="s">
        <v>424</v>
      </c>
      <c r="I549">
        <v>176</v>
      </c>
    </row>
    <row r="550" spans="7:9" x14ac:dyDescent="0.3">
      <c r="G550" s="30">
        <v>581</v>
      </c>
      <c r="H550" s="61" t="s">
        <v>654</v>
      </c>
      <c r="I550">
        <v>76</v>
      </c>
    </row>
    <row r="551" spans="7:9" x14ac:dyDescent="0.3">
      <c r="G551" s="30">
        <v>681</v>
      </c>
      <c r="H551" s="61" t="s">
        <v>751</v>
      </c>
      <c r="I551">
        <v>177</v>
      </c>
    </row>
    <row r="552" spans="7:9" x14ac:dyDescent="0.3">
      <c r="G552" s="30">
        <v>368</v>
      </c>
      <c r="H552" s="61" t="s">
        <v>425</v>
      </c>
      <c r="I552">
        <v>177</v>
      </c>
    </row>
    <row r="553" spans="7:9" x14ac:dyDescent="0.3">
      <c r="G553" s="64">
        <v>157</v>
      </c>
      <c r="H553" s="67" t="s">
        <v>205</v>
      </c>
      <c r="I553" s="66">
        <v>177</v>
      </c>
    </row>
    <row r="554" spans="7:9" x14ac:dyDescent="0.3">
      <c r="G554" s="30">
        <v>474</v>
      </c>
      <c r="H554" s="61" t="s">
        <v>548</v>
      </c>
      <c r="I554">
        <v>128</v>
      </c>
    </row>
    <row r="555" spans="7:9" x14ac:dyDescent="0.3">
      <c r="G555" s="30">
        <v>682</v>
      </c>
      <c r="H555" s="61" t="s">
        <v>752</v>
      </c>
      <c r="I555">
        <v>178</v>
      </c>
    </row>
    <row r="556" spans="7:9" x14ac:dyDescent="0.3">
      <c r="G556" s="30">
        <v>369</v>
      </c>
      <c r="H556" s="61" t="s">
        <v>426</v>
      </c>
      <c r="I556">
        <v>178</v>
      </c>
    </row>
    <row r="557" spans="7:9" x14ac:dyDescent="0.3">
      <c r="G557" s="30">
        <v>487</v>
      </c>
      <c r="H557" s="61" t="s">
        <v>560</v>
      </c>
      <c r="I557">
        <v>178</v>
      </c>
    </row>
    <row r="558" spans="7:9" x14ac:dyDescent="0.3">
      <c r="G558" s="30">
        <v>370</v>
      </c>
      <c r="H558" s="61" t="s">
        <v>427</v>
      </c>
      <c r="I558">
        <v>179</v>
      </c>
    </row>
    <row r="559" spans="7:9" x14ac:dyDescent="0.3">
      <c r="G559" s="64">
        <v>158</v>
      </c>
      <c r="H559" s="67" t="s">
        <v>206</v>
      </c>
      <c r="I559" s="66">
        <v>179</v>
      </c>
    </row>
    <row r="560" spans="7:9" x14ac:dyDescent="0.3">
      <c r="G560" s="30">
        <v>683</v>
      </c>
      <c r="H560" s="61" t="s">
        <v>753</v>
      </c>
      <c r="I560">
        <v>179</v>
      </c>
    </row>
    <row r="561" spans="7:9" x14ac:dyDescent="0.3">
      <c r="G561" s="30">
        <v>684</v>
      </c>
      <c r="H561" s="61" t="s">
        <v>754</v>
      </c>
      <c r="I561">
        <v>180</v>
      </c>
    </row>
    <row r="562" spans="7:9" x14ac:dyDescent="0.3">
      <c r="G562" s="30">
        <v>747</v>
      </c>
      <c r="H562" s="61" t="s">
        <v>820</v>
      </c>
      <c r="I562">
        <v>180</v>
      </c>
    </row>
    <row r="563" spans="7:9" x14ac:dyDescent="0.3">
      <c r="G563" s="64">
        <v>159</v>
      </c>
      <c r="H563" s="67" t="s">
        <v>207</v>
      </c>
      <c r="I563" s="66">
        <v>180</v>
      </c>
    </row>
    <row r="564" spans="7:9" x14ac:dyDescent="0.3">
      <c r="G564" s="30">
        <v>371</v>
      </c>
      <c r="H564" s="61" t="s">
        <v>428</v>
      </c>
      <c r="I564">
        <v>180</v>
      </c>
    </row>
    <row r="565" spans="7:9" x14ac:dyDescent="0.3">
      <c r="G565" s="30">
        <v>488</v>
      </c>
      <c r="H565" s="61" t="s">
        <v>561</v>
      </c>
      <c r="I565">
        <v>180</v>
      </c>
    </row>
    <row r="566" spans="7:9" x14ac:dyDescent="0.3">
      <c r="G566" s="30">
        <v>685</v>
      </c>
      <c r="H566" s="61" t="s">
        <v>755</v>
      </c>
      <c r="I566">
        <v>181</v>
      </c>
    </row>
    <row r="567" spans="7:9" x14ac:dyDescent="0.3">
      <c r="G567" s="30">
        <v>372</v>
      </c>
      <c r="H567" s="61" t="s">
        <v>429</v>
      </c>
      <c r="I567">
        <v>181</v>
      </c>
    </row>
    <row r="568" spans="7:9" x14ac:dyDescent="0.3">
      <c r="G568" s="64">
        <v>160</v>
      </c>
      <c r="H568" s="67" t="s">
        <v>208</v>
      </c>
      <c r="I568" s="66">
        <v>181</v>
      </c>
    </row>
    <row r="569" spans="7:9" x14ac:dyDescent="0.3">
      <c r="G569" s="30">
        <v>373</v>
      </c>
      <c r="H569" s="61" t="s">
        <v>430</v>
      </c>
      <c r="I569">
        <v>182</v>
      </c>
    </row>
    <row r="570" spans="7:9" x14ac:dyDescent="0.3">
      <c r="G570" s="30">
        <v>489</v>
      </c>
      <c r="H570" s="61" t="s">
        <v>562</v>
      </c>
      <c r="I570">
        <v>182</v>
      </c>
    </row>
    <row r="571" spans="7:9" x14ac:dyDescent="0.3">
      <c r="G571" s="30">
        <v>374</v>
      </c>
      <c r="H571" s="61" t="s">
        <v>431</v>
      </c>
      <c r="I571">
        <v>183</v>
      </c>
    </row>
    <row r="572" spans="7:9" x14ac:dyDescent="0.3">
      <c r="G572" s="30">
        <v>375</v>
      </c>
      <c r="H572" s="61" t="s">
        <v>432</v>
      </c>
      <c r="I572">
        <v>184</v>
      </c>
    </row>
    <row r="573" spans="7:9" x14ac:dyDescent="0.3">
      <c r="G573" s="64">
        <v>161</v>
      </c>
      <c r="H573" s="67" t="s">
        <v>209</v>
      </c>
      <c r="I573" s="66">
        <v>184</v>
      </c>
    </row>
    <row r="574" spans="7:9" x14ac:dyDescent="0.3">
      <c r="G574" s="30">
        <v>376</v>
      </c>
      <c r="H574" s="61" t="s">
        <v>433</v>
      </c>
      <c r="I574">
        <v>185</v>
      </c>
    </row>
    <row r="575" spans="7:9" x14ac:dyDescent="0.3">
      <c r="G575" s="30">
        <v>377</v>
      </c>
      <c r="H575" s="61" t="s">
        <v>434</v>
      </c>
      <c r="I575">
        <v>186</v>
      </c>
    </row>
    <row r="576" spans="7:9" x14ac:dyDescent="0.3">
      <c r="G576" s="64">
        <v>162</v>
      </c>
      <c r="H576" s="67" t="s">
        <v>210</v>
      </c>
      <c r="I576" s="66">
        <v>65</v>
      </c>
    </row>
    <row r="577" spans="7:9" x14ac:dyDescent="0.3">
      <c r="G577" s="30">
        <v>378</v>
      </c>
      <c r="H577" s="61" t="s">
        <v>435</v>
      </c>
      <c r="I577">
        <v>187</v>
      </c>
    </row>
    <row r="578" spans="7:9" x14ac:dyDescent="0.3">
      <c r="G578" s="30">
        <v>379</v>
      </c>
      <c r="H578" s="61" t="s">
        <v>436</v>
      </c>
      <c r="I578">
        <v>188</v>
      </c>
    </row>
    <row r="579" spans="7:9" x14ac:dyDescent="0.3">
      <c r="G579" s="30">
        <v>380</v>
      </c>
      <c r="H579" s="61" t="s">
        <v>437</v>
      </c>
      <c r="I579">
        <v>189</v>
      </c>
    </row>
    <row r="580" spans="7:9" x14ac:dyDescent="0.3">
      <c r="G580" s="30">
        <v>694</v>
      </c>
      <c r="H580" s="61" t="s">
        <v>764</v>
      </c>
      <c r="I580">
        <v>190</v>
      </c>
    </row>
    <row r="581" spans="7:9" x14ac:dyDescent="0.3">
      <c r="G581" s="64">
        <v>163</v>
      </c>
      <c r="H581" s="67" t="s">
        <v>211</v>
      </c>
      <c r="I581" s="66">
        <v>190</v>
      </c>
    </row>
    <row r="582" spans="7:9" x14ac:dyDescent="0.3">
      <c r="G582" s="30">
        <v>381</v>
      </c>
      <c r="H582" s="61" t="s">
        <v>438</v>
      </c>
      <c r="I582">
        <v>190</v>
      </c>
    </row>
    <row r="583" spans="7:9" x14ac:dyDescent="0.3">
      <c r="G583" s="30">
        <v>709</v>
      </c>
      <c r="H583" s="61" t="s">
        <v>779</v>
      </c>
      <c r="I583">
        <v>204</v>
      </c>
    </row>
    <row r="584" spans="7:9" x14ac:dyDescent="0.3">
      <c r="G584" s="30">
        <v>695</v>
      </c>
      <c r="H584" s="61" t="s">
        <v>765</v>
      </c>
      <c r="I584">
        <v>191</v>
      </c>
    </row>
    <row r="585" spans="7:9" x14ac:dyDescent="0.3">
      <c r="G585" s="30">
        <v>383</v>
      </c>
      <c r="H585" s="61" t="s">
        <v>439</v>
      </c>
      <c r="I585">
        <v>191</v>
      </c>
    </row>
    <row r="586" spans="7:9" x14ac:dyDescent="0.3">
      <c r="G586" s="64">
        <v>164</v>
      </c>
      <c r="H586" s="67" t="s">
        <v>212</v>
      </c>
      <c r="I586" s="66">
        <v>191</v>
      </c>
    </row>
    <row r="587" spans="7:9" x14ac:dyDescent="0.3">
      <c r="G587" s="30">
        <v>384</v>
      </c>
      <c r="H587" s="61" t="s">
        <v>440</v>
      </c>
      <c r="I587">
        <v>192</v>
      </c>
    </row>
    <row r="588" spans="7:9" x14ac:dyDescent="0.3">
      <c r="G588" s="64">
        <v>165</v>
      </c>
      <c r="H588" s="67" t="s">
        <v>213</v>
      </c>
      <c r="I588" s="66">
        <v>192</v>
      </c>
    </row>
    <row r="589" spans="7:9" x14ac:dyDescent="0.3">
      <c r="G589" s="30">
        <v>385</v>
      </c>
      <c r="H589" s="61" t="s">
        <v>441</v>
      </c>
      <c r="I589">
        <v>193</v>
      </c>
    </row>
    <row r="590" spans="7:9" x14ac:dyDescent="0.3">
      <c r="G590" s="64">
        <v>166</v>
      </c>
      <c r="H590" s="67" t="s">
        <v>214</v>
      </c>
      <c r="I590" s="66">
        <v>193</v>
      </c>
    </row>
    <row r="591" spans="7:9" x14ac:dyDescent="0.3">
      <c r="G591" s="30">
        <v>699</v>
      </c>
      <c r="H591" s="61" t="s">
        <v>769</v>
      </c>
      <c r="I591">
        <v>195</v>
      </c>
    </row>
    <row r="592" spans="7:9" x14ac:dyDescent="0.3">
      <c r="G592" s="30">
        <v>705</v>
      </c>
      <c r="H592" s="61" t="s">
        <v>775</v>
      </c>
      <c r="I592">
        <v>201</v>
      </c>
    </row>
    <row r="593" spans="7:9" x14ac:dyDescent="0.3">
      <c r="G593" s="30">
        <v>686</v>
      </c>
      <c r="H593" s="61" t="s">
        <v>756</v>
      </c>
      <c r="I593">
        <v>182</v>
      </c>
    </row>
    <row r="594" spans="7:9" x14ac:dyDescent="0.3">
      <c r="G594" s="30">
        <v>386</v>
      </c>
      <c r="H594" s="61" t="s">
        <v>442</v>
      </c>
      <c r="I594">
        <v>194</v>
      </c>
    </row>
    <row r="595" spans="7:9" x14ac:dyDescent="0.3">
      <c r="G595" s="64">
        <v>167</v>
      </c>
      <c r="H595" s="67" t="s">
        <v>215</v>
      </c>
      <c r="I595" s="66">
        <v>194</v>
      </c>
    </row>
    <row r="596" spans="7:9" x14ac:dyDescent="0.3">
      <c r="G596" s="64">
        <v>168</v>
      </c>
      <c r="H596" s="67" t="s">
        <v>216</v>
      </c>
      <c r="I596" s="66">
        <v>195</v>
      </c>
    </row>
    <row r="597" spans="7:9" x14ac:dyDescent="0.3">
      <c r="G597" s="30">
        <v>711</v>
      </c>
      <c r="H597" s="61" t="s">
        <v>781</v>
      </c>
      <c r="I597">
        <v>206</v>
      </c>
    </row>
    <row r="598" spans="7:9" x14ac:dyDescent="0.3">
      <c r="G598" s="30">
        <v>702</v>
      </c>
      <c r="H598" s="61" t="s">
        <v>772</v>
      </c>
      <c r="I598">
        <v>198</v>
      </c>
    </row>
    <row r="599" spans="7:9" x14ac:dyDescent="0.3">
      <c r="G599" s="30">
        <v>698</v>
      </c>
      <c r="H599" s="61" t="s">
        <v>768</v>
      </c>
      <c r="I599">
        <v>194</v>
      </c>
    </row>
    <row r="600" spans="7:9" x14ac:dyDescent="0.3">
      <c r="G600" s="30">
        <v>707</v>
      </c>
      <c r="H600" s="61" t="s">
        <v>777</v>
      </c>
      <c r="I600">
        <v>203</v>
      </c>
    </row>
    <row r="601" spans="7:9" x14ac:dyDescent="0.3">
      <c r="G601" s="64">
        <v>169</v>
      </c>
      <c r="H601" s="67" t="s">
        <v>217</v>
      </c>
      <c r="I601" s="66">
        <v>196</v>
      </c>
    </row>
    <row r="602" spans="7:9" x14ac:dyDescent="0.3">
      <c r="G602" s="30">
        <v>387</v>
      </c>
      <c r="H602" s="61" t="s">
        <v>443</v>
      </c>
      <c r="I602">
        <v>196</v>
      </c>
    </row>
    <row r="603" spans="7:9" x14ac:dyDescent="0.3">
      <c r="G603" s="30">
        <v>388</v>
      </c>
      <c r="H603" s="61" t="s">
        <v>444</v>
      </c>
      <c r="I603">
        <v>197</v>
      </c>
    </row>
    <row r="604" spans="7:9" x14ac:dyDescent="0.3">
      <c r="G604" s="64">
        <v>170</v>
      </c>
      <c r="H604" s="67" t="s">
        <v>218</v>
      </c>
      <c r="I604" s="66">
        <v>197</v>
      </c>
    </row>
    <row r="605" spans="7:9" x14ac:dyDescent="0.3">
      <c r="G605" s="30">
        <v>570</v>
      </c>
      <c r="H605" s="61" t="s">
        <v>643</v>
      </c>
      <c r="I605">
        <v>65</v>
      </c>
    </row>
    <row r="606" spans="7:9" x14ac:dyDescent="0.3">
      <c r="G606" s="30">
        <v>692</v>
      </c>
      <c r="H606" s="61" t="s">
        <v>762</v>
      </c>
      <c r="I606">
        <v>188</v>
      </c>
    </row>
    <row r="607" spans="7:9" x14ac:dyDescent="0.3">
      <c r="G607" s="30">
        <v>389</v>
      </c>
      <c r="H607" s="61" t="s">
        <v>445</v>
      </c>
      <c r="I607">
        <v>198</v>
      </c>
    </row>
    <row r="608" spans="7:9" x14ac:dyDescent="0.3">
      <c r="G608" s="30">
        <v>703</v>
      </c>
      <c r="H608" s="61" t="s">
        <v>773</v>
      </c>
      <c r="I608">
        <v>199</v>
      </c>
    </row>
    <row r="609" spans="7:9" x14ac:dyDescent="0.3">
      <c r="G609" s="64">
        <v>171</v>
      </c>
      <c r="H609" s="67" t="s">
        <v>219</v>
      </c>
      <c r="I609" s="66">
        <v>199</v>
      </c>
    </row>
    <row r="610" spans="7:9" x14ac:dyDescent="0.3">
      <c r="G610" s="30">
        <v>390</v>
      </c>
      <c r="H610" s="61" t="s">
        <v>446</v>
      </c>
      <c r="I610">
        <v>199</v>
      </c>
    </row>
    <row r="611" spans="7:9" x14ac:dyDescent="0.3">
      <c r="G611" s="30">
        <v>391</v>
      </c>
      <c r="H611" s="61" t="s">
        <v>447</v>
      </c>
      <c r="I611">
        <v>200</v>
      </c>
    </row>
    <row r="612" spans="7:9" x14ac:dyDescent="0.3">
      <c r="G612" s="64">
        <v>172</v>
      </c>
      <c r="H612" s="67" t="s">
        <v>220</v>
      </c>
      <c r="I612" s="66">
        <v>200</v>
      </c>
    </row>
    <row r="613" spans="7:9" x14ac:dyDescent="0.3">
      <c r="G613" s="30">
        <v>392</v>
      </c>
      <c r="H613" s="61" t="s">
        <v>448</v>
      </c>
      <c r="I613">
        <v>201</v>
      </c>
    </row>
    <row r="614" spans="7:9" x14ac:dyDescent="0.3">
      <c r="G614" s="30">
        <v>467</v>
      </c>
      <c r="H614" s="61" t="s">
        <v>543</v>
      </c>
      <c r="I614">
        <v>113</v>
      </c>
    </row>
    <row r="615" spans="7:9" x14ac:dyDescent="0.3">
      <c r="G615" s="30">
        <v>468</v>
      </c>
      <c r="H615" s="61" t="s">
        <v>544</v>
      </c>
      <c r="I615">
        <v>113</v>
      </c>
    </row>
    <row r="616" spans="7:9" x14ac:dyDescent="0.3">
      <c r="G616" s="30">
        <v>493</v>
      </c>
      <c r="H616" s="61" t="s">
        <v>566</v>
      </c>
      <c r="I616">
        <v>204</v>
      </c>
    </row>
    <row r="617" spans="7:9" x14ac:dyDescent="0.3">
      <c r="G617" s="64">
        <v>173</v>
      </c>
      <c r="H617" s="67" t="s">
        <v>221</v>
      </c>
      <c r="I617" s="66">
        <v>204</v>
      </c>
    </row>
    <row r="618" spans="7:9" x14ac:dyDescent="0.3">
      <c r="G618" s="30">
        <v>490</v>
      </c>
      <c r="H618" s="61" t="s">
        <v>563</v>
      </c>
      <c r="I618">
        <v>200</v>
      </c>
    </row>
    <row r="619" spans="7:9" x14ac:dyDescent="0.3">
      <c r="G619" s="30">
        <v>393</v>
      </c>
      <c r="H619" s="61" t="s">
        <v>449</v>
      </c>
      <c r="I619">
        <v>202</v>
      </c>
    </row>
    <row r="620" spans="7:9" x14ac:dyDescent="0.3">
      <c r="G620" s="30">
        <v>394</v>
      </c>
      <c r="H620" s="61" t="s">
        <v>496</v>
      </c>
      <c r="I620">
        <v>202</v>
      </c>
    </row>
    <row r="621" spans="7:9" x14ac:dyDescent="0.3">
      <c r="G621" s="64">
        <v>174</v>
      </c>
      <c r="H621" s="67" t="s">
        <v>222</v>
      </c>
      <c r="I621" s="66">
        <v>202</v>
      </c>
    </row>
    <row r="622" spans="7:9" x14ac:dyDescent="0.3">
      <c r="G622" s="30">
        <v>689</v>
      </c>
      <c r="H622" s="61" t="s">
        <v>759</v>
      </c>
      <c r="I622">
        <v>185</v>
      </c>
    </row>
    <row r="623" spans="7:9" x14ac:dyDescent="0.3">
      <c r="G623" s="30">
        <v>696</v>
      </c>
      <c r="H623" s="61" t="s">
        <v>766</v>
      </c>
      <c r="I623">
        <v>192</v>
      </c>
    </row>
    <row r="624" spans="7:9" x14ac:dyDescent="0.3">
      <c r="G624" s="64">
        <v>19</v>
      </c>
      <c r="H624" s="67" t="s">
        <v>70</v>
      </c>
      <c r="I624" s="66">
        <v>203</v>
      </c>
    </row>
    <row r="625" spans="7:9" x14ac:dyDescent="0.3">
      <c r="G625" s="64">
        <v>20</v>
      </c>
      <c r="H625" s="67" t="s">
        <v>71</v>
      </c>
      <c r="I625" s="66">
        <v>203</v>
      </c>
    </row>
    <row r="626" spans="7:9" x14ac:dyDescent="0.3">
      <c r="G626" s="30">
        <v>491</v>
      </c>
      <c r="H626" s="61" t="s">
        <v>564</v>
      </c>
      <c r="I626">
        <v>203</v>
      </c>
    </row>
    <row r="627" spans="7:9" x14ac:dyDescent="0.3">
      <c r="G627" s="30">
        <v>425</v>
      </c>
      <c r="H627" s="61" t="s">
        <v>500</v>
      </c>
      <c r="I627">
        <v>228</v>
      </c>
    </row>
    <row r="628" spans="7:9" x14ac:dyDescent="0.3">
      <c r="G628" s="30">
        <v>693</v>
      </c>
      <c r="H628" s="61" t="s">
        <v>763</v>
      </c>
      <c r="I628">
        <v>189</v>
      </c>
    </row>
    <row r="629" spans="7:9" x14ac:dyDescent="0.3">
      <c r="G629" s="30">
        <v>395</v>
      </c>
      <c r="H629" s="61" t="s">
        <v>450</v>
      </c>
      <c r="I629">
        <v>204</v>
      </c>
    </row>
    <row r="630" spans="7:9" x14ac:dyDescent="0.3">
      <c r="G630" s="30">
        <v>492</v>
      </c>
      <c r="H630" s="61" t="s">
        <v>565</v>
      </c>
      <c r="I630">
        <v>204</v>
      </c>
    </row>
    <row r="631" spans="7:9" x14ac:dyDescent="0.3">
      <c r="G631" s="64">
        <v>175</v>
      </c>
      <c r="H631" s="67" t="s">
        <v>223</v>
      </c>
      <c r="I631" s="66">
        <v>204</v>
      </c>
    </row>
    <row r="632" spans="7:9" x14ac:dyDescent="0.3">
      <c r="G632" s="30">
        <v>396</v>
      </c>
      <c r="H632" s="61" t="s">
        <v>502</v>
      </c>
      <c r="I632">
        <v>204</v>
      </c>
    </row>
    <row r="633" spans="7:9" x14ac:dyDescent="0.3">
      <c r="G633" s="30">
        <v>710</v>
      </c>
      <c r="H633" s="61" t="s">
        <v>780</v>
      </c>
      <c r="I633">
        <v>205</v>
      </c>
    </row>
    <row r="634" spans="7:9" x14ac:dyDescent="0.3">
      <c r="G634" s="30">
        <v>397</v>
      </c>
      <c r="H634" s="61" t="s">
        <v>451</v>
      </c>
      <c r="I634">
        <v>205</v>
      </c>
    </row>
    <row r="635" spans="7:9" x14ac:dyDescent="0.3">
      <c r="G635" s="64">
        <v>176</v>
      </c>
      <c r="H635" s="67" t="s">
        <v>224</v>
      </c>
      <c r="I635" s="66">
        <v>205</v>
      </c>
    </row>
    <row r="636" spans="7:9" x14ac:dyDescent="0.3">
      <c r="G636" s="30">
        <v>398</v>
      </c>
      <c r="H636" s="61" t="s">
        <v>452</v>
      </c>
      <c r="I636">
        <v>206</v>
      </c>
    </row>
    <row r="637" spans="7:9" x14ac:dyDescent="0.3">
      <c r="G637" s="30">
        <v>700</v>
      </c>
      <c r="H637" s="61" t="s">
        <v>770</v>
      </c>
      <c r="I637">
        <v>196</v>
      </c>
    </row>
    <row r="638" spans="7:9" x14ac:dyDescent="0.3">
      <c r="G638" s="30">
        <v>701</v>
      </c>
      <c r="H638" s="61" t="s">
        <v>771</v>
      </c>
      <c r="I638">
        <v>197</v>
      </c>
    </row>
    <row r="639" spans="7:9" x14ac:dyDescent="0.3">
      <c r="G639" s="64">
        <v>177</v>
      </c>
      <c r="H639" s="67" t="s">
        <v>225</v>
      </c>
      <c r="I639" s="66">
        <v>207</v>
      </c>
    </row>
    <row r="640" spans="7:9" x14ac:dyDescent="0.3">
      <c r="G640" s="30">
        <v>399</v>
      </c>
      <c r="H640" s="61" t="s">
        <v>453</v>
      </c>
      <c r="I640">
        <v>207</v>
      </c>
    </row>
    <row r="641" spans="7:9" x14ac:dyDescent="0.3">
      <c r="G641" s="30">
        <v>713</v>
      </c>
      <c r="H641" s="61" t="s">
        <v>783</v>
      </c>
      <c r="I641">
        <v>208</v>
      </c>
    </row>
    <row r="642" spans="7:9" x14ac:dyDescent="0.3">
      <c r="G642" s="30">
        <v>400</v>
      </c>
      <c r="H642" s="61" t="s">
        <v>454</v>
      </c>
      <c r="I642">
        <v>208</v>
      </c>
    </row>
    <row r="643" spans="7:9" x14ac:dyDescent="0.3">
      <c r="G643" s="64">
        <v>178</v>
      </c>
      <c r="H643" s="67" t="s">
        <v>226</v>
      </c>
      <c r="I643" s="66">
        <v>208</v>
      </c>
    </row>
    <row r="644" spans="7:9" x14ac:dyDescent="0.3">
      <c r="G644" s="64">
        <v>179</v>
      </c>
      <c r="H644" s="67" t="s">
        <v>227</v>
      </c>
      <c r="I644" s="66">
        <v>209</v>
      </c>
    </row>
    <row r="645" spans="7:9" x14ac:dyDescent="0.3">
      <c r="G645" s="30">
        <v>401</v>
      </c>
      <c r="H645" s="61" t="s">
        <v>455</v>
      </c>
      <c r="I645">
        <v>209</v>
      </c>
    </row>
    <row r="646" spans="7:9" x14ac:dyDescent="0.3">
      <c r="G646" s="30">
        <v>712</v>
      </c>
      <c r="H646" s="61" t="s">
        <v>782</v>
      </c>
      <c r="I646">
        <v>207</v>
      </c>
    </row>
    <row r="647" spans="7:9" x14ac:dyDescent="0.3">
      <c r="G647" s="30">
        <v>697</v>
      </c>
      <c r="H647" s="61" t="s">
        <v>767</v>
      </c>
      <c r="I647">
        <v>193</v>
      </c>
    </row>
    <row r="648" spans="7:9" x14ac:dyDescent="0.3">
      <c r="G648" s="30">
        <v>715</v>
      </c>
      <c r="H648" s="61" t="s">
        <v>785</v>
      </c>
      <c r="I648">
        <v>210</v>
      </c>
    </row>
    <row r="649" spans="7:9" x14ac:dyDescent="0.3">
      <c r="G649" s="64">
        <v>37</v>
      </c>
      <c r="H649" s="67" t="s">
        <v>87</v>
      </c>
      <c r="I649" s="66">
        <v>210</v>
      </c>
    </row>
    <row r="650" spans="7:9" x14ac:dyDescent="0.3">
      <c r="G650" s="64">
        <v>38</v>
      </c>
      <c r="H650" s="67" t="s">
        <v>88</v>
      </c>
      <c r="I650" s="66">
        <v>210</v>
      </c>
    </row>
    <row r="651" spans="7:9" x14ac:dyDescent="0.3">
      <c r="G651" s="30">
        <v>495</v>
      </c>
      <c r="H651" s="61" t="s">
        <v>568</v>
      </c>
      <c r="I651">
        <v>210</v>
      </c>
    </row>
    <row r="652" spans="7:9" x14ac:dyDescent="0.3">
      <c r="G652" s="30">
        <v>402</v>
      </c>
      <c r="H652" s="61" t="s">
        <v>456</v>
      </c>
      <c r="I652">
        <v>211</v>
      </c>
    </row>
    <row r="653" spans="7:9" x14ac:dyDescent="0.3">
      <c r="G653" s="30">
        <v>496</v>
      </c>
      <c r="H653" s="61" t="s">
        <v>569</v>
      </c>
      <c r="I653">
        <v>211</v>
      </c>
    </row>
    <row r="654" spans="7:9" x14ac:dyDescent="0.3">
      <c r="G654" s="64">
        <v>180</v>
      </c>
      <c r="H654" s="67" t="s">
        <v>228</v>
      </c>
      <c r="I654" s="66">
        <v>211</v>
      </c>
    </row>
    <row r="655" spans="7:9" x14ac:dyDescent="0.3">
      <c r="G655" s="30">
        <v>403</v>
      </c>
      <c r="H655" s="61" t="s">
        <v>457</v>
      </c>
      <c r="I655">
        <v>212</v>
      </c>
    </row>
    <row r="656" spans="7:9" x14ac:dyDescent="0.3">
      <c r="G656" s="64">
        <v>181</v>
      </c>
      <c r="H656" s="67" t="s">
        <v>229</v>
      </c>
      <c r="I656" s="66">
        <v>212</v>
      </c>
    </row>
    <row r="657" spans="7:9" x14ac:dyDescent="0.3">
      <c r="G657" s="30">
        <v>404</v>
      </c>
      <c r="H657" s="61" t="s">
        <v>458</v>
      </c>
      <c r="I657">
        <v>213</v>
      </c>
    </row>
    <row r="658" spans="7:9" x14ac:dyDescent="0.3">
      <c r="G658" s="30">
        <v>497</v>
      </c>
      <c r="H658" s="61" t="s">
        <v>570</v>
      </c>
      <c r="I658">
        <v>213</v>
      </c>
    </row>
    <row r="659" spans="7:9" x14ac:dyDescent="0.3">
      <c r="G659" s="64">
        <v>182</v>
      </c>
      <c r="H659" s="67" t="s">
        <v>230</v>
      </c>
      <c r="I659" s="66">
        <v>213</v>
      </c>
    </row>
    <row r="660" spans="7:9" x14ac:dyDescent="0.3">
      <c r="G660" s="30">
        <v>727</v>
      </c>
      <c r="H660" s="61" t="s">
        <v>797</v>
      </c>
      <c r="I660">
        <v>222</v>
      </c>
    </row>
    <row r="661" spans="7:9" x14ac:dyDescent="0.3">
      <c r="G661" s="30">
        <v>549</v>
      </c>
      <c r="H661" s="61" t="s">
        <v>622</v>
      </c>
      <c r="I661">
        <v>42</v>
      </c>
    </row>
    <row r="662" spans="7:9" x14ac:dyDescent="0.3">
      <c r="G662" s="30">
        <v>720</v>
      </c>
      <c r="H662" s="61" t="s">
        <v>790</v>
      </c>
      <c r="I662">
        <v>215</v>
      </c>
    </row>
    <row r="663" spans="7:9" x14ac:dyDescent="0.3">
      <c r="G663" s="30">
        <v>719</v>
      </c>
      <c r="H663" s="61" t="s">
        <v>789</v>
      </c>
      <c r="I663">
        <v>214</v>
      </c>
    </row>
    <row r="664" spans="7:9" x14ac:dyDescent="0.3">
      <c r="G664" s="64">
        <v>183</v>
      </c>
      <c r="H664" s="67" t="s">
        <v>231</v>
      </c>
      <c r="I664" s="66">
        <v>214</v>
      </c>
    </row>
    <row r="665" spans="7:9" x14ac:dyDescent="0.3">
      <c r="G665" s="30">
        <v>405</v>
      </c>
      <c r="H665" s="61" t="s">
        <v>459</v>
      </c>
      <c r="I665">
        <v>214</v>
      </c>
    </row>
    <row r="666" spans="7:9" x14ac:dyDescent="0.3">
      <c r="G666" s="30">
        <v>501</v>
      </c>
      <c r="H666" s="61" t="s">
        <v>574</v>
      </c>
      <c r="I666">
        <v>227</v>
      </c>
    </row>
    <row r="667" spans="7:9" x14ac:dyDescent="0.3">
      <c r="G667" s="30">
        <v>717</v>
      </c>
      <c r="H667" s="61" t="s">
        <v>787</v>
      </c>
      <c r="I667">
        <v>212</v>
      </c>
    </row>
    <row r="668" spans="7:9" x14ac:dyDescent="0.3">
      <c r="G668" s="30">
        <v>721</v>
      </c>
      <c r="H668" s="61" t="s">
        <v>791</v>
      </c>
      <c r="I668">
        <v>216</v>
      </c>
    </row>
    <row r="669" spans="7:9" x14ac:dyDescent="0.3">
      <c r="G669" s="30">
        <v>726</v>
      </c>
      <c r="H669" s="61" t="s">
        <v>796</v>
      </c>
      <c r="I669">
        <v>221</v>
      </c>
    </row>
    <row r="670" spans="7:9" x14ac:dyDescent="0.3">
      <c r="G670" s="30">
        <v>406</v>
      </c>
      <c r="H670" s="61" t="s">
        <v>460</v>
      </c>
      <c r="I670">
        <v>215</v>
      </c>
    </row>
    <row r="671" spans="7:9" x14ac:dyDescent="0.3">
      <c r="G671" s="30">
        <v>407</v>
      </c>
      <c r="H671" s="61" t="s">
        <v>461</v>
      </c>
      <c r="I671">
        <v>216</v>
      </c>
    </row>
    <row r="672" spans="7:9" x14ac:dyDescent="0.3">
      <c r="G672" s="64">
        <v>184</v>
      </c>
      <c r="H672" s="67" t="s">
        <v>232</v>
      </c>
      <c r="I672" s="66">
        <v>216</v>
      </c>
    </row>
    <row r="673" spans="7:9" x14ac:dyDescent="0.3">
      <c r="G673" s="30">
        <v>722</v>
      </c>
      <c r="H673" s="61" t="s">
        <v>792</v>
      </c>
      <c r="I673">
        <v>217</v>
      </c>
    </row>
    <row r="674" spans="7:9" x14ac:dyDescent="0.3">
      <c r="G674" s="30">
        <v>408</v>
      </c>
      <c r="H674" s="61" t="s">
        <v>462</v>
      </c>
      <c r="I674">
        <v>217</v>
      </c>
    </row>
    <row r="675" spans="7:9" x14ac:dyDescent="0.3">
      <c r="G675" s="30">
        <v>409</v>
      </c>
      <c r="H675" s="61" t="s">
        <v>463</v>
      </c>
      <c r="I675">
        <v>218</v>
      </c>
    </row>
    <row r="676" spans="7:9" x14ac:dyDescent="0.3">
      <c r="G676" s="64">
        <v>185</v>
      </c>
      <c r="H676" s="67" t="s">
        <v>233</v>
      </c>
      <c r="I676" s="66">
        <v>218</v>
      </c>
    </row>
    <row r="677" spans="7:9" x14ac:dyDescent="0.3">
      <c r="G677" s="30">
        <v>723</v>
      </c>
      <c r="H677" s="61" t="s">
        <v>793</v>
      </c>
      <c r="I677">
        <v>218</v>
      </c>
    </row>
    <row r="678" spans="7:9" x14ac:dyDescent="0.3">
      <c r="G678" s="30">
        <v>724</v>
      </c>
      <c r="H678" s="61" t="s">
        <v>794</v>
      </c>
      <c r="I678">
        <v>219</v>
      </c>
    </row>
    <row r="679" spans="7:9" x14ac:dyDescent="0.3">
      <c r="G679" s="64">
        <v>39</v>
      </c>
      <c r="H679" s="67" t="s">
        <v>89</v>
      </c>
      <c r="I679" s="66">
        <v>219</v>
      </c>
    </row>
    <row r="680" spans="7:9" x14ac:dyDescent="0.3">
      <c r="G680" s="64">
        <v>40</v>
      </c>
      <c r="H680" s="67" t="s">
        <v>90</v>
      </c>
      <c r="I680" s="66">
        <v>219</v>
      </c>
    </row>
    <row r="681" spans="7:9" x14ac:dyDescent="0.3">
      <c r="G681" s="30">
        <v>725</v>
      </c>
      <c r="H681" s="61" t="s">
        <v>795</v>
      </c>
      <c r="I681">
        <v>220</v>
      </c>
    </row>
    <row r="682" spans="7:9" x14ac:dyDescent="0.3">
      <c r="G682" s="30">
        <v>410</v>
      </c>
      <c r="H682" s="61" t="s">
        <v>464</v>
      </c>
      <c r="I682">
        <v>220</v>
      </c>
    </row>
    <row r="683" spans="7:9" x14ac:dyDescent="0.3">
      <c r="G683" s="64">
        <v>186</v>
      </c>
      <c r="H683" s="67" t="s">
        <v>234</v>
      </c>
      <c r="I683" s="66">
        <v>220</v>
      </c>
    </row>
    <row r="684" spans="7:9" x14ac:dyDescent="0.3">
      <c r="G684" s="64">
        <v>187</v>
      </c>
      <c r="H684" s="67" t="s">
        <v>235</v>
      </c>
      <c r="I684" s="66">
        <v>221</v>
      </c>
    </row>
    <row r="685" spans="7:9" x14ac:dyDescent="0.3">
      <c r="G685" s="30">
        <v>411</v>
      </c>
      <c r="H685" s="61" t="s">
        <v>465</v>
      </c>
      <c r="I685">
        <v>221</v>
      </c>
    </row>
    <row r="686" spans="7:9" x14ac:dyDescent="0.3">
      <c r="G686" s="30">
        <v>412</v>
      </c>
      <c r="H686" s="61" t="s">
        <v>466</v>
      </c>
      <c r="I686">
        <v>222</v>
      </c>
    </row>
    <row r="687" spans="7:9" x14ac:dyDescent="0.3">
      <c r="G687" s="30">
        <v>498</v>
      </c>
      <c r="H687" s="61" t="s">
        <v>571</v>
      </c>
      <c r="I687">
        <v>222</v>
      </c>
    </row>
    <row r="688" spans="7:9" x14ac:dyDescent="0.3">
      <c r="G688" s="30">
        <v>728</v>
      </c>
      <c r="H688" s="61" t="s">
        <v>798</v>
      </c>
      <c r="I688">
        <v>223</v>
      </c>
    </row>
    <row r="689" spans="7:9" x14ac:dyDescent="0.3">
      <c r="G689" s="30">
        <v>413</v>
      </c>
      <c r="H689" s="61" t="s">
        <v>467</v>
      </c>
      <c r="I689">
        <v>223</v>
      </c>
    </row>
    <row r="690" spans="7:9" x14ac:dyDescent="0.3">
      <c r="G690" s="30">
        <v>716</v>
      </c>
      <c r="H690" s="61" t="s">
        <v>786</v>
      </c>
      <c r="I690">
        <v>211</v>
      </c>
    </row>
    <row r="691" spans="7:9" x14ac:dyDescent="0.3">
      <c r="G691" s="30">
        <v>718</v>
      </c>
      <c r="H691" s="61" t="s">
        <v>788</v>
      </c>
      <c r="I691">
        <v>213</v>
      </c>
    </row>
    <row r="692" spans="7:9" x14ac:dyDescent="0.3">
      <c r="G692" s="30">
        <v>732</v>
      </c>
      <c r="H692" s="61" t="s">
        <v>802</v>
      </c>
      <c r="I692">
        <v>226</v>
      </c>
    </row>
    <row r="693" spans="7:9" x14ac:dyDescent="0.3">
      <c r="G693" s="30">
        <v>417</v>
      </c>
      <c r="H693" s="61" t="s">
        <v>497</v>
      </c>
      <c r="I693">
        <v>226</v>
      </c>
    </row>
    <row r="694" spans="7:9" x14ac:dyDescent="0.3">
      <c r="G694" s="30">
        <v>729</v>
      </c>
      <c r="H694" s="61" t="s">
        <v>799</v>
      </c>
      <c r="I694">
        <v>224</v>
      </c>
    </row>
    <row r="695" spans="7:9" x14ac:dyDescent="0.3">
      <c r="G695" s="30">
        <v>414</v>
      </c>
      <c r="H695" s="61" t="s">
        <v>468</v>
      </c>
      <c r="I695">
        <v>224</v>
      </c>
    </row>
    <row r="696" spans="7:9" x14ac:dyDescent="0.3">
      <c r="G696" s="64">
        <v>188</v>
      </c>
      <c r="H696" s="67" t="s">
        <v>236</v>
      </c>
      <c r="I696" s="66">
        <v>224</v>
      </c>
    </row>
    <row r="697" spans="7:9" x14ac:dyDescent="0.3">
      <c r="G697" s="30">
        <v>420</v>
      </c>
      <c r="H697" s="61" t="s">
        <v>499</v>
      </c>
      <c r="I697">
        <v>227</v>
      </c>
    </row>
    <row r="698" spans="7:9" x14ac:dyDescent="0.3">
      <c r="G698" s="30">
        <v>730</v>
      </c>
      <c r="H698" s="61" t="s">
        <v>800</v>
      </c>
      <c r="I698">
        <v>225</v>
      </c>
    </row>
    <row r="699" spans="7:9" x14ac:dyDescent="0.3">
      <c r="G699" s="30">
        <v>415</v>
      </c>
      <c r="H699" s="61" t="s">
        <v>469</v>
      </c>
      <c r="I699">
        <v>225</v>
      </c>
    </row>
    <row r="700" spans="7:9" x14ac:dyDescent="0.3">
      <c r="G700" s="64">
        <v>189</v>
      </c>
      <c r="H700" s="67" t="s">
        <v>237</v>
      </c>
      <c r="I700" s="66">
        <v>225</v>
      </c>
    </row>
    <row r="701" spans="7:9" x14ac:dyDescent="0.3">
      <c r="G701" s="30">
        <v>734</v>
      </c>
      <c r="H701" s="61" t="s">
        <v>804</v>
      </c>
      <c r="I701">
        <v>229</v>
      </c>
    </row>
    <row r="702" spans="7:9" x14ac:dyDescent="0.3">
      <c r="G702" s="30">
        <v>416</v>
      </c>
      <c r="H702" s="61" t="s">
        <v>470</v>
      </c>
      <c r="I702">
        <v>226</v>
      </c>
    </row>
    <row r="703" spans="7:9" x14ac:dyDescent="0.3">
      <c r="G703" s="30">
        <v>751</v>
      </c>
      <c r="H703" s="61" t="s">
        <v>470</v>
      </c>
      <c r="I703">
        <v>226</v>
      </c>
    </row>
    <row r="704" spans="7:9" x14ac:dyDescent="0.3">
      <c r="G704" s="30">
        <v>499</v>
      </c>
      <c r="H704" s="61" t="s">
        <v>572</v>
      </c>
      <c r="I704">
        <v>226</v>
      </c>
    </row>
    <row r="705" spans="7:9" x14ac:dyDescent="0.3">
      <c r="G705" s="30">
        <v>419</v>
      </c>
      <c r="H705" s="61" t="s">
        <v>471</v>
      </c>
      <c r="I705">
        <v>227</v>
      </c>
    </row>
    <row r="706" spans="7:9" x14ac:dyDescent="0.3">
      <c r="G706" s="30">
        <v>500</v>
      </c>
      <c r="H706" s="61" t="s">
        <v>573</v>
      </c>
      <c r="I706">
        <v>227</v>
      </c>
    </row>
    <row r="707" spans="7:9" x14ac:dyDescent="0.3">
      <c r="G707" s="30">
        <v>422</v>
      </c>
      <c r="H707" s="61" t="s">
        <v>472</v>
      </c>
      <c r="I707">
        <v>228</v>
      </c>
    </row>
    <row r="708" spans="7:9" x14ac:dyDescent="0.3">
      <c r="G708" s="30">
        <v>427</v>
      </c>
      <c r="H708" s="61" t="s">
        <v>473</v>
      </c>
      <c r="I708">
        <v>229</v>
      </c>
    </row>
    <row r="709" spans="7:9" x14ac:dyDescent="0.3">
      <c r="G709" s="30">
        <v>503</v>
      </c>
      <c r="H709" s="61" t="s">
        <v>576</v>
      </c>
      <c r="I709">
        <v>229</v>
      </c>
    </row>
    <row r="710" spans="7:9" x14ac:dyDescent="0.3">
      <c r="G710" s="30">
        <v>750</v>
      </c>
      <c r="H710" s="61" t="s">
        <v>821</v>
      </c>
      <c r="I710">
        <v>228</v>
      </c>
    </row>
    <row r="711" spans="7:9" x14ac:dyDescent="0.3">
      <c r="G711" s="30">
        <v>502</v>
      </c>
      <c r="H711" s="61" t="s">
        <v>575</v>
      </c>
      <c r="I711">
        <v>228</v>
      </c>
    </row>
    <row r="712" spans="7:9" x14ac:dyDescent="0.3">
      <c r="G712" s="30">
        <v>428</v>
      </c>
      <c r="H712" s="61" t="s">
        <v>474</v>
      </c>
      <c r="I712">
        <v>230</v>
      </c>
    </row>
    <row r="713" spans="7:9" x14ac:dyDescent="0.3">
      <c r="G713" s="64">
        <v>190</v>
      </c>
      <c r="H713" s="67" t="s">
        <v>238</v>
      </c>
      <c r="I713" s="66">
        <v>230</v>
      </c>
    </row>
    <row r="714" spans="7:9" x14ac:dyDescent="0.3">
      <c r="G714" s="30">
        <v>735</v>
      </c>
      <c r="H714" s="61" t="s">
        <v>805</v>
      </c>
      <c r="I714">
        <v>230</v>
      </c>
    </row>
    <row r="715" spans="7:9" x14ac:dyDescent="0.3">
      <c r="G715" s="30">
        <v>424</v>
      </c>
      <c r="H715" s="61" t="s">
        <v>490</v>
      </c>
      <c r="I715">
        <v>228</v>
      </c>
    </row>
    <row r="716" spans="7:9" x14ac:dyDescent="0.3">
      <c r="G716" s="30">
        <v>423</v>
      </c>
      <c r="H716" s="61" t="s">
        <v>491</v>
      </c>
      <c r="I716">
        <v>228</v>
      </c>
    </row>
    <row r="717" spans="7:9" x14ac:dyDescent="0.3">
      <c r="G717" s="30">
        <v>736</v>
      </c>
      <c r="H717" s="61" t="s">
        <v>806</v>
      </c>
      <c r="I717">
        <v>231</v>
      </c>
    </row>
    <row r="718" spans="7:9" x14ac:dyDescent="0.3">
      <c r="G718" s="64">
        <v>191</v>
      </c>
      <c r="H718" s="67" t="s">
        <v>239</v>
      </c>
      <c r="I718" s="66">
        <v>231</v>
      </c>
    </row>
    <row r="719" spans="7:9" x14ac:dyDescent="0.3">
      <c r="G719" s="30">
        <v>429</v>
      </c>
      <c r="H719" s="61" t="s">
        <v>475</v>
      </c>
      <c r="I719">
        <v>231</v>
      </c>
    </row>
    <row r="720" spans="7:9" x14ac:dyDescent="0.3">
      <c r="G720" s="30">
        <v>430</v>
      </c>
      <c r="H720" s="61" t="s">
        <v>476</v>
      </c>
      <c r="I720">
        <v>232</v>
      </c>
    </row>
    <row r="721" spans="7:9" x14ac:dyDescent="0.3">
      <c r="G721" s="30">
        <v>600</v>
      </c>
      <c r="H721" s="61" t="s">
        <v>673</v>
      </c>
      <c r="I721">
        <v>95</v>
      </c>
    </row>
    <row r="722" spans="7:9" x14ac:dyDescent="0.3">
      <c r="G722" s="30">
        <v>690</v>
      </c>
      <c r="H722" s="61" t="s">
        <v>760</v>
      </c>
      <c r="I722">
        <v>186</v>
      </c>
    </row>
    <row r="723" spans="7:9" x14ac:dyDescent="0.3">
      <c r="G723" s="30">
        <v>738</v>
      </c>
      <c r="H723" s="61" t="s">
        <v>808</v>
      </c>
      <c r="I723">
        <v>233</v>
      </c>
    </row>
    <row r="724" spans="7:9" x14ac:dyDescent="0.3">
      <c r="G724" s="30">
        <v>431</v>
      </c>
      <c r="H724" s="61" t="s">
        <v>477</v>
      </c>
      <c r="I724">
        <v>233</v>
      </c>
    </row>
    <row r="725" spans="7:9" x14ac:dyDescent="0.3">
      <c r="G725" s="30">
        <v>504</v>
      </c>
      <c r="H725" s="61" t="s">
        <v>577</v>
      </c>
      <c r="I725">
        <v>233</v>
      </c>
    </row>
    <row r="726" spans="7:9" x14ac:dyDescent="0.3">
      <c r="G726" s="64">
        <v>192</v>
      </c>
      <c r="H726" s="67" t="s">
        <v>240</v>
      </c>
      <c r="I726" s="66">
        <v>233</v>
      </c>
    </row>
    <row r="727" spans="7:9" x14ac:dyDescent="0.3">
      <c r="G727" s="30">
        <v>740</v>
      </c>
      <c r="H727" s="61" t="s">
        <v>810</v>
      </c>
      <c r="I727">
        <v>235</v>
      </c>
    </row>
    <row r="728" spans="7:9" x14ac:dyDescent="0.3">
      <c r="G728" s="30">
        <v>432</v>
      </c>
      <c r="H728" s="61" t="s">
        <v>478</v>
      </c>
      <c r="I728">
        <v>234</v>
      </c>
    </row>
    <row r="729" spans="7:9" x14ac:dyDescent="0.3">
      <c r="G729" s="64">
        <v>193</v>
      </c>
      <c r="H729" s="67" t="s">
        <v>241</v>
      </c>
      <c r="I729" s="66">
        <v>234</v>
      </c>
    </row>
    <row r="730" spans="7:9" x14ac:dyDescent="0.3">
      <c r="G730" s="30">
        <v>741</v>
      </c>
      <c r="H730" s="61" t="s">
        <v>811</v>
      </c>
      <c r="I730">
        <v>236</v>
      </c>
    </row>
    <row r="731" spans="7:9" x14ac:dyDescent="0.3">
      <c r="G731" s="64">
        <v>194</v>
      </c>
      <c r="H731" s="67" t="s">
        <v>242</v>
      </c>
      <c r="I731" s="66">
        <v>235</v>
      </c>
    </row>
    <row r="732" spans="7:9" x14ac:dyDescent="0.3">
      <c r="G732" s="30">
        <v>505</v>
      </c>
      <c r="H732" s="61" t="s">
        <v>578</v>
      </c>
      <c r="I732">
        <v>235</v>
      </c>
    </row>
    <row r="733" spans="7:9" x14ac:dyDescent="0.3">
      <c r="G733" s="30">
        <v>506</v>
      </c>
      <c r="H733" s="61" t="s">
        <v>579</v>
      </c>
      <c r="I733">
        <v>236</v>
      </c>
    </row>
    <row r="734" spans="7:9" x14ac:dyDescent="0.3">
      <c r="G734" s="30">
        <v>433</v>
      </c>
      <c r="H734" s="61" t="s">
        <v>479</v>
      </c>
      <c r="I734">
        <v>235</v>
      </c>
    </row>
    <row r="735" spans="7:9" x14ac:dyDescent="0.3">
      <c r="G735" s="30">
        <v>434</v>
      </c>
      <c r="H735" s="61" t="s">
        <v>480</v>
      </c>
      <c r="I735">
        <v>236</v>
      </c>
    </row>
    <row r="736" spans="7:9" x14ac:dyDescent="0.3">
      <c r="G736" s="30">
        <v>739</v>
      </c>
      <c r="H736" s="61" t="s">
        <v>809</v>
      </c>
      <c r="I736">
        <v>234</v>
      </c>
    </row>
    <row r="737" spans="7:9" x14ac:dyDescent="0.3">
      <c r="G737" s="30">
        <v>737</v>
      </c>
      <c r="H737" s="61" t="s">
        <v>807</v>
      </c>
      <c r="I737">
        <v>232</v>
      </c>
    </row>
    <row r="738" spans="7:9" x14ac:dyDescent="0.3">
      <c r="G738" s="30">
        <v>435</v>
      </c>
      <c r="H738" s="61" t="s">
        <v>481</v>
      </c>
      <c r="I738">
        <v>237</v>
      </c>
    </row>
    <row r="739" spans="7:9" x14ac:dyDescent="0.3">
      <c r="G739" s="30">
        <v>436</v>
      </c>
      <c r="H739" s="61" t="s">
        <v>482</v>
      </c>
      <c r="I739">
        <v>238</v>
      </c>
    </row>
    <row r="740" spans="7:9" x14ac:dyDescent="0.3">
      <c r="G740" s="30">
        <v>742</v>
      </c>
      <c r="H740" s="61" t="s">
        <v>812</v>
      </c>
      <c r="I740">
        <v>237</v>
      </c>
    </row>
    <row r="741" spans="7:9" x14ac:dyDescent="0.3">
      <c r="G741" s="30">
        <v>691</v>
      </c>
      <c r="H741" s="61" t="s">
        <v>761</v>
      </c>
      <c r="I741">
        <v>187</v>
      </c>
    </row>
    <row r="742" spans="7:9" x14ac:dyDescent="0.3">
      <c r="G742" s="30">
        <v>744</v>
      </c>
      <c r="H742" s="61" t="s">
        <v>814</v>
      </c>
      <c r="I742">
        <v>239</v>
      </c>
    </row>
    <row r="743" spans="7:9" x14ac:dyDescent="0.3">
      <c r="G743" s="30">
        <v>437</v>
      </c>
      <c r="H743" s="61" t="s">
        <v>483</v>
      </c>
      <c r="I743">
        <v>239</v>
      </c>
    </row>
    <row r="744" spans="7:9" x14ac:dyDescent="0.3">
      <c r="G744" s="64">
        <v>195</v>
      </c>
      <c r="H744" s="67" t="s">
        <v>243</v>
      </c>
      <c r="I744" s="66">
        <v>239</v>
      </c>
    </row>
    <row r="745" spans="7:9" x14ac:dyDescent="0.3">
      <c r="G745" s="64">
        <v>196</v>
      </c>
      <c r="H745" s="67" t="s">
        <v>244</v>
      </c>
      <c r="I745" s="66">
        <v>128</v>
      </c>
    </row>
    <row r="746" spans="7:9" x14ac:dyDescent="0.3">
      <c r="G746" s="30">
        <v>704</v>
      </c>
      <c r="H746" s="61" t="s">
        <v>774</v>
      </c>
      <c r="I746">
        <v>200</v>
      </c>
    </row>
    <row r="747" spans="7:9" x14ac:dyDescent="0.3">
      <c r="G747" s="30">
        <v>438</v>
      </c>
      <c r="H747" s="61" t="s">
        <v>484</v>
      </c>
      <c r="I747">
        <v>240</v>
      </c>
    </row>
    <row r="748" spans="7:9" x14ac:dyDescent="0.3">
      <c r="G748" s="64">
        <v>197</v>
      </c>
      <c r="H748" s="67" t="s">
        <v>245</v>
      </c>
      <c r="I748" s="66">
        <v>240</v>
      </c>
    </row>
    <row r="749" spans="7:9" x14ac:dyDescent="0.3">
      <c r="G749" s="30">
        <v>439</v>
      </c>
      <c r="H749" s="61" t="s">
        <v>485</v>
      </c>
      <c r="I749">
        <v>241</v>
      </c>
    </row>
    <row r="750" spans="7:9" x14ac:dyDescent="0.3">
      <c r="G750" s="64">
        <v>198</v>
      </c>
      <c r="H750" s="67" t="s">
        <v>246</v>
      </c>
      <c r="I750" s="66">
        <v>241</v>
      </c>
    </row>
    <row r="751" spans="7:9" x14ac:dyDescent="0.3">
      <c r="G751" s="30">
        <v>745</v>
      </c>
      <c r="H751" s="61" t="s">
        <v>815</v>
      </c>
      <c r="I751">
        <v>240</v>
      </c>
    </row>
    <row r="752" spans="7:9" x14ac:dyDescent="0.3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f3c6f0c0-389c-4324-ac00-59fc67b57edf" ContentTypeId="0x0101" PreviousValue="false"/>
</file>

<file path=customXml/itemProps1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Akalanka Dias</cp:lastModifiedBy>
  <dcterms:created xsi:type="dcterms:W3CDTF">2019-08-17T14:00:27Z</dcterms:created>
  <dcterms:modified xsi:type="dcterms:W3CDTF">2025-09-25T07:56:29Z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