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share\Workshops\Distance\17-StA\"/>
    </mc:Choice>
  </mc:AlternateContent>
  <bookViews>
    <workbookView xWindow="0" yWindow="0" windowWidth="18420" windowHeight="12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1" l="1"/>
  <c r="P25" i="1"/>
  <c r="P22" i="1"/>
  <c r="P21" i="1"/>
  <c r="P26" i="1"/>
  <c r="A41" i="1"/>
  <c r="B41" i="1" s="1"/>
  <c r="A42" i="1" s="1"/>
  <c r="B42" i="1" s="1"/>
  <c r="A43" i="1" s="1"/>
  <c r="B43" i="1" s="1"/>
  <c r="A44" i="1" s="1"/>
  <c r="B44" i="1" s="1"/>
  <c r="A45" i="1" s="1"/>
  <c r="B45" i="1" s="1"/>
  <c r="A46" i="1" s="1"/>
  <c r="B46" i="1" s="1"/>
  <c r="A47" i="1" s="1"/>
  <c r="B47" i="1" s="1"/>
  <c r="A48" i="1" s="1"/>
  <c r="B48" i="1" s="1"/>
  <c r="A49" i="1" s="1"/>
  <c r="B49" i="1" s="1"/>
  <c r="B40" i="1"/>
  <c r="F17" i="1"/>
  <c r="B3" i="1"/>
  <c r="P27" i="1" l="1"/>
  <c r="Q21" i="1" l="1"/>
  <c r="Q25" i="1"/>
  <c r="Q22" i="1"/>
  <c r="I28" i="1" l="1"/>
  <c r="H29" i="1" s="1"/>
  <c r="I29" i="1" s="1"/>
  <c r="H30" i="1" s="1"/>
  <c r="I30" i="1" s="1"/>
  <c r="H31" i="1" s="1"/>
  <c r="I31" i="1" s="1"/>
  <c r="H32" i="1" s="1"/>
  <c r="I32" i="1" s="1"/>
  <c r="H33" i="1" s="1"/>
  <c r="I33" i="1" s="1"/>
  <c r="H34" i="1" s="1"/>
  <c r="I34" i="1" s="1"/>
  <c r="H35" i="1" s="1"/>
  <c r="I6" i="1"/>
  <c r="H7" i="1" s="1"/>
  <c r="I7" i="1" s="1"/>
  <c r="H8" i="1" s="1"/>
  <c r="I8" i="1" s="1"/>
  <c r="H9" i="1" s="1"/>
  <c r="I9" i="1" s="1"/>
  <c r="H10" i="1" s="1"/>
  <c r="I10" i="1" s="1"/>
  <c r="B28" i="1"/>
  <c r="A29" i="1" s="1"/>
  <c r="B29" i="1" s="1"/>
  <c r="A30" i="1" s="1"/>
  <c r="B30" i="1" s="1"/>
  <c r="A31" i="1" s="1"/>
  <c r="B31" i="1" s="1"/>
  <c r="A32" i="1" s="1"/>
  <c r="B32" i="1" s="1"/>
  <c r="A33" i="1" s="1"/>
  <c r="B33" i="1" s="1"/>
  <c r="A34" i="1" s="1"/>
  <c r="B34" i="1" s="1"/>
  <c r="A35" i="1" s="1"/>
  <c r="B6" i="1"/>
  <c r="A7" i="1" s="1"/>
  <c r="B7" i="1" s="1"/>
  <c r="A8" i="1" s="1"/>
  <c r="B8" i="1" s="1"/>
  <c r="A9" i="1" s="1"/>
  <c r="B9" i="1" l="1"/>
  <c r="A10" i="1" s="1"/>
  <c r="B10" i="1" s="1"/>
  <c r="A11" i="1" s="1"/>
  <c r="I35" i="1"/>
  <c r="H36" i="1" s="1"/>
  <c r="I36" i="1" s="1"/>
  <c r="H11" i="1"/>
  <c r="I11" i="1" s="1"/>
  <c r="H12" i="1" s="1"/>
  <c r="I12" i="1" s="1"/>
  <c r="H13" i="1" s="1"/>
  <c r="B35" i="1"/>
  <c r="A36" i="1" s="1"/>
  <c r="B36" i="1" s="1"/>
  <c r="A37" i="1" s="1"/>
  <c r="B37" i="1" s="1"/>
  <c r="I13" i="1" l="1"/>
  <c r="H14" i="1" s="1"/>
  <c r="I14" i="1" s="1"/>
  <c r="H15" i="1" s="1"/>
  <c r="I15" i="1" s="1"/>
  <c r="H16" i="1" s="1"/>
  <c r="I16" i="1" s="1"/>
  <c r="H17" i="1" s="1"/>
  <c r="I17" i="1" s="1"/>
  <c r="H18" i="1" s="1"/>
  <c r="I18" i="1" s="1"/>
  <c r="H37" i="1"/>
  <c r="B11" i="1"/>
  <c r="A12" i="1" s="1"/>
  <c r="I37" i="1" l="1"/>
  <c r="B12" i="1"/>
  <c r="A13" i="1" s="1"/>
  <c r="B13" i="1" s="1"/>
  <c r="A14" i="1" s="1"/>
  <c r="B14" i="1" s="1"/>
  <c r="A15" i="1" s="1"/>
  <c r="B15" i="1" s="1"/>
  <c r="A16" i="1" s="1"/>
  <c r="B16" i="1" l="1"/>
  <c r="A17" i="1" s="1"/>
  <c r="B17" i="1" l="1"/>
  <c r="A18" i="1" s="1"/>
  <c r="B18" i="1" l="1"/>
  <c r="A19" i="1" s="1"/>
  <c r="B19" i="1" l="1"/>
  <c r="A20" i="1" s="1"/>
  <c r="B20" i="1" s="1"/>
  <c r="A21" i="1" s="1"/>
  <c r="B21" i="1" s="1"/>
  <c r="A22" i="1" s="1"/>
  <c r="B22" i="1" s="1"/>
  <c r="A23" i="1" s="1"/>
  <c r="B23" i="1" s="1"/>
  <c r="A24" i="1" s="1"/>
  <c r="B24" i="1" s="1"/>
  <c r="A25" i="1" s="1"/>
  <c r="B25" i="1" s="1"/>
</calcChain>
</file>

<file path=xl/sharedStrings.xml><?xml version="1.0" encoding="utf-8"?>
<sst xmlns="http://schemas.openxmlformats.org/spreadsheetml/2006/main" count="113" uniqueCount="64">
  <si>
    <t>Intro and debrief</t>
  </si>
  <si>
    <t>ER</t>
  </si>
  <si>
    <t>Coffee</t>
  </si>
  <si>
    <t>Lunch</t>
  </si>
  <si>
    <t>Participants</t>
  </si>
  <si>
    <t>Questions</t>
  </si>
  <si>
    <t>LM</t>
  </si>
  <si>
    <t>LT</t>
  </si>
  <si>
    <t>Lect</t>
  </si>
  <si>
    <t>Exer</t>
  </si>
  <si>
    <t>Data</t>
  </si>
  <si>
    <t>Tuesday</t>
  </si>
  <si>
    <t>Wednesday</t>
  </si>
  <si>
    <t>Thursday</t>
  </si>
  <si>
    <t>Monday</t>
  </si>
  <si>
    <t>DLB</t>
  </si>
  <si>
    <t>Acoustics</t>
  </si>
  <si>
    <t>ResTalk</t>
  </si>
  <si>
    <t>Intermediate workshop 2017, schedule for presenters</t>
  </si>
  <si>
    <t>R refresher</t>
  </si>
  <si>
    <t>Types of sampling</t>
  </si>
  <si>
    <t>Strip transects</t>
  </si>
  <si>
    <t>Variance</t>
  </si>
  <si>
    <t>Plot sampling assumptions</t>
  </si>
  <si>
    <t>Distance sampling</t>
  </si>
  <si>
    <t>DS assumptions</t>
  </si>
  <si>
    <t>Pooling robustness</t>
  </si>
  <si>
    <t>MCDS</t>
  </si>
  <si>
    <t>Clusters</t>
  </si>
  <si>
    <t>Practical 2 &amp; 3</t>
  </si>
  <si>
    <t>Participants slides</t>
  </si>
  <si>
    <t>Practical 2 summary</t>
  </si>
  <si>
    <t>Dssim lecture (to any questions)</t>
  </si>
  <si>
    <t>Dssim lecture conclusion</t>
  </si>
  <si>
    <t>Practical 4</t>
  </si>
  <si>
    <t>Blue monkeys</t>
  </si>
  <si>
    <t>What is DSM</t>
  </si>
  <si>
    <t>DLM</t>
  </si>
  <si>
    <t>GAM (to theory)</t>
  </si>
  <si>
    <t>GAMS (remainder)</t>
  </si>
  <si>
    <t>Practical 5</t>
  </si>
  <si>
    <t>Distance package functions</t>
  </si>
  <si>
    <t>Practicals 6 and 7</t>
  </si>
  <si>
    <t>Model checking</t>
  </si>
  <si>
    <t>Catch up time for practicals</t>
  </si>
  <si>
    <t>Multiple smooths</t>
  </si>
  <si>
    <t>Practical 8</t>
  </si>
  <si>
    <t>Prediction</t>
  </si>
  <si>
    <t>Practical 9</t>
  </si>
  <si>
    <t>Practical 9 &amp; 10</t>
  </si>
  <si>
    <t>Practical advice</t>
  </si>
  <si>
    <t>Dave live analysis</t>
  </si>
  <si>
    <t>MRDS lecture (first 14 slides)</t>
  </si>
  <si>
    <t>MRDS (15 to conclusion)</t>
  </si>
  <si>
    <t>Practical 11 (at back of room)</t>
  </si>
  <si>
    <t>Friday</t>
  </si>
  <si>
    <t>DH</t>
  </si>
  <si>
    <t>SECR</t>
  </si>
  <si>
    <t>Availability</t>
  </si>
  <si>
    <t>Movement</t>
  </si>
  <si>
    <t>RG</t>
  </si>
  <si>
    <t>Sp. Topic (Dssim setup)</t>
  </si>
  <si>
    <t>Sp. Topic MRDS summary</t>
  </si>
  <si>
    <t>DSM temporal inference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</si>
</sst>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9" fontId="0" fillId="0" borderId="0" xfId="0" applyNumberFormat="1"/>
    <xf numFmtId="16" fontId="1" fillId="0" borderId="0" xfId="0" applyNumberFormat="1" applyFont="1"/>
    <xf numFmtId="0" fontId="0" fillId="0" borderId="0" xfId="0" applyBorder="1"/>
    <xf numFmtId="0" fontId="1" fillId="0" borderId="0" xfId="0" applyFont="1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0"/>
  <sheetViews>
    <sheetView tabSelected="1" workbookViewId="0">
      <selection activeCell="A50" sqref="A1:M50"/>
    </sheetView>
  </sheetViews>
  <sheetFormatPr defaultRowHeight="15" x14ac:dyDescent="0.25"/>
  <cols>
    <col min="1" max="1" width="11.42578125" customWidth="1"/>
    <col min="2" max="2" width="7.5703125" customWidth="1"/>
    <col min="3" max="3" width="31.28515625" customWidth="1"/>
    <col min="4" max="4" width="4.7109375" customWidth="1"/>
    <col min="5" max="5" width="4.140625" customWidth="1"/>
    <col min="6" max="6" width="7" customWidth="1"/>
    <col min="7" max="7" width="6" customWidth="1"/>
    <col min="8" max="8" width="15.85546875" bestFit="1" customWidth="1"/>
    <col min="10" max="10" width="26.140625" customWidth="1"/>
    <col min="11" max="11" width="4.85546875" customWidth="1"/>
    <col min="12" max="12" width="4.42578125" customWidth="1"/>
    <col min="13" max="13" width="5.85546875" customWidth="1"/>
    <col min="14" max="14" width="5.42578125" customWidth="1"/>
    <col min="15" max="15" width="8.42578125" customWidth="1"/>
    <col min="16" max="16" width="8.85546875" customWidth="1"/>
  </cols>
  <sheetData>
    <row r="1" spans="1:13" x14ac:dyDescent="0.25">
      <c r="A1" s="3" t="s">
        <v>18</v>
      </c>
    </row>
    <row r="3" spans="1:13" x14ac:dyDescent="0.25">
      <c r="A3" s="1">
        <v>42946.583333333336</v>
      </c>
      <c r="B3" s="1">
        <f t="shared" ref="B3" si="0">A3+TIME(0,E3,0)</f>
        <v>42946.708333333336</v>
      </c>
      <c r="C3" t="s">
        <v>19</v>
      </c>
      <c r="E3">
        <v>180</v>
      </c>
    </row>
    <row r="5" spans="1:13" x14ac:dyDescent="0.25">
      <c r="A5" s="7">
        <v>42947.375</v>
      </c>
      <c r="B5" s="2" t="s">
        <v>14</v>
      </c>
      <c r="C5" s="9"/>
      <c r="H5" s="7">
        <v>42948.375</v>
      </c>
      <c r="I5" s="2" t="s">
        <v>11</v>
      </c>
    </row>
    <row r="6" spans="1:13" x14ac:dyDescent="0.25">
      <c r="A6" s="1">
        <v>42947.375</v>
      </c>
      <c r="B6" s="1">
        <f t="shared" ref="B6:B8" si="1">A6+TIME(0,E6,0)</f>
        <v>42947.390972222223</v>
      </c>
      <c r="C6" s="5" t="s">
        <v>0</v>
      </c>
      <c r="D6" t="s">
        <v>7</v>
      </c>
      <c r="E6">
        <v>23</v>
      </c>
      <c r="H6" s="1">
        <v>42948.375</v>
      </c>
      <c r="I6" s="1">
        <f>H6+TIME(0,L6,0)</f>
        <v>42948.395833333336</v>
      </c>
      <c r="J6" s="5" t="s">
        <v>35</v>
      </c>
      <c r="K6" t="s">
        <v>7</v>
      </c>
      <c r="L6">
        <v>30</v>
      </c>
    </row>
    <row r="7" spans="1:13" x14ac:dyDescent="0.25">
      <c r="A7" s="1">
        <f>+B6</f>
        <v>42947.390972222223</v>
      </c>
      <c r="B7" s="1">
        <f t="shared" si="1"/>
        <v>42947.40625</v>
      </c>
      <c r="C7" s="5" t="s">
        <v>20</v>
      </c>
      <c r="D7" t="s">
        <v>7</v>
      </c>
      <c r="E7">
        <v>22</v>
      </c>
      <c r="H7" s="1">
        <f>+I6</f>
        <v>42948.395833333336</v>
      </c>
      <c r="I7" s="1">
        <f>H7+TIME(0,L7,0)</f>
        <v>42948.432638888895</v>
      </c>
      <c r="J7" s="5" t="s">
        <v>36</v>
      </c>
      <c r="K7" t="s">
        <v>37</v>
      </c>
      <c r="L7">
        <v>53</v>
      </c>
    </row>
    <row r="8" spans="1:13" x14ac:dyDescent="0.25">
      <c r="A8" s="1">
        <f>+B7</f>
        <v>42947.40625</v>
      </c>
      <c r="B8" s="1">
        <f t="shared" si="1"/>
        <v>42947.409722222219</v>
      </c>
      <c r="C8" s="5" t="s">
        <v>21</v>
      </c>
      <c r="D8" t="s">
        <v>7</v>
      </c>
      <c r="E8">
        <v>5</v>
      </c>
      <c r="H8" s="1">
        <f t="shared" ref="H8:H11" si="2">+I7</f>
        <v>42948.432638888895</v>
      </c>
      <c r="I8" s="1">
        <f t="shared" ref="I8:I11" si="3">H8+TIME(0,L8,0)</f>
        <v>42948.449305555565</v>
      </c>
      <c r="J8" s="5" t="s">
        <v>2</v>
      </c>
      <c r="L8">
        <v>24</v>
      </c>
    </row>
    <row r="9" spans="1:13" x14ac:dyDescent="0.25">
      <c r="A9" s="1">
        <f>+B8</f>
        <v>42947.409722222219</v>
      </c>
      <c r="B9" s="1">
        <f>A9+TIME(0,E9,0)</f>
        <v>42947.411111111105</v>
      </c>
      <c r="C9" s="5" t="s">
        <v>22</v>
      </c>
      <c r="D9" t="s">
        <v>7</v>
      </c>
      <c r="E9">
        <v>2</v>
      </c>
      <c r="H9" s="1">
        <f t="shared" si="2"/>
        <v>42948.449305555565</v>
      </c>
      <c r="I9" s="1">
        <f t="shared" si="3"/>
        <v>42948.468750000007</v>
      </c>
      <c r="J9" s="5" t="s">
        <v>38</v>
      </c>
      <c r="K9" t="s">
        <v>37</v>
      </c>
      <c r="L9">
        <v>28</v>
      </c>
    </row>
    <row r="10" spans="1:13" x14ac:dyDescent="0.25">
      <c r="A10" s="1">
        <f>+B9</f>
        <v>42947.411111111105</v>
      </c>
      <c r="B10" s="1">
        <f t="shared" ref="B10:B21" si="4">A10+TIME(0,E10,0)</f>
        <v>42947.420138888883</v>
      </c>
      <c r="C10" s="5" t="s">
        <v>23</v>
      </c>
      <c r="D10" t="s">
        <v>7</v>
      </c>
      <c r="E10">
        <v>13</v>
      </c>
      <c r="F10" s="4"/>
      <c r="H10" s="1">
        <f t="shared" si="2"/>
        <v>42948.468750000007</v>
      </c>
      <c r="I10" s="1">
        <f t="shared" si="3"/>
        <v>42948.493055555562</v>
      </c>
      <c r="J10" s="5" t="s">
        <v>39</v>
      </c>
      <c r="K10" t="s">
        <v>37</v>
      </c>
      <c r="L10">
        <v>35</v>
      </c>
      <c r="M10" s="4"/>
    </row>
    <row r="11" spans="1:13" x14ac:dyDescent="0.25">
      <c r="A11" s="1">
        <f>+B10</f>
        <v>42947.420138888883</v>
      </c>
      <c r="B11" s="1">
        <f t="shared" si="4"/>
        <v>42947.43541666666</v>
      </c>
      <c r="C11" s="5" t="s">
        <v>24</v>
      </c>
      <c r="D11" t="s">
        <v>7</v>
      </c>
      <c r="E11">
        <v>22</v>
      </c>
      <c r="F11" s="4"/>
      <c r="H11" s="1">
        <f t="shared" si="2"/>
        <v>42948.493055555562</v>
      </c>
      <c r="I11" s="1">
        <f t="shared" si="3"/>
        <v>42948.513888888898</v>
      </c>
      <c r="J11" s="5" t="s">
        <v>40</v>
      </c>
      <c r="L11">
        <v>30</v>
      </c>
      <c r="M11" s="4"/>
    </row>
    <row r="12" spans="1:13" x14ac:dyDescent="0.25">
      <c r="A12" s="1">
        <f t="shared" ref="A12:A20" si="5">+B11</f>
        <v>42947.43541666666</v>
      </c>
      <c r="B12" s="1">
        <f t="shared" si="4"/>
        <v>42947.444444444438</v>
      </c>
      <c r="C12" s="5" t="s">
        <v>25</v>
      </c>
      <c r="D12" t="s">
        <v>7</v>
      </c>
      <c r="E12">
        <v>13</v>
      </c>
      <c r="F12" s="4"/>
      <c r="H12" s="1">
        <f>+I11</f>
        <v>42948.513888888898</v>
      </c>
      <c r="I12" s="1">
        <f t="shared" ref="I12:I18" si="6">H12+TIME(0,L12,0)</f>
        <v>42948.562500000007</v>
      </c>
      <c r="J12" s="5" t="s">
        <v>3</v>
      </c>
      <c r="L12">
        <v>70</v>
      </c>
      <c r="M12" s="4"/>
    </row>
    <row r="13" spans="1:13" x14ac:dyDescent="0.25">
      <c r="A13" s="1">
        <f t="shared" si="5"/>
        <v>42947.444444444438</v>
      </c>
      <c r="B13" s="1">
        <f t="shared" si="4"/>
        <v>42947.452777777769</v>
      </c>
      <c r="C13" s="5" t="s">
        <v>2</v>
      </c>
      <c r="E13">
        <v>12</v>
      </c>
      <c r="F13" s="4"/>
      <c r="H13" s="1">
        <f t="shared" ref="H13:H18" si="7">+I12</f>
        <v>42948.562500000007</v>
      </c>
      <c r="I13" s="1">
        <f t="shared" si="6"/>
        <v>42948.569444444453</v>
      </c>
      <c r="J13" s="5" t="s">
        <v>30</v>
      </c>
      <c r="L13">
        <v>10</v>
      </c>
      <c r="M13" s="4"/>
    </row>
    <row r="14" spans="1:13" x14ac:dyDescent="0.25">
      <c r="A14" s="1">
        <f t="shared" si="5"/>
        <v>42947.452777777769</v>
      </c>
      <c r="B14" s="1">
        <f t="shared" si="4"/>
        <v>42947.456944444435</v>
      </c>
      <c r="C14" s="5" t="s">
        <v>26</v>
      </c>
      <c r="D14" t="s">
        <v>7</v>
      </c>
      <c r="E14">
        <v>6</v>
      </c>
      <c r="H14" s="1">
        <f t="shared" si="7"/>
        <v>42948.569444444453</v>
      </c>
      <c r="I14" s="1">
        <f>H14+TIME(0,L14,0)</f>
        <v>42948.583333333343</v>
      </c>
      <c r="J14" s="5" t="s">
        <v>41</v>
      </c>
      <c r="K14" t="s">
        <v>37</v>
      </c>
      <c r="L14">
        <v>20</v>
      </c>
    </row>
    <row r="15" spans="1:13" x14ac:dyDescent="0.25">
      <c r="A15" s="1">
        <f t="shared" si="5"/>
        <v>42947.456944444435</v>
      </c>
      <c r="B15" s="1">
        <f t="shared" si="4"/>
        <v>42947.461111111101</v>
      </c>
      <c r="C15" s="5" t="s">
        <v>27</v>
      </c>
      <c r="D15" t="s">
        <v>7</v>
      </c>
      <c r="E15">
        <v>6</v>
      </c>
      <c r="H15" s="1">
        <f t="shared" ref="H15:H18" si="8">+I14</f>
        <v>42948.583333333343</v>
      </c>
      <c r="I15" s="1">
        <f t="shared" ref="I15:I18" si="9">H15+TIME(0,L15,0)</f>
        <v>42948.635416666679</v>
      </c>
      <c r="J15" s="5" t="s">
        <v>42</v>
      </c>
      <c r="L15">
        <v>75</v>
      </c>
    </row>
    <row r="16" spans="1:13" x14ac:dyDescent="0.25">
      <c r="A16" s="1">
        <f t="shared" si="5"/>
        <v>42947.461111111101</v>
      </c>
      <c r="B16" s="1">
        <f t="shared" si="4"/>
        <v>42947.46388888888</v>
      </c>
      <c r="C16" s="5" t="s">
        <v>28</v>
      </c>
      <c r="D16" t="s">
        <v>7</v>
      </c>
      <c r="E16">
        <v>4</v>
      </c>
      <c r="H16" s="1">
        <f t="shared" si="8"/>
        <v>42948.635416666679</v>
      </c>
      <c r="I16" s="1">
        <f t="shared" si="9"/>
        <v>42948.656250000015</v>
      </c>
      <c r="J16" s="5" t="s">
        <v>2</v>
      </c>
      <c r="L16">
        <v>30</v>
      </c>
    </row>
    <row r="17" spans="1:20" x14ac:dyDescent="0.25">
      <c r="A17" s="1">
        <f t="shared" si="5"/>
        <v>42947.46388888888</v>
      </c>
      <c r="B17" s="1">
        <f t="shared" si="4"/>
        <v>42947.470138888879</v>
      </c>
      <c r="C17" s="5" t="s">
        <v>5</v>
      </c>
      <c r="D17" t="s">
        <v>7</v>
      </c>
      <c r="E17">
        <v>9</v>
      </c>
      <c r="F17">
        <f>SUM(E6:E17)-E13</f>
        <v>125</v>
      </c>
      <c r="H17" s="1">
        <f t="shared" si="8"/>
        <v>42948.656250000015</v>
      </c>
      <c r="I17" s="1">
        <f t="shared" si="9"/>
        <v>42948.680555555569</v>
      </c>
      <c r="J17" s="5" t="s">
        <v>43</v>
      </c>
      <c r="K17" t="s">
        <v>37</v>
      </c>
      <c r="L17">
        <v>35</v>
      </c>
    </row>
    <row r="18" spans="1:20" x14ac:dyDescent="0.25">
      <c r="A18" s="1">
        <f t="shared" si="5"/>
        <v>42947.470138888879</v>
      </c>
      <c r="B18" s="1">
        <f t="shared" si="4"/>
        <v>42947.510416666657</v>
      </c>
      <c r="C18" s="5" t="s">
        <v>29</v>
      </c>
      <c r="D18" t="s">
        <v>7</v>
      </c>
      <c r="E18">
        <v>58</v>
      </c>
      <c r="H18" s="1">
        <f t="shared" si="8"/>
        <v>42948.680555555569</v>
      </c>
      <c r="I18" s="1">
        <f t="shared" si="9"/>
        <v>42948.70833333335</v>
      </c>
      <c r="J18" s="5" t="s">
        <v>44</v>
      </c>
      <c r="L18">
        <v>40</v>
      </c>
    </row>
    <row r="19" spans="1:20" x14ac:dyDescent="0.25">
      <c r="A19" s="1">
        <f t="shared" si="5"/>
        <v>42947.510416666657</v>
      </c>
      <c r="B19" s="1">
        <f t="shared" si="4"/>
        <v>42947.552083333321</v>
      </c>
      <c r="C19" s="5" t="s">
        <v>3</v>
      </c>
      <c r="E19">
        <v>60</v>
      </c>
      <c r="H19" s="1"/>
      <c r="I19" s="1"/>
      <c r="J19" s="5"/>
    </row>
    <row r="20" spans="1:20" x14ac:dyDescent="0.25">
      <c r="A20" s="1">
        <f t="shared" si="5"/>
        <v>42947.552083333321</v>
      </c>
      <c r="B20" s="1">
        <f t="shared" si="4"/>
        <v>42947.57499999999</v>
      </c>
      <c r="C20" s="5" t="s">
        <v>30</v>
      </c>
      <c r="E20">
        <v>33</v>
      </c>
      <c r="H20" s="1"/>
      <c r="I20" s="1"/>
      <c r="J20" s="5"/>
    </row>
    <row r="21" spans="1:20" x14ac:dyDescent="0.25">
      <c r="A21" s="1">
        <f t="shared" ref="A21" si="10">+B20</f>
        <v>42947.57499999999</v>
      </c>
      <c r="B21" s="1">
        <f t="shared" si="4"/>
        <v>42947.579861111102</v>
      </c>
      <c r="C21" s="5" t="s">
        <v>31</v>
      </c>
      <c r="D21" t="s">
        <v>7</v>
      </c>
      <c r="E21">
        <v>7</v>
      </c>
      <c r="J21" s="5"/>
      <c r="O21" s="4" t="s">
        <v>8</v>
      </c>
      <c r="P21">
        <f>+F17+E22+E23+L7+L9+L10+L17+E29+E33+E34+L29+L30+L32+L34+L35</f>
        <v>757</v>
      </c>
      <c r="Q21" s="6">
        <f>+P21/P$27</f>
        <v>0.46074254412659771</v>
      </c>
    </row>
    <row r="22" spans="1:20" x14ac:dyDescent="0.25">
      <c r="A22" s="1">
        <f t="shared" ref="A22" si="11">+B21</f>
        <v>42947.579861111102</v>
      </c>
      <c r="B22" s="1">
        <f t="shared" ref="B22" si="12">A22+TIME(0,E22,0)</f>
        <v>42947.619444444434</v>
      </c>
      <c r="C22" s="5" t="s">
        <v>32</v>
      </c>
      <c r="D22" t="s">
        <v>6</v>
      </c>
      <c r="E22">
        <v>57</v>
      </c>
      <c r="J22" s="5"/>
      <c r="O22" s="4" t="s">
        <v>9</v>
      </c>
      <c r="P22">
        <f>+E18+E21+E25+L11+L15+E31+E35+E37+L37</f>
        <v>561</v>
      </c>
      <c r="Q22" s="6">
        <f>+P22/P$27</f>
        <v>0.3414485696895922</v>
      </c>
    </row>
    <row r="23" spans="1:20" x14ac:dyDescent="0.25">
      <c r="A23" s="1">
        <f t="shared" ref="A23" si="13">+B22</f>
        <v>42947.619444444434</v>
      </c>
      <c r="B23" s="1">
        <f t="shared" ref="B23" si="14">A23+TIME(0,E23,0)</f>
        <v>42947.635416666657</v>
      </c>
      <c r="C23" s="5" t="s">
        <v>33</v>
      </c>
      <c r="D23" t="s">
        <v>6</v>
      </c>
      <c r="E23">
        <v>23</v>
      </c>
      <c r="J23" s="5"/>
      <c r="O23" s="4"/>
      <c r="Q23" s="6"/>
    </row>
    <row r="24" spans="1:20" x14ac:dyDescent="0.25">
      <c r="A24" s="1">
        <f t="shared" ref="A24" si="15">+B23</f>
        <v>42947.635416666657</v>
      </c>
      <c r="B24" s="1">
        <f t="shared" ref="B24" si="16">A24+TIME(0,E24,0)</f>
        <v>42947.645833333321</v>
      </c>
      <c r="C24" s="5" t="s">
        <v>2</v>
      </c>
      <c r="E24">
        <v>15</v>
      </c>
      <c r="J24" s="5"/>
      <c r="O24" s="4"/>
      <c r="Q24" s="6"/>
    </row>
    <row r="25" spans="1:20" x14ac:dyDescent="0.25">
      <c r="A25" s="1">
        <f t="shared" ref="A25" si="17">+B24</f>
        <v>42947.645833333321</v>
      </c>
      <c r="B25" s="1">
        <f t="shared" ref="B25" si="18">A25+TIME(0,E25,0)</f>
        <v>42947.708333333321</v>
      </c>
      <c r="C25" s="5" t="s">
        <v>34</v>
      </c>
      <c r="D25" t="s">
        <v>6</v>
      </c>
      <c r="E25">
        <v>90</v>
      </c>
      <c r="J25" s="5"/>
      <c r="O25" s="4" t="s">
        <v>10</v>
      </c>
      <c r="P25">
        <f>+L18+E49</f>
        <v>235</v>
      </c>
      <c r="Q25" s="6">
        <f>+P26/P$27</f>
        <v>5.4777845404747415E-2</v>
      </c>
    </row>
    <row r="26" spans="1:20" x14ac:dyDescent="0.25">
      <c r="C26" s="5"/>
      <c r="J26" s="5"/>
      <c r="O26" s="4" t="s">
        <v>17</v>
      </c>
      <c r="P26">
        <f>SUM(E40:E43)</f>
        <v>90</v>
      </c>
      <c r="Q26" s="6">
        <f>+P26/P$27</f>
        <v>5.4777845404747415E-2</v>
      </c>
    </row>
    <row r="27" spans="1:20" x14ac:dyDescent="0.25">
      <c r="A27" s="7">
        <v>42949.375</v>
      </c>
      <c r="B27" s="2" t="s">
        <v>12</v>
      </c>
      <c r="C27" s="9"/>
      <c r="H27" s="7">
        <v>42950.375</v>
      </c>
      <c r="I27" s="2" t="s">
        <v>13</v>
      </c>
      <c r="J27" s="9"/>
      <c r="P27">
        <f>SUM(P21:P26)</f>
        <v>1643</v>
      </c>
      <c r="Q27" s="6"/>
    </row>
    <row r="28" spans="1:20" x14ac:dyDescent="0.25">
      <c r="A28" s="1">
        <v>42949.375</v>
      </c>
      <c r="B28" s="1">
        <f>A28+TIME(0,E28,0)</f>
        <v>42949.376388888886</v>
      </c>
      <c r="C28" s="5" t="s">
        <v>5</v>
      </c>
      <c r="D28" t="s">
        <v>37</v>
      </c>
      <c r="E28">
        <v>2</v>
      </c>
      <c r="H28" s="1">
        <v>42950.375</v>
      </c>
      <c r="I28" s="1">
        <f t="shared" ref="I28:I29" si="19">H28+TIME(0,L28,0)</f>
        <v>42950.376388888886</v>
      </c>
      <c r="J28" s="5" t="s">
        <v>5</v>
      </c>
      <c r="K28" t="s">
        <v>37</v>
      </c>
      <c r="L28">
        <v>2</v>
      </c>
    </row>
    <row r="29" spans="1:20" x14ac:dyDescent="0.25">
      <c r="A29" s="1">
        <f>+B28</f>
        <v>42949.376388888886</v>
      </c>
      <c r="B29" s="1">
        <f>A29+TIME(0,E29,0)</f>
        <v>42949.436111111107</v>
      </c>
      <c r="C29" s="5" t="s">
        <v>45</v>
      </c>
      <c r="D29" t="s">
        <v>37</v>
      </c>
      <c r="E29">
        <v>86</v>
      </c>
      <c r="H29" s="1">
        <f>+I28</f>
        <v>42950.376388888886</v>
      </c>
      <c r="I29" s="1">
        <f t="shared" si="19"/>
        <v>42950.423611111109</v>
      </c>
      <c r="J29" s="5" t="s">
        <v>50</v>
      </c>
      <c r="K29" t="s">
        <v>37</v>
      </c>
      <c r="L29">
        <v>68</v>
      </c>
      <c r="N29" s="8"/>
      <c r="O29" s="8"/>
      <c r="P29" s="8"/>
      <c r="Q29" s="8"/>
      <c r="R29" s="8"/>
      <c r="S29" s="8"/>
      <c r="T29" s="8"/>
    </row>
    <row r="30" spans="1:20" x14ac:dyDescent="0.25">
      <c r="A30" s="1">
        <f t="shared" ref="A30:A39" si="20">+B29</f>
        <v>42949.436111111107</v>
      </c>
      <c r="B30" s="1">
        <f t="shared" ref="B30:B33" si="21">A30+TIME(0,E30,0)</f>
        <v>42949.448611111104</v>
      </c>
      <c r="C30" s="5" t="s">
        <v>2</v>
      </c>
      <c r="E30">
        <v>18</v>
      </c>
      <c r="H30" s="1">
        <f t="shared" ref="H30:H35" si="22">+I29</f>
        <v>42950.423611111109</v>
      </c>
      <c r="I30" s="1">
        <f t="shared" ref="I30:I35" si="23">H30+TIME(0,L30,0)</f>
        <v>42950.438888888886</v>
      </c>
      <c r="J30" s="5" t="s">
        <v>51</v>
      </c>
      <c r="K30" t="s">
        <v>37</v>
      </c>
      <c r="L30">
        <v>22</v>
      </c>
      <c r="N30" s="8"/>
      <c r="O30" s="8"/>
      <c r="P30" s="8"/>
      <c r="Q30" s="8"/>
      <c r="R30" s="8"/>
      <c r="S30" s="8"/>
      <c r="T30" s="8"/>
    </row>
    <row r="31" spans="1:20" x14ac:dyDescent="0.25">
      <c r="A31" s="1">
        <f t="shared" si="20"/>
        <v>42949.448611111104</v>
      </c>
      <c r="B31" s="1">
        <f t="shared" si="21"/>
        <v>42949.513888888883</v>
      </c>
      <c r="C31" s="5" t="s">
        <v>46</v>
      </c>
      <c r="E31">
        <v>94</v>
      </c>
      <c r="H31" s="1">
        <f t="shared" si="22"/>
        <v>42950.438888888886</v>
      </c>
      <c r="I31" s="1">
        <f t="shared" si="23"/>
        <v>42950.451388888883</v>
      </c>
      <c r="J31" s="5" t="s">
        <v>2</v>
      </c>
      <c r="L31">
        <v>18</v>
      </c>
      <c r="N31" s="8"/>
      <c r="O31" s="8"/>
      <c r="P31" s="8"/>
      <c r="Q31" s="8"/>
      <c r="R31" s="8"/>
      <c r="S31" s="10"/>
      <c r="T31" s="8"/>
    </row>
    <row r="32" spans="1:20" x14ac:dyDescent="0.25">
      <c r="A32" s="1">
        <f t="shared" si="20"/>
        <v>42949.513888888883</v>
      </c>
      <c r="B32" s="1">
        <f t="shared" si="21"/>
        <v>42949.57430555555</v>
      </c>
      <c r="C32" s="5" t="s">
        <v>3</v>
      </c>
      <c r="E32">
        <v>87</v>
      </c>
      <c r="F32" s="4"/>
      <c r="H32" s="1">
        <f t="shared" si="22"/>
        <v>42950.451388888883</v>
      </c>
      <c r="I32" s="1">
        <f t="shared" si="23"/>
        <v>42950.513888888883</v>
      </c>
      <c r="J32" s="5" t="s">
        <v>51</v>
      </c>
      <c r="K32" t="s">
        <v>37</v>
      </c>
      <c r="L32">
        <v>90</v>
      </c>
      <c r="M32" s="4"/>
      <c r="N32" s="8"/>
      <c r="O32" s="8"/>
      <c r="P32" s="8"/>
      <c r="Q32" s="8"/>
      <c r="R32" s="8"/>
      <c r="S32" s="8"/>
      <c r="T32" s="8"/>
    </row>
    <row r="33" spans="1:20" x14ac:dyDescent="0.25">
      <c r="A33" s="1">
        <f t="shared" si="20"/>
        <v>42949.57430555555</v>
      </c>
      <c r="B33" s="1">
        <f t="shared" si="21"/>
        <v>42949.597222222219</v>
      </c>
      <c r="C33" s="5" t="s">
        <v>47</v>
      </c>
      <c r="D33" t="s">
        <v>37</v>
      </c>
      <c r="E33">
        <v>33</v>
      </c>
      <c r="F33" s="4"/>
      <c r="H33" s="1">
        <f t="shared" si="22"/>
        <v>42950.513888888883</v>
      </c>
      <c r="I33" s="1">
        <f t="shared" si="23"/>
        <v>42950.574999999997</v>
      </c>
      <c r="J33" s="5" t="s">
        <v>3</v>
      </c>
      <c r="L33">
        <v>88</v>
      </c>
      <c r="M33" s="4"/>
      <c r="N33" s="8"/>
      <c r="O33" s="8"/>
      <c r="P33" s="8"/>
      <c r="Q33" s="8"/>
      <c r="R33" s="8"/>
      <c r="S33" s="8"/>
      <c r="T33" s="8"/>
    </row>
    <row r="34" spans="1:20" x14ac:dyDescent="0.25">
      <c r="A34" s="1">
        <f t="shared" si="20"/>
        <v>42949.597222222219</v>
      </c>
      <c r="B34" s="1">
        <f t="shared" ref="B34" si="24">A34+TIME(0,E34,0)</f>
        <v>42949.614583333328</v>
      </c>
      <c r="C34" s="5" t="s">
        <v>22</v>
      </c>
      <c r="D34" t="s">
        <v>37</v>
      </c>
      <c r="E34">
        <v>25</v>
      </c>
      <c r="F34" s="4"/>
      <c r="H34" s="1">
        <f t="shared" si="22"/>
        <v>42950.574999999997</v>
      </c>
      <c r="I34" s="1">
        <f t="shared" si="23"/>
        <v>42950.609722222216</v>
      </c>
      <c r="J34" s="5" t="s">
        <v>52</v>
      </c>
      <c r="K34" t="s">
        <v>7</v>
      </c>
      <c r="L34">
        <v>50</v>
      </c>
      <c r="M34" s="4"/>
      <c r="N34" s="8"/>
      <c r="O34" s="8"/>
      <c r="P34" s="8"/>
      <c r="Q34" s="8"/>
      <c r="R34" s="8"/>
      <c r="S34" s="8"/>
      <c r="T34" s="8"/>
    </row>
    <row r="35" spans="1:20" x14ac:dyDescent="0.25">
      <c r="A35" s="1">
        <f t="shared" si="20"/>
        <v>42949.614583333328</v>
      </c>
      <c r="B35" s="1">
        <f>A35+TIME(0,E35,0)</f>
        <v>42949.645833333328</v>
      </c>
      <c r="C35" s="5" t="s">
        <v>48</v>
      </c>
      <c r="E35">
        <v>45</v>
      </c>
      <c r="F35" s="4"/>
      <c r="H35" s="1">
        <f t="shared" si="22"/>
        <v>42950.609722222216</v>
      </c>
      <c r="I35" s="1">
        <f t="shared" si="23"/>
        <v>42950.628472222219</v>
      </c>
      <c r="J35" s="5" t="s">
        <v>53</v>
      </c>
      <c r="K35" t="s">
        <v>7</v>
      </c>
      <c r="L35">
        <v>27</v>
      </c>
      <c r="M35" s="4"/>
      <c r="N35" s="8"/>
      <c r="O35" s="10"/>
      <c r="P35" s="8"/>
      <c r="Q35" s="8"/>
      <c r="R35" s="8"/>
      <c r="S35" s="8"/>
      <c r="T35" s="8"/>
    </row>
    <row r="36" spans="1:20" x14ac:dyDescent="0.25">
      <c r="A36" s="1">
        <f t="shared" si="20"/>
        <v>42949.645833333328</v>
      </c>
      <c r="B36" s="1">
        <f>A36+TIME(0,E36,0)</f>
        <v>42949.658333333326</v>
      </c>
      <c r="C36" s="5" t="s">
        <v>2</v>
      </c>
      <c r="E36">
        <v>18</v>
      </c>
      <c r="H36" s="1">
        <f t="shared" ref="H36" si="25">+I35</f>
        <v>42950.628472222219</v>
      </c>
      <c r="I36" s="1">
        <f>H36+TIME(0,L36,0)</f>
        <v>42950.645833333328</v>
      </c>
      <c r="J36" s="5" t="s">
        <v>2</v>
      </c>
      <c r="L36">
        <v>25</v>
      </c>
      <c r="N36" s="8"/>
      <c r="O36" s="8"/>
      <c r="P36" s="8"/>
      <c r="Q36" s="8"/>
      <c r="R36" s="8"/>
      <c r="S36" s="8"/>
      <c r="T36" s="8"/>
    </row>
    <row r="37" spans="1:20" x14ac:dyDescent="0.25">
      <c r="A37" s="1">
        <f t="shared" si="20"/>
        <v>42949.658333333326</v>
      </c>
      <c r="B37" s="1">
        <f t="shared" ref="B37:B38" si="26">A37+TIME(0,E37,0)</f>
        <v>42949.708333333328</v>
      </c>
      <c r="C37" s="5" t="s">
        <v>49</v>
      </c>
      <c r="E37">
        <v>72</v>
      </c>
      <c r="H37" s="1">
        <f>+I36</f>
        <v>42950.645833333328</v>
      </c>
      <c r="I37" s="1">
        <f t="shared" ref="I37:I40" si="27">H37+TIME(0,L37,0)</f>
        <v>42950.708333333328</v>
      </c>
      <c r="J37" s="5" t="s">
        <v>54</v>
      </c>
      <c r="L37">
        <v>90</v>
      </c>
      <c r="N37" s="8"/>
      <c r="O37" s="8"/>
      <c r="P37" s="8"/>
      <c r="Q37" s="8"/>
      <c r="R37" s="8"/>
      <c r="S37" s="8"/>
      <c r="T37" s="8"/>
    </row>
    <row r="38" spans="1:20" x14ac:dyDescent="0.25">
      <c r="A38" s="1"/>
      <c r="B38" s="1"/>
      <c r="C38" s="5"/>
      <c r="H38" s="1"/>
      <c r="I38" s="1"/>
      <c r="J38" s="5"/>
    </row>
    <row r="39" spans="1:20" x14ac:dyDescent="0.25">
      <c r="A39" s="7">
        <v>42951.375</v>
      </c>
      <c r="B39" s="2" t="s">
        <v>55</v>
      </c>
      <c r="C39" s="5"/>
      <c r="H39" s="1"/>
      <c r="I39" s="1"/>
      <c r="J39" s="5"/>
    </row>
    <row r="40" spans="1:20" x14ac:dyDescent="0.25">
      <c r="A40" s="1">
        <v>42949.375</v>
      </c>
      <c r="B40" s="1">
        <f>A40+TIME(0,E40,0)</f>
        <v>42949.395833333336</v>
      </c>
      <c r="C40" s="5" t="s">
        <v>16</v>
      </c>
      <c r="D40" t="s">
        <v>56</v>
      </c>
      <c r="E40">
        <v>30</v>
      </c>
      <c r="H40" s="1"/>
      <c r="I40" s="1"/>
      <c r="J40" s="5"/>
    </row>
    <row r="41" spans="1:20" x14ac:dyDescent="0.25">
      <c r="A41" s="1">
        <f t="shared" ref="A41:A50" si="28">+B40</f>
        <v>42949.395833333336</v>
      </c>
      <c r="B41" s="1">
        <f t="shared" ref="B41:B50" si="29">A41+TIME(0,E41,0)</f>
        <v>42949.416666666672</v>
      </c>
      <c r="C41" s="5" t="s">
        <v>57</v>
      </c>
      <c r="D41" t="s">
        <v>15</v>
      </c>
      <c r="E41">
        <v>30</v>
      </c>
      <c r="J41" s="5"/>
    </row>
    <row r="42" spans="1:20" x14ac:dyDescent="0.25">
      <c r="A42" s="1">
        <f t="shared" si="28"/>
        <v>42949.416666666672</v>
      </c>
      <c r="B42" s="1">
        <f t="shared" si="29"/>
        <v>42949.427083333336</v>
      </c>
      <c r="C42" s="5" t="s">
        <v>58</v>
      </c>
      <c r="D42" t="s">
        <v>15</v>
      </c>
      <c r="E42">
        <v>15</v>
      </c>
      <c r="J42" s="5"/>
    </row>
    <row r="43" spans="1:20" x14ac:dyDescent="0.25">
      <c r="A43" s="1">
        <f t="shared" si="28"/>
        <v>42949.427083333336</v>
      </c>
      <c r="B43" s="1">
        <f t="shared" si="29"/>
        <v>42949.4375</v>
      </c>
      <c r="C43" s="5" t="s">
        <v>59</v>
      </c>
      <c r="D43" t="s">
        <v>60</v>
      </c>
      <c r="E43">
        <v>15</v>
      </c>
      <c r="J43" s="5"/>
    </row>
    <row r="44" spans="1:20" x14ac:dyDescent="0.25">
      <c r="A44" s="1">
        <f t="shared" si="28"/>
        <v>42949.4375</v>
      </c>
      <c r="B44" s="1">
        <f t="shared" si="29"/>
        <v>42949.447916666664</v>
      </c>
      <c r="C44" s="5" t="s">
        <v>2</v>
      </c>
      <c r="E44">
        <v>15</v>
      </c>
      <c r="J44" s="5"/>
    </row>
    <row r="45" spans="1:20" x14ac:dyDescent="0.25">
      <c r="A45" s="1">
        <f t="shared" si="28"/>
        <v>42949.447916666664</v>
      </c>
      <c r="B45" s="1">
        <f t="shared" si="29"/>
        <v>42949.46875</v>
      </c>
      <c r="C45" s="5" t="s">
        <v>61</v>
      </c>
      <c r="D45" t="s">
        <v>1</v>
      </c>
      <c r="E45">
        <v>30</v>
      </c>
    </row>
    <row r="46" spans="1:20" x14ac:dyDescent="0.25">
      <c r="A46" s="1">
        <f t="shared" si="28"/>
        <v>42949.46875</v>
      </c>
      <c r="B46" s="1">
        <f t="shared" si="29"/>
        <v>42949.489583333336</v>
      </c>
      <c r="C46" s="5" t="s">
        <v>62</v>
      </c>
      <c r="D46" t="s">
        <v>7</v>
      </c>
      <c r="E46">
        <v>30</v>
      </c>
    </row>
    <row r="47" spans="1:20" x14ac:dyDescent="0.25">
      <c r="A47" s="1">
        <f t="shared" si="28"/>
        <v>42949.489583333336</v>
      </c>
      <c r="B47" s="1">
        <f t="shared" si="29"/>
        <v>42949.510416666672</v>
      </c>
      <c r="C47" s="5" t="s">
        <v>63</v>
      </c>
      <c r="D47" t="s">
        <v>37</v>
      </c>
      <c r="E47">
        <v>30</v>
      </c>
    </row>
    <row r="48" spans="1:20" x14ac:dyDescent="0.25">
      <c r="A48" s="1">
        <f t="shared" si="28"/>
        <v>42949.510416666672</v>
      </c>
      <c r="B48" s="1">
        <f t="shared" si="29"/>
        <v>42949.572916666672</v>
      </c>
      <c r="C48" t="s">
        <v>3</v>
      </c>
      <c r="E48">
        <v>90</v>
      </c>
    </row>
    <row r="49" spans="1:5" x14ac:dyDescent="0.25">
      <c r="A49" s="1">
        <f t="shared" si="28"/>
        <v>42949.572916666672</v>
      </c>
      <c r="B49" s="1">
        <f t="shared" si="29"/>
        <v>42949.708333333336</v>
      </c>
      <c r="C49" t="s">
        <v>4</v>
      </c>
      <c r="E49">
        <v>195</v>
      </c>
    </row>
    <row r="50" spans="1:5" x14ac:dyDescent="0.25">
      <c r="A50" s="1"/>
      <c r="B50" s="1"/>
    </row>
  </sheetData>
  <pageMargins left="0.7" right="0.7" top="0.75" bottom="0.75" header="0.3" footer="0.3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lastPrinted>2017-08-07T11:22:41Z</cp:lastPrinted>
  <dcterms:created xsi:type="dcterms:W3CDTF">2015-07-08T08:40:02Z</dcterms:created>
  <dcterms:modified xsi:type="dcterms:W3CDTF">2017-08-07T11:23:18Z</dcterms:modified>
</cp:coreProperties>
</file>