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8800" windowHeight="15900" tabRatio="500"/>
  </bookViews>
  <sheets>
    <sheet name="30-Apps" sheetId="1" r:id="rId1"/>
    <sheet name="Sheet1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8" i="1" l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187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10" i="1"/>
  <c r="C209" i="1"/>
  <c r="A19" i="2"/>
  <c r="B251" i="1"/>
  <c r="B204" i="1"/>
  <c r="C186" i="1"/>
  <c r="C163" i="1"/>
  <c r="C118" i="1"/>
  <c r="B119" i="1"/>
  <c r="B146" i="1"/>
  <c r="B115" i="1"/>
  <c r="C114" i="1"/>
  <c r="C94" i="1"/>
  <c r="C95" i="1"/>
  <c r="C96" i="1"/>
  <c r="C97" i="1"/>
  <c r="C98" i="1"/>
  <c r="C99" i="1"/>
  <c r="C93" i="1"/>
  <c r="C92" i="1"/>
  <c r="B10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  <c r="C1" i="1"/>
  <c r="B29" i="1"/>
</calcChain>
</file>

<file path=xl/sharedStrings.xml><?xml version="1.0" encoding="utf-8"?>
<sst xmlns="http://schemas.openxmlformats.org/spreadsheetml/2006/main" count="27" uniqueCount="23">
  <si>
    <t>Total loops</t>
  </si>
  <si>
    <t>Loops with API calls</t>
  </si>
  <si>
    <t>Nesting level 1</t>
  </si>
  <si>
    <t>Nesting level 2</t>
  </si>
  <si>
    <t>API calls</t>
  </si>
  <si>
    <t>Loops</t>
  </si>
  <si>
    <t>Methods with different API call count branches</t>
  </si>
  <si>
    <t>Total methods</t>
  </si>
  <si>
    <t>Other methods</t>
  </si>
  <si>
    <t>datastore</t>
  </si>
  <si>
    <t>files</t>
  </si>
  <si>
    <t>taskqueue</t>
  </si>
  <si>
    <t>urlfetch</t>
  </si>
  <si>
    <t>users</t>
  </si>
  <si>
    <t>memcache</t>
  </si>
  <si>
    <t>xmpp</t>
  </si>
  <si>
    <t>channel</t>
  </si>
  <si>
    <t>Methods with different alloc count branches</t>
  </si>
  <si>
    <t>Methods with no loops</t>
  </si>
  <si>
    <t>Methods with loops</t>
  </si>
  <si>
    <t>API call count</t>
  </si>
  <si>
    <t>Paths</t>
  </si>
  <si>
    <t>Memory allocations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</si>
</sst>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Paths</a:t>
            </a:r>
            <a:r>
              <a:rPr lang="en-US" baseline="0"/>
              <a:t> Through Method (CDF)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'30-Apps'!$A$1:$A$27</c:f>
              <c:numCache>
                <c:formatCode>General</c:formatCode>
                <c:ptCount val="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18.0</c:v>
                </c:pt>
                <c:pt idx="15">
                  <c:v>22.0</c:v>
                </c:pt>
                <c:pt idx="16">
                  <c:v>24.0</c:v>
                </c:pt>
                <c:pt idx="17">
                  <c:v>25.0</c:v>
                </c:pt>
                <c:pt idx="18">
                  <c:v>30.0</c:v>
                </c:pt>
                <c:pt idx="19">
                  <c:v>33.0</c:v>
                </c:pt>
                <c:pt idx="20">
                  <c:v>36.0</c:v>
                </c:pt>
                <c:pt idx="21">
                  <c:v>138.0</c:v>
                </c:pt>
                <c:pt idx="22">
                  <c:v>145.0</c:v>
                </c:pt>
                <c:pt idx="23">
                  <c:v>162.0</c:v>
                </c:pt>
                <c:pt idx="24">
                  <c:v>216.0</c:v>
                </c:pt>
                <c:pt idx="25">
                  <c:v>6562.0</c:v>
                </c:pt>
                <c:pt idx="26">
                  <c:v>34992.0</c:v>
                </c:pt>
              </c:numCache>
            </c:numRef>
          </c:xVal>
          <c:yVal>
            <c:numRef>
              <c:f>'30-Apps'!$C$1:$C$27</c:f>
              <c:numCache>
                <c:formatCode>General</c:formatCode>
                <c:ptCount val="27"/>
                <c:pt idx="0">
                  <c:v>0.677312775330396</c:v>
                </c:pt>
                <c:pt idx="1">
                  <c:v>0.822687224669603</c:v>
                </c:pt>
                <c:pt idx="2">
                  <c:v>0.875550660792951</c:v>
                </c:pt>
                <c:pt idx="3">
                  <c:v>0.898678414096916</c:v>
                </c:pt>
                <c:pt idx="4">
                  <c:v>0.919603524229075</c:v>
                </c:pt>
                <c:pt idx="5">
                  <c:v>0.927312775330396</c:v>
                </c:pt>
                <c:pt idx="6">
                  <c:v>0.932819383259912</c:v>
                </c:pt>
                <c:pt idx="7">
                  <c:v>0.941629955947136</c:v>
                </c:pt>
                <c:pt idx="8">
                  <c:v>0.95704845814978</c:v>
                </c:pt>
                <c:pt idx="9">
                  <c:v>0.963656387665198</c:v>
                </c:pt>
                <c:pt idx="10">
                  <c:v>0.975770925110132</c:v>
                </c:pt>
                <c:pt idx="11">
                  <c:v>0.977973568281938</c:v>
                </c:pt>
                <c:pt idx="12">
                  <c:v>0.979074889867841</c:v>
                </c:pt>
                <c:pt idx="13">
                  <c:v>0.980176211453744</c:v>
                </c:pt>
                <c:pt idx="14">
                  <c:v>0.983480176211454</c:v>
                </c:pt>
                <c:pt idx="15">
                  <c:v>0.984581497797357</c:v>
                </c:pt>
                <c:pt idx="16">
                  <c:v>0.98568281938326</c:v>
                </c:pt>
                <c:pt idx="17">
                  <c:v>0.986784140969163</c:v>
                </c:pt>
                <c:pt idx="18">
                  <c:v>0.987885462555066</c:v>
                </c:pt>
                <c:pt idx="19">
                  <c:v>0.988986784140969</c:v>
                </c:pt>
                <c:pt idx="20">
                  <c:v>0.992290748898678</c:v>
                </c:pt>
                <c:pt idx="21">
                  <c:v>0.993392070484581</c:v>
                </c:pt>
                <c:pt idx="22">
                  <c:v>0.994493392070484</c:v>
                </c:pt>
                <c:pt idx="23">
                  <c:v>0.995594713656387</c:v>
                </c:pt>
                <c:pt idx="24">
                  <c:v>0.997797356828193</c:v>
                </c:pt>
                <c:pt idx="25">
                  <c:v>0.998898678414096</c:v>
                </c:pt>
                <c:pt idx="26">
                  <c:v>0.999999999999999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627992"/>
        <c:axId val="-2051623256"/>
      </c:scatterChart>
      <c:valAx>
        <c:axId val="-2051627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Paths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1623256"/>
        <c:crosses val="autoZero"/>
        <c:crossBetween val="midCat"/>
      </c:valAx>
      <c:valAx>
        <c:axId val="-2051623256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1627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Memory Allocations in Paths CDF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'30-Apps'!$A$209:$A$250</c:f>
              <c:numCache>
                <c:formatCode>General</c:formatCode>
                <c:ptCount val="4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33.0</c:v>
                </c:pt>
                <c:pt idx="29">
                  <c:v>35.0</c:v>
                </c:pt>
                <c:pt idx="30">
                  <c:v>37.0</c:v>
                </c:pt>
                <c:pt idx="31">
                  <c:v>38.0</c:v>
                </c:pt>
                <c:pt idx="32">
                  <c:v>42.0</c:v>
                </c:pt>
                <c:pt idx="33">
                  <c:v>44.0</c:v>
                </c:pt>
                <c:pt idx="34">
                  <c:v>53.0</c:v>
                </c:pt>
                <c:pt idx="35">
                  <c:v>54.0</c:v>
                </c:pt>
                <c:pt idx="36">
                  <c:v>90.0</c:v>
                </c:pt>
                <c:pt idx="37">
                  <c:v>91.0</c:v>
                </c:pt>
                <c:pt idx="38">
                  <c:v>92.0</c:v>
                </c:pt>
                <c:pt idx="39">
                  <c:v>93.0</c:v>
                </c:pt>
                <c:pt idx="40">
                  <c:v>99.0</c:v>
                </c:pt>
                <c:pt idx="41">
                  <c:v>100.0</c:v>
                </c:pt>
              </c:numCache>
            </c:numRef>
          </c:xVal>
          <c:yVal>
            <c:numRef>
              <c:f>'30-Apps'!$C$209:$C$250</c:f>
              <c:numCache>
                <c:formatCode>General</c:formatCode>
                <c:ptCount val="42"/>
                <c:pt idx="0">
                  <c:v>0.170173030623495</c:v>
                </c:pt>
                <c:pt idx="1">
                  <c:v>0.178048286569313</c:v>
                </c:pt>
                <c:pt idx="2">
                  <c:v>0.182773440136804</c:v>
                </c:pt>
                <c:pt idx="3">
                  <c:v>0.185968543977679</c:v>
                </c:pt>
                <c:pt idx="4">
                  <c:v>0.188713633193079</c:v>
                </c:pt>
                <c:pt idx="5">
                  <c:v>0.191346218752109</c:v>
                </c:pt>
                <c:pt idx="6">
                  <c:v>0.193506288954391</c:v>
                </c:pt>
                <c:pt idx="7">
                  <c:v>0.195013837949733</c:v>
                </c:pt>
                <c:pt idx="8">
                  <c:v>0.195846365006863</c:v>
                </c:pt>
                <c:pt idx="9">
                  <c:v>0.197421416196026</c:v>
                </c:pt>
                <c:pt idx="10">
                  <c:v>0.198298944715703</c:v>
                </c:pt>
                <c:pt idx="11">
                  <c:v>0.198748959341179</c:v>
                </c:pt>
                <c:pt idx="12">
                  <c:v>0.20108903539365</c:v>
                </c:pt>
                <c:pt idx="13">
                  <c:v>0.204441644353442</c:v>
                </c:pt>
                <c:pt idx="14">
                  <c:v>0.207051729181198</c:v>
                </c:pt>
                <c:pt idx="15">
                  <c:v>0.208446774520172</c:v>
                </c:pt>
                <c:pt idx="16">
                  <c:v>0.209549310352586</c:v>
                </c:pt>
                <c:pt idx="17">
                  <c:v>0.210786850572644</c:v>
                </c:pt>
                <c:pt idx="18">
                  <c:v>0.256868348221317</c:v>
                </c:pt>
                <c:pt idx="19">
                  <c:v>0.418153589991675</c:v>
                </c:pt>
                <c:pt idx="20">
                  <c:v>0.660801476047971</c:v>
                </c:pt>
                <c:pt idx="21">
                  <c:v>0.862408028260919</c:v>
                </c:pt>
                <c:pt idx="22">
                  <c:v>0.963211304367392</c:v>
                </c:pt>
                <c:pt idx="23">
                  <c:v>0.993519789393155</c:v>
                </c:pt>
                <c:pt idx="24">
                  <c:v>0.998582453929753</c:v>
                </c:pt>
                <c:pt idx="25">
                  <c:v>0.998942465630133</c:v>
                </c:pt>
                <c:pt idx="26">
                  <c:v>0.999077470017776</c:v>
                </c:pt>
                <c:pt idx="27">
                  <c:v>0.999122471480323</c:v>
                </c:pt>
                <c:pt idx="28">
                  <c:v>0.999167472942871</c:v>
                </c:pt>
                <c:pt idx="29">
                  <c:v>0.999257475867966</c:v>
                </c:pt>
                <c:pt idx="30">
                  <c:v>0.999302477330513</c:v>
                </c:pt>
                <c:pt idx="31">
                  <c:v>0.999347478793061</c:v>
                </c:pt>
                <c:pt idx="32">
                  <c:v>0.999437481718156</c:v>
                </c:pt>
                <c:pt idx="33">
                  <c:v>0.999482483180703</c:v>
                </c:pt>
                <c:pt idx="34">
                  <c:v>0.999572486105798</c:v>
                </c:pt>
                <c:pt idx="35">
                  <c:v>0.99963998829962</c:v>
                </c:pt>
                <c:pt idx="36">
                  <c:v>0.999729991224715</c:v>
                </c:pt>
                <c:pt idx="37">
                  <c:v>0.99981999414981</c:v>
                </c:pt>
                <c:pt idx="38">
                  <c:v>0.999864995612357</c:v>
                </c:pt>
                <c:pt idx="39">
                  <c:v>0.999909997074905</c:v>
                </c:pt>
                <c:pt idx="40">
                  <c:v>0.999954998537452</c:v>
                </c:pt>
                <c:pt idx="4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669944"/>
        <c:axId val="-2077855992"/>
      </c:scatterChart>
      <c:valAx>
        <c:axId val="-207766994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allocations in Path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7855992"/>
        <c:crosses val="autoZero"/>
        <c:crossBetween val="midCat"/>
      </c:valAx>
      <c:valAx>
        <c:axId val="-2077855992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7669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Paths</a:t>
            </a:r>
            <a:r>
              <a:rPr lang="en-US" baseline="0"/>
              <a:t> Through Method (CDF) - Cutoff at x = 100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'30-Apps'!$A$1:$A$27</c:f>
              <c:numCache>
                <c:formatCode>General</c:formatCode>
                <c:ptCount val="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18.0</c:v>
                </c:pt>
                <c:pt idx="15">
                  <c:v>22.0</c:v>
                </c:pt>
                <c:pt idx="16">
                  <c:v>24.0</c:v>
                </c:pt>
                <c:pt idx="17">
                  <c:v>25.0</c:v>
                </c:pt>
                <c:pt idx="18">
                  <c:v>30.0</c:v>
                </c:pt>
                <c:pt idx="19">
                  <c:v>33.0</c:v>
                </c:pt>
                <c:pt idx="20">
                  <c:v>36.0</c:v>
                </c:pt>
                <c:pt idx="21">
                  <c:v>138.0</c:v>
                </c:pt>
                <c:pt idx="22">
                  <c:v>145.0</c:v>
                </c:pt>
                <c:pt idx="23">
                  <c:v>162.0</c:v>
                </c:pt>
                <c:pt idx="24">
                  <c:v>216.0</c:v>
                </c:pt>
                <c:pt idx="25">
                  <c:v>6562.0</c:v>
                </c:pt>
                <c:pt idx="26">
                  <c:v>34992.0</c:v>
                </c:pt>
              </c:numCache>
            </c:numRef>
          </c:xVal>
          <c:yVal>
            <c:numRef>
              <c:f>'30-Apps'!$C$1:$C$27</c:f>
              <c:numCache>
                <c:formatCode>General</c:formatCode>
                <c:ptCount val="27"/>
                <c:pt idx="0">
                  <c:v>0.677312775330396</c:v>
                </c:pt>
                <c:pt idx="1">
                  <c:v>0.822687224669603</c:v>
                </c:pt>
                <c:pt idx="2">
                  <c:v>0.875550660792951</c:v>
                </c:pt>
                <c:pt idx="3">
                  <c:v>0.898678414096916</c:v>
                </c:pt>
                <c:pt idx="4">
                  <c:v>0.919603524229075</c:v>
                </c:pt>
                <c:pt idx="5">
                  <c:v>0.927312775330396</c:v>
                </c:pt>
                <c:pt idx="6">
                  <c:v>0.932819383259912</c:v>
                </c:pt>
                <c:pt idx="7">
                  <c:v>0.941629955947136</c:v>
                </c:pt>
                <c:pt idx="8">
                  <c:v>0.95704845814978</c:v>
                </c:pt>
                <c:pt idx="9">
                  <c:v>0.963656387665198</c:v>
                </c:pt>
                <c:pt idx="10">
                  <c:v>0.975770925110132</c:v>
                </c:pt>
                <c:pt idx="11">
                  <c:v>0.977973568281938</c:v>
                </c:pt>
                <c:pt idx="12">
                  <c:v>0.979074889867841</c:v>
                </c:pt>
                <c:pt idx="13">
                  <c:v>0.980176211453744</c:v>
                </c:pt>
                <c:pt idx="14">
                  <c:v>0.983480176211454</c:v>
                </c:pt>
                <c:pt idx="15">
                  <c:v>0.984581497797357</c:v>
                </c:pt>
                <c:pt idx="16">
                  <c:v>0.98568281938326</c:v>
                </c:pt>
                <c:pt idx="17">
                  <c:v>0.986784140969163</c:v>
                </c:pt>
                <c:pt idx="18">
                  <c:v>0.987885462555066</c:v>
                </c:pt>
                <c:pt idx="19">
                  <c:v>0.988986784140969</c:v>
                </c:pt>
                <c:pt idx="20">
                  <c:v>0.992290748898678</c:v>
                </c:pt>
                <c:pt idx="21">
                  <c:v>0.993392070484581</c:v>
                </c:pt>
                <c:pt idx="22">
                  <c:v>0.994493392070484</c:v>
                </c:pt>
                <c:pt idx="23">
                  <c:v>0.995594713656387</c:v>
                </c:pt>
                <c:pt idx="24">
                  <c:v>0.997797356828193</c:v>
                </c:pt>
                <c:pt idx="25">
                  <c:v>0.998898678414096</c:v>
                </c:pt>
                <c:pt idx="26">
                  <c:v>0.999999999999999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4361016"/>
        <c:axId val="-2055076760"/>
      </c:scatterChart>
      <c:valAx>
        <c:axId val="-205436101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Paths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5076760"/>
        <c:crosses val="autoZero"/>
        <c:crossBetween val="midCat"/>
      </c:valAx>
      <c:valAx>
        <c:axId val="-2055076760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4361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Loop</a:t>
            </a:r>
            <a:r>
              <a:rPr lang="en-US" baseline="0"/>
              <a:t> Nesting Levels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'30-Apps'!$B$67:$B$68</c:f>
              <c:strCache>
                <c:ptCount val="2"/>
                <c:pt idx="0">
                  <c:v>Nesting level 1</c:v>
                </c:pt>
                <c:pt idx="1">
                  <c:v>Nesting level 2</c:v>
                </c:pt>
              </c:strCache>
            </c:strRef>
          </c:cat>
          <c:val>
            <c:numRef>
              <c:f>'30-Apps'!$C$67:$C$68</c:f>
              <c:numCache>
                <c:formatCode>General</c:formatCode>
                <c:ptCount val="2"/>
                <c:pt idx="0">
                  <c:v>150.0</c:v>
                </c:pt>
                <c:pt idx="1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API Calls in Loops CDF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'30-Apps'!$A$92:$A$99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7.0</c:v>
                </c:pt>
                <c:pt idx="7">
                  <c:v>10.0</c:v>
                </c:pt>
              </c:numCache>
            </c:numRef>
          </c:xVal>
          <c:yVal>
            <c:numRef>
              <c:f>'30-Apps'!$C$92:$C$99</c:f>
              <c:numCache>
                <c:formatCode>General</c:formatCode>
                <c:ptCount val="8"/>
                <c:pt idx="0">
                  <c:v>0.795180722891566</c:v>
                </c:pt>
                <c:pt idx="1">
                  <c:v>0.909638554216867</c:v>
                </c:pt>
                <c:pt idx="2">
                  <c:v>0.91566265060241</c:v>
                </c:pt>
                <c:pt idx="3">
                  <c:v>0.933734939759036</c:v>
                </c:pt>
                <c:pt idx="4">
                  <c:v>0.94578313253012</c:v>
                </c:pt>
                <c:pt idx="5">
                  <c:v>0.963855421686747</c:v>
                </c:pt>
                <c:pt idx="6">
                  <c:v>0.981927710843373</c:v>
                </c:pt>
                <c:pt idx="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4357784"/>
        <c:axId val="-2055055608"/>
      </c:scatterChart>
      <c:valAx>
        <c:axId val="-2054357784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 calls in a Loop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5055608"/>
        <c:crosses val="autoZero"/>
        <c:crossBetween val="midCat"/>
      </c:valAx>
      <c:valAx>
        <c:axId val="-205505560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4357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cat>
            <c:strRef>
              <c:f>'30-Apps'!$A$114:$A$115</c:f>
              <c:strCache>
                <c:ptCount val="2"/>
                <c:pt idx="0">
                  <c:v>Methods with different API call count branches</c:v>
                </c:pt>
                <c:pt idx="1">
                  <c:v>Other methods</c:v>
                </c:pt>
              </c:strCache>
            </c:strRef>
          </c:cat>
          <c:val>
            <c:numRef>
              <c:f>'30-Apps'!$B$114:$B$115</c:f>
              <c:numCache>
                <c:formatCode>General</c:formatCode>
                <c:ptCount val="2"/>
                <c:pt idx="0">
                  <c:v>117.0</c:v>
                </c:pt>
                <c:pt idx="1">
                  <c:v>791.0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GAE API Calls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'30-Apps'!$A$138:$A$145</c:f>
              <c:strCache>
                <c:ptCount val="8"/>
                <c:pt idx="0">
                  <c:v>datastore</c:v>
                </c:pt>
                <c:pt idx="1">
                  <c:v>files</c:v>
                </c:pt>
                <c:pt idx="2">
                  <c:v>taskqueue</c:v>
                </c:pt>
                <c:pt idx="3">
                  <c:v>urlfetch</c:v>
                </c:pt>
                <c:pt idx="4">
                  <c:v>users</c:v>
                </c:pt>
                <c:pt idx="5">
                  <c:v>memcache</c:v>
                </c:pt>
                <c:pt idx="6">
                  <c:v>xmpp</c:v>
                </c:pt>
                <c:pt idx="7">
                  <c:v>channel</c:v>
                </c:pt>
              </c:strCache>
            </c:strRef>
          </c:cat>
          <c:val>
            <c:numRef>
              <c:f>'30-Apps'!$B$138:$B$145</c:f>
              <c:numCache>
                <c:formatCode>General</c:formatCode>
                <c:ptCount val="8"/>
                <c:pt idx="0">
                  <c:v>643.0</c:v>
                </c:pt>
                <c:pt idx="1">
                  <c:v>4.0</c:v>
                </c:pt>
                <c:pt idx="2">
                  <c:v>11.0</c:v>
                </c:pt>
                <c:pt idx="3">
                  <c:v>8.0</c:v>
                </c:pt>
                <c:pt idx="4">
                  <c:v>44.0</c:v>
                </c:pt>
                <c:pt idx="5">
                  <c:v>12.0</c:v>
                </c:pt>
                <c:pt idx="6">
                  <c:v>3.0</c:v>
                </c:pt>
                <c:pt idx="7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5204552"/>
        <c:axId val="-2054211736"/>
      </c:barChart>
      <c:catAx>
        <c:axId val="-205520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4211736"/>
        <c:crosses val="autoZero"/>
        <c:auto val="1"/>
        <c:lblAlgn val="ctr"/>
        <c:lblOffset val="100"/>
        <c:noMultiLvlLbl val="0"/>
      </c:catAx>
      <c:valAx>
        <c:axId val="-2054211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520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'30-Apps'!$A$118:$A$119</c:f>
              <c:strCache>
                <c:ptCount val="2"/>
                <c:pt idx="0">
                  <c:v>Methods with different alloc count branches</c:v>
                </c:pt>
                <c:pt idx="1">
                  <c:v>Other methods</c:v>
                </c:pt>
              </c:strCache>
            </c:strRef>
          </c:cat>
          <c:val>
            <c:numRef>
              <c:f>'30-Apps'!$B$118:$B$119</c:f>
              <c:numCache>
                <c:formatCode>General</c:formatCode>
                <c:ptCount val="2"/>
                <c:pt idx="0">
                  <c:v>159.0</c:v>
                </c:pt>
                <c:pt idx="1">
                  <c:v>749.0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'30-Apps'!$A$163:$A$164</c:f>
              <c:strCache>
                <c:ptCount val="2"/>
                <c:pt idx="0">
                  <c:v>Methods with no loops</c:v>
                </c:pt>
                <c:pt idx="1">
                  <c:v>Methods with loops</c:v>
                </c:pt>
              </c:strCache>
            </c:strRef>
          </c:cat>
          <c:val>
            <c:numRef>
              <c:f>'30-Apps'!$B$163:$B$164</c:f>
              <c:numCache>
                <c:formatCode>General</c:formatCode>
                <c:ptCount val="2"/>
                <c:pt idx="0">
                  <c:v>786.0</c:v>
                </c:pt>
                <c:pt idx="1">
                  <c:v>122.0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API Calls in Path CDF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'30-Apps'!$A$186:$A$203</c:f>
              <c:numCache>
                <c:formatCode>General</c:formatCode>
                <c:ptCount val="1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27.0</c:v>
                </c:pt>
                <c:pt idx="16">
                  <c:v>30.0</c:v>
                </c:pt>
                <c:pt idx="17">
                  <c:v>32.0</c:v>
                </c:pt>
              </c:numCache>
            </c:numRef>
          </c:xVal>
          <c:yVal>
            <c:numRef>
              <c:f>'30-Apps'!$C$186:$C$203</c:f>
              <c:numCache>
                <c:formatCode>General</c:formatCode>
                <c:ptCount val="18"/>
                <c:pt idx="0">
                  <c:v>0.0236257678374547</c:v>
                </c:pt>
                <c:pt idx="1">
                  <c:v>0.975901716805796</c:v>
                </c:pt>
                <c:pt idx="2">
                  <c:v>0.979951848435074</c:v>
                </c:pt>
                <c:pt idx="3">
                  <c:v>0.983844474945436</c:v>
                </c:pt>
                <c:pt idx="4">
                  <c:v>0.988142114618725</c:v>
                </c:pt>
                <c:pt idx="5">
                  <c:v>0.991269716265778</c:v>
                </c:pt>
                <c:pt idx="6">
                  <c:v>0.993294782080418</c:v>
                </c:pt>
                <c:pt idx="7">
                  <c:v>0.994307314987737</c:v>
                </c:pt>
                <c:pt idx="8">
                  <c:v>0.995049839119771</c:v>
                </c:pt>
                <c:pt idx="9">
                  <c:v>0.995544855207794</c:v>
                </c:pt>
                <c:pt idx="10">
                  <c:v>0.999167472942871</c:v>
                </c:pt>
                <c:pt idx="11">
                  <c:v>0.999257475867966</c:v>
                </c:pt>
                <c:pt idx="12">
                  <c:v>0.999617487568346</c:v>
                </c:pt>
                <c:pt idx="13">
                  <c:v>0.999707490493441</c:v>
                </c:pt>
                <c:pt idx="14">
                  <c:v>0.999887496343631</c:v>
                </c:pt>
                <c:pt idx="15">
                  <c:v>0.999909997074905</c:v>
                </c:pt>
                <c:pt idx="16">
                  <c:v>0.999932497806179</c:v>
                </c:pt>
                <c:pt idx="1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678312"/>
        <c:axId val="-2084746344"/>
      </c:scatterChart>
      <c:valAx>
        <c:axId val="-2084678312"/>
        <c:scaling>
          <c:orientation val="minMax"/>
          <c:max val="32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GAE API Cals in Path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4746344"/>
        <c:crosses val="autoZero"/>
        <c:crossBetween val="midCat"/>
      </c:valAx>
      <c:valAx>
        <c:axId val="-2084746344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4678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1</xdr:row>
      <xdr:rowOff>63500</xdr:rowOff>
    </xdr:from>
    <xdr:to>
      <xdr:col>14</xdr:col>
      <xdr:colOff>635000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698500</xdr:colOff>
      <xdr:row>33</xdr:row>
      <xdr:rowOff>12700</xdr:rowOff>
    </xdr:from>
    <xdr:to>
      <xdr:col>14</xdr:col>
      <xdr:colOff>673100</xdr:colOff>
      <xdr:row>62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660400</xdr:colOff>
      <xdr:row>64</xdr:row>
      <xdr:rowOff>31750</xdr:rowOff>
    </xdr:from>
    <xdr:to>
      <xdr:col>13</xdr:col>
      <xdr:colOff>50800</xdr:colOff>
      <xdr:row>88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711200</xdr:colOff>
      <xdr:row>90</xdr:row>
      <xdr:rowOff>69850</xdr:rowOff>
    </xdr:from>
    <xdr:to>
      <xdr:col>13</xdr:col>
      <xdr:colOff>12700</xdr:colOff>
      <xdr:row>111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711200</xdr:colOff>
      <xdr:row>113</xdr:row>
      <xdr:rowOff>44450</xdr:rowOff>
    </xdr:from>
    <xdr:to>
      <xdr:col>13</xdr:col>
      <xdr:colOff>12700</xdr:colOff>
      <xdr:row>135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774700</xdr:colOff>
      <xdr:row>136</xdr:row>
      <xdr:rowOff>82550</xdr:rowOff>
    </xdr:from>
    <xdr:to>
      <xdr:col>12</xdr:col>
      <xdr:colOff>800100</xdr:colOff>
      <xdr:row>159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152400</xdr:colOff>
      <xdr:row>113</xdr:row>
      <xdr:rowOff>38100</xdr:rowOff>
    </xdr:from>
    <xdr:to>
      <xdr:col>22</xdr:col>
      <xdr:colOff>50800</xdr:colOff>
      <xdr:row>135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25400</xdr:colOff>
      <xdr:row>161</xdr:row>
      <xdr:rowOff>25400</xdr:rowOff>
    </xdr:from>
    <xdr:to>
      <xdr:col>13</xdr:col>
      <xdr:colOff>12700</xdr:colOff>
      <xdr:row>182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184</xdr:row>
      <xdr:rowOff>25400</xdr:rowOff>
    </xdr:from>
    <xdr:to>
      <xdr:col>13</xdr:col>
      <xdr:colOff>0</xdr:colOff>
      <xdr:row>204</xdr:row>
      <xdr:rowOff>127000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208</xdr:row>
      <xdr:rowOff>0</xdr:rowOff>
    </xdr:from>
    <xdr:to>
      <xdr:col>13</xdr:col>
      <xdr:colOff>25400</xdr:colOff>
      <xdr:row>232</xdr:row>
      <xdr:rowOff>50800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"/>
  <sheetViews>
    <sheetView tabSelected="1" workbookViewId="0">
      <selection activeCell="D192" sqref="D192"/>
    </sheetView>
  </sheetViews>
  <sheetFormatPr baseColWidth="10" defaultRowHeight="15" x14ac:dyDescent="0"/>
  <sheetData>
    <row r="1" spans="1:3">
      <c r="A1">
        <v>1</v>
      </c>
      <c r="B1">
        <v>615</v>
      </c>
      <c r="C1">
        <f>(B1/908)</f>
        <v>0.67731277533039647</v>
      </c>
    </row>
    <row r="2" spans="1:3">
      <c r="A2">
        <v>2</v>
      </c>
      <c r="B2">
        <v>132</v>
      </c>
      <c r="C2">
        <f>(B2/908)+C1</f>
        <v>0.82268722466960353</v>
      </c>
    </row>
    <row r="3" spans="1:3">
      <c r="A3">
        <v>3</v>
      </c>
      <c r="B3">
        <v>48</v>
      </c>
      <c r="C3">
        <f t="shared" ref="C3:C27" si="0">(B3/908)+C2</f>
        <v>0.87555066079295152</v>
      </c>
    </row>
    <row r="4" spans="1:3">
      <c r="A4">
        <v>4</v>
      </c>
      <c r="B4">
        <v>21</v>
      </c>
      <c r="C4">
        <f t="shared" si="0"/>
        <v>0.89867841409691629</v>
      </c>
    </row>
    <row r="5" spans="1:3">
      <c r="A5">
        <v>5</v>
      </c>
      <c r="B5">
        <v>19</v>
      </c>
      <c r="C5">
        <f t="shared" si="0"/>
        <v>0.91960352422907488</v>
      </c>
    </row>
    <row r="6" spans="1:3">
      <c r="A6">
        <v>6</v>
      </c>
      <c r="B6">
        <v>7</v>
      </c>
      <c r="C6">
        <f t="shared" si="0"/>
        <v>0.92731277533039647</v>
      </c>
    </row>
    <row r="7" spans="1:3">
      <c r="A7">
        <v>7</v>
      </c>
      <c r="B7">
        <v>5</v>
      </c>
      <c r="C7">
        <f t="shared" si="0"/>
        <v>0.93281938325991187</v>
      </c>
    </row>
    <row r="8" spans="1:3">
      <c r="A8">
        <v>8</v>
      </c>
      <c r="B8">
        <v>8</v>
      </c>
      <c r="C8">
        <f t="shared" si="0"/>
        <v>0.9416299559471365</v>
      </c>
    </row>
    <row r="9" spans="1:3">
      <c r="A9">
        <v>9</v>
      </c>
      <c r="B9">
        <v>14</v>
      </c>
      <c r="C9">
        <f t="shared" si="0"/>
        <v>0.95704845814977968</v>
      </c>
    </row>
    <row r="10" spans="1:3">
      <c r="A10">
        <v>10</v>
      </c>
      <c r="B10">
        <v>6</v>
      </c>
      <c r="C10">
        <f t="shared" si="0"/>
        <v>0.96365638766519823</v>
      </c>
    </row>
    <row r="11" spans="1:3">
      <c r="A11">
        <v>12</v>
      </c>
      <c r="B11">
        <v>11</v>
      </c>
      <c r="C11">
        <f t="shared" si="0"/>
        <v>0.97577092511013219</v>
      </c>
    </row>
    <row r="12" spans="1:3">
      <c r="A12">
        <v>13</v>
      </c>
      <c r="B12">
        <v>2</v>
      </c>
      <c r="C12">
        <f t="shared" si="0"/>
        <v>0.97797356828193838</v>
      </c>
    </row>
    <row r="13" spans="1:3">
      <c r="A13">
        <v>14</v>
      </c>
      <c r="B13">
        <v>1</v>
      </c>
      <c r="C13">
        <f t="shared" si="0"/>
        <v>0.97907488986784141</v>
      </c>
    </row>
    <row r="14" spans="1:3">
      <c r="A14">
        <v>16</v>
      </c>
      <c r="B14">
        <v>1</v>
      </c>
      <c r="C14">
        <f t="shared" si="0"/>
        <v>0.98017621145374445</v>
      </c>
    </row>
    <row r="15" spans="1:3">
      <c r="A15">
        <v>18</v>
      </c>
      <c r="B15">
        <v>3</v>
      </c>
      <c r="C15">
        <f t="shared" si="0"/>
        <v>0.98348017621145367</v>
      </c>
    </row>
    <row r="16" spans="1:3">
      <c r="A16">
        <v>22</v>
      </c>
      <c r="B16">
        <v>1</v>
      </c>
      <c r="C16">
        <f t="shared" si="0"/>
        <v>0.98458149779735671</v>
      </c>
    </row>
    <row r="17" spans="1:3">
      <c r="A17">
        <v>24</v>
      </c>
      <c r="B17">
        <v>1</v>
      </c>
      <c r="C17">
        <f t="shared" si="0"/>
        <v>0.98568281938325975</v>
      </c>
    </row>
    <row r="18" spans="1:3">
      <c r="A18">
        <v>25</v>
      </c>
      <c r="B18">
        <v>1</v>
      </c>
      <c r="C18">
        <f t="shared" si="0"/>
        <v>0.98678414096916278</v>
      </c>
    </row>
    <row r="19" spans="1:3">
      <c r="A19">
        <v>30</v>
      </c>
      <c r="B19">
        <v>1</v>
      </c>
      <c r="C19">
        <f t="shared" si="0"/>
        <v>0.98788546255506582</v>
      </c>
    </row>
    <row r="20" spans="1:3">
      <c r="A20">
        <v>33</v>
      </c>
      <c r="B20">
        <v>1</v>
      </c>
      <c r="C20">
        <f t="shared" si="0"/>
        <v>0.98898678414096886</v>
      </c>
    </row>
    <row r="21" spans="1:3">
      <c r="A21">
        <v>36</v>
      </c>
      <c r="B21">
        <v>3</v>
      </c>
      <c r="C21">
        <f t="shared" si="0"/>
        <v>0.99229074889867808</v>
      </c>
    </row>
    <row r="22" spans="1:3">
      <c r="A22">
        <v>138</v>
      </c>
      <c r="B22">
        <v>1</v>
      </c>
      <c r="C22">
        <f t="shared" si="0"/>
        <v>0.99339207048458111</v>
      </c>
    </row>
    <row r="23" spans="1:3">
      <c r="A23">
        <v>145</v>
      </c>
      <c r="B23">
        <v>1</v>
      </c>
      <c r="C23">
        <f t="shared" si="0"/>
        <v>0.99449339207048415</v>
      </c>
    </row>
    <row r="24" spans="1:3">
      <c r="A24">
        <v>162</v>
      </c>
      <c r="B24">
        <v>1</v>
      </c>
      <c r="C24">
        <f t="shared" si="0"/>
        <v>0.99559471365638719</v>
      </c>
    </row>
    <row r="25" spans="1:3">
      <c r="A25">
        <v>216</v>
      </c>
      <c r="B25">
        <v>2</v>
      </c>
      <c r="C25">
        <f t="shared" si="0"/>
        <v>0.99779735682819337</v>
      </c>
    </row>
    <row r="26" spans="1:3">
      <c r="A26">
        <v>6562</v>
      </c>
      <c r="B26">
        <v>1</v>
      </c>
      <c r="C26">
        <f t="shared" si="0"/>
        <v>0.99889867841409641</v>
      </c>
    </row>
    <row r="27" spans="1:3">
      <c r="A27">
        <v>34992</v>
      </c>
      <c r="B27">
        <v>1</v>
      </c>
      <c r="C27">
        <f t="shared" si="0"/>
        <v>0.99999999999999944</v>
      </c>
    </row>
    <row r="29" spans="1:3">
      <c r="B29">
        <f>SUM(B1:B27)</f>
        <v>908</v>
      </c>
    </row>
    <row r="65" spans="2:3">
      <c r="B65" t="s">
        <v>0</v>
      </c>
      <c r="C65">
        <v>166</v>
      </c>
    </row>
    <row r="66" spans="2:3">
      <c r="B66" t="s">
        <v>1</v>
      </c>
      <c r="C66">
        <v>34</v>
      </c>
    </row>
    <row r="67" spans="2:3">
      <c r="B67" t="s">
        <v>2</v>
      </c>
      <c r="C67">
        <v>150</v>
      </c>
    </row>
    <row r="68" spans="2:3">
      <c r="B68" t="s">
        <v>3</v>
      </c>
      <c r="C68">
        <v>16</v>
      </c>
    </row>
    <row r="91" spans="1:3">
      <c r="A91" t="s">
        <v>4</v>
      </c>
      <c r="B91" t="s">
        <v>5</v>
      </c>
    </row>
    <row r="92" spans="1:3">
      <c r="A92">
        <v>0</v>
      </c>
      <c r="B92">
        <v>132</v>
      </c>
      <c r="C92">
        <f>132/166</f>
        <v>0.79518072289156627</v>
      </c>
    </row>
    <row r="93" spans="1:3">
      <c r="A93">
        <v>1</v>
      </c>
      <c r="B93">
        <v>19</v>
      </c>
      <c r="C93">
        <f>(B93/166)+C92</f>
        <v>0.90963855421686746</v>
      </c>
    </row>
    <row r="94" spans="1:3">
      <c r="A94">
        <v>2</v>
      </c>
      <c r="B94">
        <v>1</v>
      </c>
      <c r="C94">
        <f t="shared" ref="C94:C99" si="1">(B94/166)+C93</f>
        <v>0.91566265060240959</v>
      </c>
    </row>
    <row r="95" spans="1:3">
      <c r="A95">
        <v>3</v>
      </c>
      <c r="B95">
        <v>3</v>
      </c>
      <c r="C95">
        <f t="shared" si="1"/>
        <v>0.9337349397590361</v>
      </c>
    </row>
    <row r="96" spans="1:3">
      <c r="A96">
        <v>4</v>
      </c>
      <c r="B96">
        <v>2</v>
      </c>
      <c r="C96">
        <f t="shared" si="1"/>
        <v>0.94578313253012047</v>
      </c>
    </row>
    <row r="97" spans="1:3">
      <c r="A97">
        <v>5</v>
      </c>
      <c r="B97">
        <v>3</v>
      </c>
      <c r="C97">
        <f t="shared" si="1"/>
        <v>0.96385542168674698</v>
      </c>
    </row>
    <row r="98" spans="1:3">
      <c r="A98">
        <v>7</v>
      </c>
      <c r="B98">
        <v>3</v>
      </c>
      <c r="C98">
        <f t="shared" si="1"/>
        <v>0.98192771084337349</v>
      </c>
    </row>
    <row r="99" spans="1:3">
      <c r="A99">
        <v>10</v>
      </c>
      <c r="B99">
        <v>3</v>
      </c>
      <c r="C99">
        <f t="shared" si="1"/>
        <v>1</v>
      </c>
    </row>
    <row r="100" spans="1:3">
      <c r="B100">
        <f>SUM(B92:B99)</f>
        <v>166</v>
      </c>
    </row>
    <row r="114" spans="1:3">
      <c r="A114" t="s">
        <v>6</v>
      </c>
      <c r="B114">
        <v>117</v>
      </c>
      <c r="C114">
        <f>117/908 *100</f>
        <v>12.885462555066079</v>
      </c>
    </row>
    <row r="115" spans="1:3">
      <c r="A115" t="s">
        <v>8</v>
      </c>
      <c r="B115">
        <f>908-117</f>
        <v>791</v>
      </c>
    </row>
    <row r="116" spans="1:3">
      <c r="A116" t="s">
        <v>7</v>
      </c>
      <c r="B116">
        <v>908</v>
      </c>
    </row>
    <row r="118" spans="1:3">
      <c r="A118" t="s">
        <v>17</v>
      </c>
      <c r="B118">
        <v>159</v>
      </c>
      <c r="C118">
        <f>B118/908 * 100</f>
        <v>17.51101321585903</v>
      </c>
    </row>
    <row r="119" spans="1:3">
      <c r="A119" t="s">
        <v>8</v>
      </c>
      <c r="B119">
        <f>908-159</f>
        <v>749</v>
      </c>
    </row>
    <row r="120" spans="1:3">
      <c r="A120" t="s">
        <v>7</v>
      </c>
      <c r="B120">
        <v>908</v>
      </c>
    </row>
    <row r="138" spans="1:2">
      <c r="A138" t="s">
        <v>9</v>
      </c>
      <c r="B138">
        <v>643</v>
      </c>
    </row>
    <row r="139" spans="1:2">
      <c r="A139" t="s">
        <v>10</v>
      </c>
      <c r="B139">
        <v>4</v>
      </c>
    </row>
    <row r="140" spans="1:2">
      <c r="A140" t="s">
        <v>11</v>
      </c>
      <c r="B140">
        <v>11</v>
      </c>
    </row>
    <row r="141" spans="1:2">
      <c r="A141" t="s">
        <v>12</v>
      </c>
      <c r="B141">
        <v>8</v>
      </c>
    </row>
    <row r="142" spans="1:2">
      <c r="A142" t="s">
        <v>13</v>
      </c>
      <c r="B142">
        <v>44</v>
      </c>
    </row>
    <row r="143" spans="1:2">
      <c r="A143" t="s">
        <v>14</v>
      </c>
      <c r="B143">
        <v>12</v>
      </c>
    </row>
    <row r="144" spans="1:2">
      <c r="A144" t="s">
        <v>15</v>
      </c>
      <c r="B144">
        <v>3</v>
      </c>
    </row>
    <row r="145" spans="1:2">
      <c r="A145" t="s">
        <v>16</v>
      </c>
      <c r="B145">
        <v>1</v>
      </c>
    </row>
    <row r="146" spans="1:2">
      <c r="B146">
        <f>SUM(B138:B145)</f>
        <v>726</v>
      </c>
    </row>
    <row r="163" spans="1:3">
      <c r="A163" t="s">
        <v>18</v>
      </c>
      <c r="B163">
        <v>786</v>
      </c>
      <c r="C163">
        <f>B163/B165 *100</f>
        <v>86.563876651982369</v>
      </c>
    </row>
    <row r="164" spans="1:3">
      <c r="A164" t="s">
        <v>19</v>
      </c>
      <c r="B164">
        <v>122</v>
      </c>
    </row>
    <row r="165" spans="1:3">
      <c r="A165" t="s">
        <v>7</v>
      </c>
      <c r="B165">
        <v>908</v>
      </c>
    </row>
    <row r="185" spans="1:3">
      <c r="A185" t="s">
        <v>20</v>
      </c>
      <c r="B185" t="s">
        <v>21</v>
      </c>
    </row>
    <row r="186" spans="1:3">
      <c r="A186">
        <v>0</v>
      </c>
      <c r="B186">
        <v>1050</v>
      </c>
      <c r="C186">
        <f>(B186/B204)</f>
        <v>2.3625767837454716E-2</v>
      </c>
    </row>
    <row r="187" spans="1:3">
      <c r="A187">
        <v>1</v>
      </c>
      <c r="B187">
        <v>42322</v>
      </c>
      <c r="C187">
        <f>(B187/44443)+C186</f>
        <v>0.97590171680579618</v>
      </c>
    </row>
    <row r="188" spans="1:3">
      <c r="A188">
        <v>2</v>
      </c>
      <c r="B188">
        <v>180</v>
      </c>
      <c r="C188">
        <f t="shared" ref="C188:C203" si="2">(B188/44443)+C187</f>
        <v>0.9799518484350741</v>
      </c>
    </row>
    <row r="189" spans="1:3">
      <c r="A189">
        <v>3</v>
      </c>
      <c r="B189">
        <v>173</v>
      </c>
      <c r="C189">
        <f t="shared" si="2"/>
        <v>0.9838444749454357</v>
      </c>
    </row>
    <row r="190" spans="1:3">
      <c r="A190">
        <v>4</v>
      </c>
      <c r="B190">
        <v>191</v>
      </c>
      <c r="C190">
        <f t="shared" si="2"/>
        <v>0.98814211461872503</v>
      </c>
    </row>
    <row r="191" spans="1:3">
      <c r="A191">
        <v>5</v>
      </c>
      <c r="B191">
        <v>139</v>
      </c>
      <c r="C191">
        <f t="shared" si="2"/>
        <v>0.99126971626577853</v>
      </c>
    </row>
    <row r="192" spans="1:3">
      <c r="A192">
        <v>6</v>
      </c>
      <c r="B192">
        <v>90</v>
      </c>
      <c r="C192">
        <f t="shared" si="2"/>
        <v>0.99329478208041755</v>
      </c>
    </row>
    <row r="193" spans="1:3">
      <c r="A193">
        <v>7</v>
      </c>
      <c r="B193">
        <v>45</v>
      </c>
      <c r="C193">
        <f t="shared" si="2"/>
        <v>0.99430731498773706</v>
      </c>
    </row>
    <row r="194" spans="1:3">
      <c r="A194">
        <v>8</v>
      </c>
      <c r="B194">
        <v>33</v>
      </c>
      <c r="C194">
        <f t="shared" si="2"/>
        <v>0.9950498391197713</v>
      </c>
    </row>
    <row r="195" spans="1:3">
      <c r="A195">
        <v>9</v>
      </c>
      <c r="B195">
        <v>22</v>
      </c>
      <c r="C195">
        <f t="shared" si="2"/>
        <v>0.99554485520779412</v>
      </c>
    </row>
    <row r="196" spans="1:3">
      <c r="A196">
        <v>10</v>
      </c>
      <c r="B196">
        <v>161</v>
      </c>
      <c r="C196">
        <f t="shared" si="2"/>
        <v>0.99916747294287056</v>
      </c>
    </row>
    <row r="197" spans="1:3">
      <c r="A197">
        <v>11</v>
      </c>
      <c r="B197">
        <v>4</v>
      </c>
      <c r="C197">
        <f t="shared" si="2"/>
        <v>0.99925747586796565</v>
      </c>
    </row>
    <row r="198" spans="1:3">
      <c r="A198">
        <v>12</v>
      </c>
      <c r="B198">
        <v>16</v>
      </c>
      <c r="C198">
        <f t="shared" si="2"/>
        <v>0.9996174875683459</v>
      </c>
    </row>
    <row r="199" spans="1:3">
      <c r="A199">
        <v>13</v>
      </c>
      <c r="B199">
        <v>4</v>
      </c>
      <c r="C199">
        <f t="shared" si="2"/>
        <v>0.99970749049344099</v>
      </c>
    </row>
    <row r="200" spans="1:3">
      <c r="A200">
        <v>14</v>
      </c>
      <c r="B200">
        <v>8</v>
      </c>
      <c r="C200">
        <f t="shared" si="2"/>
        <v>0.99988749634363117</v>
      </c>
    </row>
    <row r="201" spans="1:3">
      <c r="A201">
        <v>27</v>
      </c>
      <c r="B201">
        <v>1</v>
      </c>
      <c r="C201">
        <f t="shared" si="2"/>
        <v>0.99990999707490491</v>
      </c>
    </row>
    <row r="202" spans="1:3">
      <c r="A202">
        <v>30</v>
      </c>
      <c r="B202">
        <v>1</v>
      </c>
      <c r="C202">
        <f t="shared" si="2"/>
        <v>0.99993249780617866</v>
      </c>
    </row>
    <row r="203" spans="1:3">
      <c r="A203">
        <v>32</v>
      </c>
      <c r="B203">
        <v>3</v>
      </c>
      <c r="C203">
        <f t="shared" si="2"/>
        <v>1</v>
      </c>
    </row>
    <row r="204" spans="1:3">
      <c r="B204">
        <f>SUM(B186:B203)</f>
        <v>44443</v>
      </c>
    </row>
    <row r="208" spans="1:3">
      <c r="A208" t="s">
        <v>22</v>
      </c>
      <c r="B208" t="s">
        <v>21</v>
      </c>
    </row>
    <row r="209" spans="1:3">
      <c r="A209">
        <v>0</v>
      </c>
      <c r="B209">
        <v>7563</v>
      </c>
      <c r="C209">
        <f>(B209/44443)</f>
        <v>0.17017303062349526</v>
      </c>
    </row>
    <row r="210" spans="1:3">
      <c r="A210">
        <v>1</v>
      </c>
      <c r="B210">
        <v>350</v>
      </c>
      <c r="C210">
        <f>(B210/44443)+C209</f>
        <v>0.17804828656931349</v>
      </c>
    </row>
    <row r="211" spans="1:3">
      <c r="A211">
        <v>2</v>
      </c>
      <c r="B211">
        <v>210</v>
      </c>
      <c r="C211">
        <f t="shared" ref="C211:C250" si="3">(B211/44443)+C210</f>
        <v>0.18277344013680444</v>
      </c>
    </row>
    <row r="212" spans="1:3">
      <c r="A212">
        <v>3</v>
      </c>
      <c r="B212">
        <v>142</v>
      </c>
      <c r="C212">
        <f t="shared" si="3"/>
        <v>0.18596854397767926</v>
      </c>
    </row>
    <row r="213" spans="1:3">
      <c r="A213">
        <v>4</v>
      </c>
      <c r="B213">
        <v>122</v>
      </c>
      <c r="C213">
        <f t="shared" si="3"/>
        <v>0.18871363319307877</v>
      </c>
    </row>
    <row r="214" spans="1:3">
      <c r="A214">
        <v>5</v>
      </c>
      <c r="B214">
        <v>117</v>
      </c>
      <c r="C214">
        <f t="shared" si="3"/>
        <v>0.19134621875210944</v>
      </c>
    </row>
    <row r="215" spans="1:3">
      <c r="A215">
        <v>6</v>
      </c>
      <c r="B215">
        <v>96</v>
      </c>
      <c r="C215">
        <f t="shared" si="3"/>
        <v>0.19350628895439101</v>
      </c>
    </row>
    <row r="216" spans="1:3">
      <c r="A216">
        <v>7</v>
      </c>
      <c r="B216">
        <v>67</v>
      </c>
      <c r="C216">
        <f t="shared" si="3"/>
        <v>0.19501383794973337</v>
      </c>
    </row>
    <row r="217" spans="1:3">
      <c r="A217">
        <v>8</v>
      </c>
      <c r="B217">
        <v>37</v>
      </c>
      <c r="C217">
        <f t="shared" si="3"/>
        <v>0.19584636500686273</v>
      </c>
    </row>
    <row r="218" spans="1:3">
      <c r="A218">
        <v>9</v>
      </c>
      <c r="B218">
        <v>70</v>
      </c>
      <c r="C218">
        <f t="shared" si="3"/>
        <v>0.19742141619602638</v>
      </c>
    </row>
    <row r="219" spans="1:3">
      <c r="A219">
        <v>10</v>
      </c>
      <c r="B219">
        <v>39</v>
      </c>
      <c r="C219">
        <f t="shared" si="3"/>
        <v>0.19829894471570328</v>
      </c>
    </row>
    <row r="220" spans="1:3">
      <c r="A220">
        <v>11</v>
      </c>
      <c r="B220">
        <v>20</v>
      </c>
      <c r="C220">
        <f t="shared" si="3"/>
        <v>0.19874895934117862</v>
      </c>
    </row>
    <row r="221" spans="1:3">
      <c r="A221">
        <v>12</v>
      </c>
      <c r="B221">
        <v>104</v>
      </c>
      <c r="C221">
        <f t="shared" si="3"/>
        <v>0.20108903539365033</v>
      </c>
    </row>
    <row r="222" spans="1:3">
      <c r="A222">
        <v>13</v>
      </c>
      <c r="B222">
        <v>149</v>
      </c>
      <c r="C222">
        <f t="shared" si="3"/>
        <v>0.20444164435344153</v>
      </c>
    </row>
    <row r="223" spans="1:3">
      <c r="A223">
        <v>14</v>
      </c>
      <c r="B223">
        <v>116</v>
      </c>
      <c r="C223">
        <f t="shared" si="3"/>
        <v>0.20705172918119844</v>
      </c>
    </row>
    <row r="224" spans="1:3">
      <c r="A224">
        <v>15</v>
      </c>
      <c r="B224">
        <v>62</v>
      </c>
      <c r="C224">
        <f t="shared" si="3"/>
        <v>0.20844677452017196</v>
      </c>
    </row>
    <row r="225" spans="1:3">
      <c r="A225">
        <v>16</v>
      </c>
      <c r="B225">
        <v>49</v>
      </c>
      <c r="C225">
        <f t="shared" si="3"/>
        <v>0.2095493103525865</v>
      </c>
    </row>
    <row r="226" spans="1:3">
      <c r="A226">
        <v>17</v>
      </c>
      <c r="B226">
        <v>55</v>
      </c>
      <c r="C226">
        <f t="shared" si="3"/>
        <v>0.21078685057264365</v>
      </c>
    </row>
    <row r="227" spans="1:3">
      <c r="A227">
        <v>18</v>
      </c>
      <c r="B227">
        <v>2048</v>
      </c>
      <c r="C227">
        <f t="shared" si="3"/>
        <v>0.25686834822131721</v>
      </c>
    </row>
    <row r="228" spans="1:3">
      <c r="A228">
        <v>19</v>
      </c>
      <c r="B228">
        <v>7168</v>
      </c>
      <c r="C228">
        <f t="shared" si="3"/>
        <v>0.41815358999167473</v>
      </c>
    </row>
    <row r="229" spans="1:3">
      <c r="A229">
        <v>20</v>
      </c>
      <c r="B229">
        <v>10784</v>
      </c>
      <c r="C229">
        <f t="shared" si="3"/>
        <v>0.66080147604797157</v>
      </c>
    </row>
    <row r="230" spans="1:3">
      <c r="A230">
        <v>21</v>
      </c>
      <c r="B230">
        <v>8960</v>
      </c>
      <c r="C230">
        <f t="shared" si="3"/>
        <v>0.86240802826091856</v>
      </c>
    </row>
    <row r="231" spans="1:3">
      <c r="A231">
        <v>22</v>
      </c>
      <c r="B231">
        <v>4480</v>
      </c>
      <c r="C231">
        <f t="shared" si="3"/>
        <v>0.963211304367392</v>
      </c>
    </row>
    <row r="232" spans="1:3">
      <c r="A232">
        <v>23</v>
      </c>
      <c r="B232">
        <v>1347</v>
      </c>
      <c r="C232">
        <f t="shared" si="3"/>
        <v>0.99351978939315533</v>
      </c>
    </row>
    <row r="233" spans="1:3">
      <c r="A233">
        <v>24</v>
      </c>
      <c r="B233">
        <v>225</v>
      </c>
      <c r="C233">
        <f t="shared" si="3"/>
        <v>0.99858245392975276</v>
      </c>
    </row>
    <row r="234" spans="1:3">
      <c r="A234">
        <v>25</v>
      </c>
      <c r="B234">
        <v>16</v>
      </c>
      <c r="C234">
        <f t="shared" si="3"/>
        <v>0.998942465630133</v>
      </c>
    </row>
    <row r="235" spans="1:3">
      <c r="A235">
        <v>26</v>
      </c>
      <c r="B235">
        <v>6</v>
      </c>
      <c r="C235">
        <f t="shared" si="3"/>
        <v>0.99907747001777558</v>
      </c>
    </row>
    <row r="236" spans="1:3">
      <c r="A236">
        <v>27</v>
      </c>
      <c r="B236">
        <v>2</v>
      </c>
      <c r="C236">
        <f t="shared" si="3"/>
        <v>0.99912247148032307</v>
      </c>
    </row>
    <row r="237" spans="1:3">
      <c r="A237">
        <v>33</v>
      </c>
      <c r="B237">
        <v>2</v>
      </c>
      <c r="C237">
        <f t="shared" si="3"/>
        <v>0.99916747294287056</v>
      </c>
    </row>
    <row r="238" spans="1:3">
      <c r="A238">
        <v>35</v>
      </c>
      <c r="B238">
        <v>4</v>
      </c>
      <c r="C238">
        <f t="shared" si="3"/>
        <v>0.99925747586796565</v>
      </c>
    </row>
    <row r="239" spans="1:3">
      <c r="A239">
        <v>37</v>
      </c>
      <c r="B239">
        <v>2</v>
      </c>
      <c r="C239">
        <f t="shared" si="3"/>
        <v>0.99930247733051314</v>
      </c>
    </row>
    <row r="240" spans="1:3">
      <c r="A240">
        <v>38</v>
      </c>
      <c r="B240">
        <v>2</v>
      </c>
      <c r="C240">
        <f t="shared" si="3"/>
        <v>0.99934747879306063</v>
      </c>
    </row>
    <row r="241" spans="1:3">
      <c r="A241">
        <v>42</v>
      </c>
      <c r="B241">
        <v>4</v>
      </c>
      <c r="C241">
        <f t="shared" si="3"/>
        <v>0.99943748171815572</v>
      </c>
    </row>
    <row r="242" spans="1:3">
      <c r="A242">
        <v>44</v>
      </c>
      <c r="B242">
        <v>2</v>
      </c>
      <c r="C242">
        <f t="shared" si="3"/>
        <v>0.99948248318070321</v>
      </c>
    </row>
    <row r="243" spans="1:3">
      <c r="A243">
        <v>53</v>
      </c>
      <c r="B243">
        <v>4</v>
      </c>
      <c r="C243">
        <f t="shared" si="3"/>
        <v>0.9995724861057983</v>
      </c>
    </row>
    <row r="244" spans="1:3">
      <c r="A244">
        <v>54</v>
      </c>
      <c r="B244">
        <v>3</v>
      </c>
      <c r="C244">
        <f t="shared" si="3"/>
        <v>0.99963998829961964</v>
      </c>
    </row>
    <row r="245" spans="1:3">
      <c r="A245">
        <v>90</v>
      </c>
      <c r="B245">
        <v>4</v>
      </c>
      <c r="C245">
        <f t="shared" si="3"/>
        <v>0.99972999122471473</v>
      </c>
    </row>
    <row r="246" spans="1:3">
      <c r="A246">
        <v>91</v>
      </c>
      <c r="B246">
        <v>4</v>
      </c>
      <c r="C246">
        <f t="shared" si="3"/>
        <v>0.99981999414980982</v>
      </c>
    </row>
    <row r="247" spans="1:3">
      <c r="A247">
        <v>92</v>
      </c>
      <c r="B247">
        <v>2</v>
      </c>
      <c r="C247">
        <f t="shared" si="3"/>
        <v>0.99986499561235731</v>
      </c>
    </row>
    <row r="248" spans="1:3">
      <c r="A248">
        <v>93</v>
      </c>
      <c r="B248">
        <v>2</v>
      </c>
      <c r="C248">
        <f t="shared" si="3"/>
        <v>0.9999099970749048</v>
      </c>
    </row>
    <row r="249" spans="1:3">
      <c r="A249">
        <v>99</v>
      </c>
      <c r="B249">
        <v>2</v>
      </c>
      <c r="C249">
        <f t="shared" si="3"/>
        <v>0.99995499853745229</v>
      </c>
    </row>
    <row r="250" spans="1:3">
      <c r="A250">
        <v>100</v>
      </c>
      <c r="B250">
        <v>2</v>
      </c>
      <c r="C250">
        <f t="shared" si="3"/>
        <v>0.99999999999999978</v>
      </c>
    </row>
    <row r="251" spans="1:3">
      <c r="B251">
        <f>SUM(B209:B250)</f>
        <v>44443</v>
      </c>
    </row>
  </sheetData>
  <sortState ref="A209:B250">
    <sortCondition ref="A209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19" sqref="A19"/>
    </sheetView>
  </sheetViews>
  <sheetFormatPr baseColWidth="10" defaultRowHeight="15" x14ac:dyDescent="0"/>
  <sheetData>
    <row r="1" spans="1:1">
      <c r="A1">
        <v>191</v>
      </c>
    </row>
    <row r="2" spans="1:1">
      <c r="A2">
        <v>1051</v>
      </c>
    </row>
    <row r="3" spans="1:1">
      <c r="A3">
        <v>139</v>
      </c>
    </row>
    <row r="4" spans="1:1">
      <c r="A4">
        <v>3</v>
      </c>
    </row>
    <row r="5" spans="1:1">
      <c r="A5">
        <v>8</v>
      </c>
    </row>
    <row r="6" spans="1:1">
      <c r="A6">
        <v>42322</v>
      </c>
    </row>
    <row r="7" spans="1:1">
      <c r="A7">
        <v>22</v>
      </c>
    </row>
    <row r="8" spans="1:1">
      <c r="A8">
        <v>1</v>
      </c>
    </row>
    <row r="9" spans="1:1">
      <c r="A9">
        <v>4</v>
      </c>
    </row>
    <row r="10" spans="1:1">
      <c r="A10">
        <v>4</v>
      </c>
    </row>
    <row r="11" spans="1:1">
      <c r="A11">
        <v>173</v>
      </c>
    </row>
    <row r="12" spans="1:1">
      <c r="A12">
        <v>33</v>
      </c>
    </row>
    <row r="13" spans="1:1">
      <c r="A13">
        <v>180</v>
      </c>
    </row>
    <row r="14" spans="1:1">
      <c r="A14">
        <v>90</v>
      </c>
    </row>
    <row r="15" spans="1:1">
      <c r="A15">
        <v>45</v>
      </c>
    </row>
    <row r="16" spans="1:1">
      <c r="A16">
        <v>161</v>
      </c>
    </row>
    <row r="17" spans="1:1">
      <c r="A17">
        <v>1</v>
      </c>
    </row>
    <row r="18" spans="1:1">
      <c r="A18">
        <v>16</v>
      </c>
    </row>
    <row r="19" spans="1:1">
      <c r="A19">
        <f>SUM(A1:A18)</f>
        <v>44444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30-Apps</vt:lpstr>
      <vt:lpstr>Sheet1</vt:lpstr>
    </vt:vector>
  </TitlesOfParts>
  <Company>UC Santa Barbara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Hiranya Jayathilaka</dc:creator>
  <cp:lastModifiedBy>Hiranya Jayathilaka</cp:lastModifiedBy>
  <dcterms:created xsi:type="dcterms:W3CDTF">2014-06-06T21:15:27Z</dcterms:created>
  <dcterms:modified xsi:type="dcterms:W3CDTF">2014-06-09T19:21:13Z</dcterms:modified>
</cp:coreProperties>
</file>