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20" windowWidth="28800" windowHeight="15900" tabRatio="500" activeTab="1"/>
  </bookViews>
  <sheets>
    <sheet name="30-Apps" sheetId="1" r:id="rId1"/>
    <sheet name="35-Apps" sheetId="3" r:id="rId2"/>
    <sheet name="Sheet1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7" i="3" l="1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76" i="3"/>
  <c r="C175" i="3"/>
  <c r="B194" i="3"/>
  <c r="B157" i="3"/>
  <c r="C136" i="3"/>
  <c r="C137" i="3"/>
  <c r="C138" i="3"/>
  <c r="C139" i="3"/>
  <c r="C140" i="3"/>
  <c r="C141" i="3"/>
  <c r="C142" i="3"/>
  <c r="C135" i="3"/>
  <c r="C134" i="3"/>
  <c r="B143" i="3"/>
  <c r="B8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2" i="3"/>
  <c r="C1" i="3"/>
  <c r="B35" i="3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187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10" i="1"/>
  <c r="C209" i="1"/>
  <c r="A19" i="2"/>
  <c r="B251" i="1"/>
  <c r="B204" i="1"/>
  <c r="C186" i="1"/>
  <c r="C163" i="1"/>
  <c r="C118" i="1"/>
  <c r="B119" i="1"/>
  <c r="B146" i="1"/>
  <c r="B115" i="1"/>
  <c r="C114" i="1"/>
  <c r="C94" i="1"/>
  <c r="C95" i="1"/>
  <c r="C96" i="1"/>
  <c r="C97" i="1"/>
  <c r="C98" i="1"/>
  <c r="C99" i="1"/>
  <c r="C93" i="1"/>
  <c r="C92" i="1"/>
  <c r="B1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C1" i="1"/>
  <c r="B29" i="1"/>
</calcChain>
</file>

<file path=xl/sharedStrings.xml><?xml version="1.0" encoding="utf-8"?>
<sst xmlns="http://schemas.openxmlformats.org/spreadsheetml/2006/main" count="52" uniqueCount="27">
  <si>
    <t>Total loops</t>
  </si>
  <si>
    <t>Loops with API calls</t>
  </si>
  <si>
    <t>Nesting level 1</t>
  </si>
  <si>
    <t>Nesting level 2</t>
  </si>
  <si>
    <t>API calls</t>
  </si>
  <si>
    <t>Loops</t>
  </si>
  <si>
    <t>Methods with different API call count branches</t>
  </si>
  <si>
    <t>Total methods</t>
  </si>
  <si>
    <t>Other methods</t>
  </si>
  <si>
    <t>datastore</t>
  </si>
  <si>
    <t>files</t>
  </si>
  <si>
    <t>taskqueue</t>
  </si>
  <si>
    <t>urlfetch</t>
  </si>
  <si>
    <t>users</t>
  </si>
  <si>
    <t>memcache</t>
  </si>
  <si>
    <t>xmpp</t>
  </si>
  <si>
    <t>channel</t>
  </si>
  <si>
    <t>Methods with different alloc count branches</t>
  </si>
  <si>
    <t>Methods with no loops</t>
  </si>
  <si>
    <t>Methods with loops</t>
  </si>
  <si>
    <t>API call count</t>
  </si>
  <si>
    <t>Paths</t>
  </si>
  <si>
    <t>Memory allocations</t>
  </si>
  <si>
    <t>images</t>
  </si>
  <si>
    <t>blobstore</t>
  </si>
  <si>
    <t>tools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</si>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</sst>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130776"/>
        <c:axId val="2083831368"/>
      </c:scatterChart>
      <c:valAx>
        <c:axId val="-205513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831368"/>
        <c:crosses val="autoZero"/>
        <c:crossBetween val="midCat"/>
      </c:valAx>
      <c:valAx>
        <c:axId val="208383136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5130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Memory Allocations in Paths CDF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'30-Apps'!$A$209:$A$250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33.0</c:v>
                </c:pt>
                <c:pt idx="29">
                  <c:v>35.0</c:v>
                </c:pt>
                <c:pt idx="30">
                  <c:v>37.0</c:v>
                </c:pt>
                <c:pt idx="31">
                  <c:v>38.0</c:v>
                </c:pt>
                <c:pt idx="32">
                  <c:v>42.0</c:v>
                </c:pt>
                <c:pt idx="33">
                  <c:v>44.0</c:v>
                </c:pt>
                <c:pt idx="34">
                  <c:v>53.0</c:v>
                </c:pt>
                <c:pt idx="35">
                  <c:v>54.0</c:v>
                </c:pt>
                <c:pt idx="36">
                  <c:v>90.0</c:v>
                </c:pt>
                <c:pt idx="37">
                  <c:v>91.0</c:v>
                </c:pt>
                <c:pt idx="38">
                  <c:v>92.0</c:v>
                </c:pt>
                <c:pt idx="39">
                  <c:v>93.0</c:v>
                </c:pt>
                <c:pt idx="40">
                  <c:v>99.0</c:v>
                </c:pt>
                <c:pt idx="41">
                  <c:v>100.0</c:v>
                </c:pt>
              </c:numCache>
            </c:numRef>
          </c:xVal>
          <c:yVal>
            <c:numRef>
              <c:f>'30-Apps'!$C$209:$C$250</c:f>
              <c:numCache>
                <c:formatCode>General</c:formatCode>
                <c:ptCount val="42"/>
                <c:pt idx="0">
                  <c:v>0.170173030623495</c:v>
                </c:pt>
                <c:pt idx="1">
                  <c:v>0.178048286569313</c:v>
                </c:pt>
                <c:pt idx="2">
                  <c:v>0.182773440136804</c:v>
                </c:pt>
                <c:pt idx="3">
                  <c:v>0.185968543977679</c:v>
                </c:pt>
                <c:pt idx="4">
                  <c:v>0.188713633193079</c:v>
                </c:pt>
                <c:pt idx="5">
                  <c:v>0.191346218752109</c:v>
                </c:pt>
                <c:pt idx="6">
                  <c:v>0.193506288954391</c:v>
                </c:pt>
                <c:pt idx="7">
                  <c:v>0.195013837949733</c:v>
                </c:pt>
                <c:pt idx="8">
                  <c:v>0.195846365006863</c:v>
                </c:pt>
                <c:pt idx="9">
                  <c:v>0.197421416196026</c:v>
                </c:pt>
                <c:pt idx="10">
                  <c:v>0.198298944715703</c:v>
                </c:pt>
                <c:pt idx="11">
                  <c:v>0.198748959341179</c:v>
                </c:pt>
                <c:pt idx="12">
                  <c:v>0.20108903539365</c:v>
                </c:pt>
                <c:pt idx="13">
                  <c:v>0.204441644353442</c:v>
                </c:pt>
                <c:pt idx="14">
                  <c:v>0.207051729181198</c:v>
                </c:pt>
                <c:pt idx="15">
                  <c:v>0.208446774520172</c:v>
                </c:pt>
                <c:pt idx="16">
                  <c:v>0.209549310352586</c:v>
                </c:pt>
                <c:pt idx="17">
                  <c:v>0.210786850572644</c:v>
                </c:pt>
                <c:pt idx="18">
                  <c:v>0.256868348221317</c:v>
                </c:pt>
                <c:pt idx="19">
                  <c:v>0.418153589991675</c:v>
                </c:pt>
                <c:pt idx="20">
                  <c:v>0.660801476047971</c:v>
                </c:pt>
                <c:pt idx="21">
                  <c:v>0.862408028260919</c:v>
                </c:pt>
                <c:pt idx="22">
                  <c:v>0.963211304367392</c:v>
                </c:pt>
                <c:pt idx="23">
                  <c:v>0.993519789393155</c:v>
                </c:pt>
                <c:pt idx="24">
                  <c:v>0.998582453929753</c:v>
                </c:pt>
                <c:pt idx="25">
                  <c:v>0.998942465630133</c:v>
                </c:pt>
                <c:pt idx="26">
                  <c:v>0.999077470017776</c:v>
                </c:pt>
                <c:pt idx="27">
                  <c:v>0.999122471480323</c:v>
                </c:pt>
                <c:pt idx="28">
                  <c:v>0.999167472942871</c:v>
                </c:pt>
                <c:pt idx="29">
                  <c:v>0.999257475867966</c:v>
                </c:pt>
                <c:pt idx="30">
                  <c:v>0.999302477330513</c:v>
                </c:pt>
                <c:pt idx="31">
                  <c:v>0.999347478793061</c:v>
                </c:pt>
                <c:pt idx="32">
                  <c:v>0.999437481718156</c:v>
                </c:pt>
                <c:pt idx="33">
                  <c:v>0.999482483180703</c:v>
                </c:pt>
                <c:pt idx="34">
                  <c:v>0.999572486105798</c:v>
                </c:pt>
                <c:pt idx="35">
                  <c:v>0.99963998829962</c:v>
                </c:pt>
                <c:pt idx="36">
                  <c:v>0.999729991224715</c:v>
                </c:pt>
                <c:pt idx="37">
                  <c:v>0.99981999414981</c:v>
                </c:pt>
                <c:pt idx="38">
                  <c:v>0.999864995612357</c:v>
                </c:pt>
                <c:pt idx="39">
                  <c:v>0.999909997074905</c:v>
                </c:pt>
                <c:pt idx="40">
                  <c:v>0.999954998537452</c:v>
                </c:pt>
                <c:pt idx="4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589736"/>
        <c:axId val="-2080516296"/>
      </c:scatterChart>
      <c:valAx>
        <c:axId val="-208458973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allocations in Path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0516296"/>
        <c:crosses val="autoZero"/>
        <c:crossBetween val="midCat"/>
      </c:valAx>
      <c:valAx>
        <c:axId val="-208051629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4589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1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0.652263374485597</c:v>
                </c:pt>
                <c:pt idx="1">
                  <c:v>0.774348422496571</c:v>
                </c:pt>
                <c:pt idx="2">
                  <c:v>0.831275720164609</c:v>
                </c:pt>
                <c:pt idx="3">
                  <c:v>0.882030178326475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0.983539094650206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1</c:v>
                </c:pt>
              </c:numCache>
            </c:numRef>
          </c:yVal>
          <c:smooth val="0"/>
        </c:ser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0.652263374485597</c:v>
                </c:pt>
                <c:pt idx="1">
                  <c:v>0.774348422496571</c:v>
                </c:pt>
                <c:pt idx="2">
                  <c:v>0.831275720164609</c:v>
                </c:pt>
                <c:pt idx="3">
                  <c:v>0.882030178326475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0.983539094650206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042808"/>
        <c:axId val="-2073709864"/>
      </c:scatterChart>
      <c:valAx>
        <c:axId val="-207804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3709864"/>
        <c:crosses val="autoZero"/>
        <c:crossBetween val="midCat"/>
      </c:valAx>
      <c:valAx>
        <c:axId val="-207370986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042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(CDF): Cutoff at X = 100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0.652263374485597</c:v>
                </c:pt>
                <c:pt idx="1">
                  <c:v>0.774348422496571</c:v>
                </c:pt>
                <c:pt idx="2">
                  <c:v>0.831275720164609</c:v>
                </c:pt>
                <c:pt idx="3">
                  <c:v>0.882030178326475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0.983539094650206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748552"/>
        <c:axId val="-2052745592"/>
      </c:scatterChart>
      <c:valAx>
        <c:axId val="-2052748552"/>
        <c:scaling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52745592"/>
        <c:crosses val="autoZero"/>
        <c:crossBetween val="midCat"/>
      </c:valAx>
      <c:valAx>
        <c:axId val="-205274559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748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 Nesting Levels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'35-Apps'!$A$65:$A$66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'35-Apps'!$B$65:$B$66</c:f>
              <c:numCache>
                <c:formatCode>General</c:formatCode>
                <c:ptCount val="2"/>
                <c:pt idx="0">
                  <c:v>208.0</c:v>
                </c:pt>
                <c:pt idx="1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Methods</a:t>
            </a:r>
            <a:r>
              <a:rPr lang="en-US" baseline="0"/>
              <a:t> with Different API Call Count Branches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'35-Apps'!$A$87:$A$88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'35-Apps'!$B$87:$B$88</c:f>
              <c:numCache>
                <c:formatCode>General</c:formatCode>
                <c:ptCount val="2"/>
                <c:pt idx="0">
                  <c:v>158.0</c:v>
                </c:pt>
                <c:pt idx="1">
                  <c:v>1300.0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'35-Apps'!$A$109:$A$120</c:f>
              <c:strCache>
                <c:ptCount val="12"/>
                <c:pt idx="0">
                  <c:v>images</c:v>
                </c:pt>
                <c:pt idx="1">
                  <c:v>urlfetch</c:v>
                </c:pt>
                <c:pt idx="2">
                  <c:v>users</c:v>
                </c:pt>
                <c:pt idx="3">
                  <c:v>memcache</c:v>
                </c:pt>
                <c:pt idx="4">
                  <c:v>blobstore</c:v>
                </c:pt>
                <c:pt idx="5">
                  <c:v>files</c:v>
                </c:pt>
                <c:pt idx="6">
                  <c:v>datastore</c:v>
                </c:pt>
                <c:pt idx="7">
                  <c:v>taskqueue</c:v>
                </c:pt>
                <c:pt idx="8">
                  <c:v>xmpp</c:v>
                </c:pt>
                <c:pt idx="9">
                  <c:v>channel</c:v>
                </c:pt>
                <c:pt idx="10">
                  <c:v>tools</c:v>
                </c:pt>
                <c:pt idx="11">
                  <c:v>search</c:v>
                </c:pt>
              </c:strCache>
            </c:strRef>
          </c:cat>
          <c:val>
            <c:numRef>
              <c:f>'35-Apps'!$B$109:$B$120</c:f>
              <c:numCache>
                <c:formatCode>General</c:formatCode>
                <c:ptCount val="12"/>
                <c:pt idx="0">
                  <c:v>3.0</c:v>
                </c:pt>
                <c:pt idx="1">
                  <c:v>8.0</c:v>
                </c:pt>
                <c:pt idx="2">
                  <c:v>43.0</c:v>
                </c:pt>
                <c:pt idx="3">
                  <c:v>12.0</c:v>
                </c:pt>
                <c:pt idx="4">
                  <c:v>5.0</c:v>
                </c:pt>
                <c:pt idx="5">
                  <c:v>4.0</c:v>
                </c:pt>
                <c:pt idx="6">
                  <c:v>793.0</c:v>
                </c:pt>
                <c:pt idx="7">
                  <c:v>24.0</c:v>
                </c:pt>
                <c:pt idx="8">
                  <c:v>2.0</c:v>
                </c:pt>
                <c:pt idx="9">
                  <c:v>1.0</c:v>
                </c:pt>
                <c:pt idx="10">
                  <c:v>2.0</c:v>
                </c:pt>
                <c:pt idx="11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2753496"/>
        <c:axId val="-2082717368"/>
      </c:barChart>
      <c:catAx>
        <c:axId val="-208275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17368"/>
        <c:crosses val="autoZero"/>
        <c:auto val="1"/>
        <c:lblAlgn val="ctr"/>
        <c:lblOffset val="100"/>
        <c:noMultiLvlLbl val="0"/>
      </c:catAx>
      <c:valAx>
        <c:axId val="-2082717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75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</a:t>
            </a:r>
            <a:r>
              <a:rPr lang="en-US" baseline="0"/>
              <a:t> in Loops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'35-Apps'!$A$134:$A$142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10.0</c:v>
                </c:pt>
              </c:numCache>
            </c:numRef>
          </c:xVal>
          <c:yVal>
            <c:numRef>
              <c:f>'35-Apps'!$C$134:$C$142</c:f>
              <c:numCache>
                <c:formatCode>General</c:formatCode>
                <c:ptCount val="9"/>
                <c:pt idx="0">
                  <c:v>0.755555555555555</c:v>
                </c:pt>
                <c:pt idx="1">
                  <c:v>0.862222222222222</c:v>
                </c:pt>
                <c:pt idx="2">
                  <c:v>0.888888888888889</c:v>
                </c:pt>
                <c:pt idx="3">
                  <c:v>0.92</c:v>
                </c:pt>
                <c:pt idx="4">
                  <c:v>0.946666666666667</c:v>
                </c:pt>
                <c:pt idx="5">
                  <c:v>0.968888888888889</c:v>
                </c:pt>
                <c:pt idx="6">
                  <c:v>0.973333333333333</c:v>
                </c:pt>
                <c:pt idx="7">
                  <c:v>0.986666666666667</c:v>
                </c:pt>
                <c:pt idx="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845960"/>
        <c:axId val="-2051639336"/>
      </c:scatterChart>
      <c:valAx>
        <c:axId val="-2050845960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51639336"/>
        <c:crosses val="autoZero"/>
        <c:crossBetween val="midCat"/>
      </c:valAx>
      <c:valAx>
        <c:axId val="-2051639336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845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'35-Apps'!$A$156:$A$157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'35-Apps'!$B$156:$B$157</c:f>
              <c:numCache>
                <c:formatCode>General</c:formatCode>
                <c:ptCount val="2"/>
                <c:pt idx="0">
                  <c:v>1286.0</c:v>
                </c:pt>
                <c:pt idx="1">
                  <c:v>172.0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 in Paths</a:t>
            </a:r>
            <a:r>
              <a:rPr lang="en-US" baseline="0"/>
              <a:t> (CDF)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'35-Apps'!$A$175:$A$193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16.0</c:v>
                </c:pt>
                <c:pt idx="16">
                  <c:v>27.0</c:v>
                </c:pt>
                <c:pt idx="17">
                  <c:v>30.0</c:v>
                </c:pt>
                <c:pt idx="18">
                  <c:v>32.0</c:v>
                </c:pt>
              </c:numCache>
            </c:numRef>
          </c:xVal>
          <c:yVal>
            <c:numRef>
              <c:f>'35-Apps'!$C$175:$C$193</c:f>
              <c:numCache>
                <c:formatCode>General</c:formatCode>
                <c:ptCount val="19"/>
                <c:pt idx="0">
                  <c:v>0.323556653288052</c:v>
                </c:pt>
                <c:pt idx="1">
                  <c:v>0.977832664402593</c:v>
                </c:pt>
                <c:pt idx="2">
                  <c:v>0.983528866934239</c:v>
                </c:pt>
                <c:pt idx="3">
                  <c:v>0.987650509416487</c:v>
                </c:pt>
                <c:pt idx="4">
                  <c:v>0.991031182463723</c:v>
                </c:pt>
                <c:pt idx="5">
                  <c:v>0.993315838221673</c:v>
                </c:pt>
                <c:pt idx="6">
                  <c:v>0.994705155912319</c:v>
                </c:pt>
                <c:pt idx="7">
                  <c:v>0.995476999073788</c:v>
                </c:pt>
                <c:pt idx="8">
                  <c:v>0.996094473602964</c:v>
                </c:pt>
                <c:pt idx="9">
                  <c:v>0.996511268910157</c:v>
                </c:pt>
                <c:pt idx="10">
                  <c:v>0.998903982710713</c:v>
                </c:pt>
                <c:pt idx="11">
                  <c:v>0.999089225069466</c:v>
                </c:pt>
                <c:pt idx="12">
                  <c:v>0.999475146650201</c:v>
                </c:pt>
                <c:pt idx="13">
                  <c:v>0.999536894103118</c:v>
                </c:pt>
                <c:pt idx="14">
                  <c:v>0.999799320778018</c:v>
                </c:pt>
                <c:pt idx="15">
                  <c:v>0.999922815683853</c:v>
                </c:pt>
                <c:pt idx="16">
                  <c:v>0.999938252547082</c:v>
                </c:pt>
                <c:pt idx="17">
                  <c:v>0.999953689410312</c:v>
                </c:pt>
                <c:pt idx="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720008"/>
        <c:axId val="-2052135272"/>
      </c:scatterChart>
      <c:valAx>
        <c:axId val="-208372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2135272"/>
        <c:crosses val="autoZero"/>
        <c:crossBetween val="midCat"/>
      </c:valAx>
      <c:valAx>
        <c:axId val="-205213527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720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 - Cutoff at x = 100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538920"/>
        <c:axId val="-2054891048"/>
      </c:scatterChart>
      <c:valAx>
        <c:axId val="212653892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4891048"/>
        <c:crosses val="autoZero"/>
        <c:crossBetween val="midCat"/>
      </c:valAx>
      <c:valAx>
        <c:axId val="-205489104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538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</a:t>
            </a:r>
            <a:r>
              <a:rPr lang="en-US" baseline="0"/>
              <a:t> Nesting Levels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'30-Apps'!$B$67:$B$68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'30-Apps'!$C$67:$C$68</c:f>
              <c:numCache>
                <c:formatCode>General</c:formatCode>
                <c:ptCount val="2"/>
                <c:pt idx="0">
                  <c:v>150.0</c:v>
                </c:pt>
                <c:pt idx="1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Calls in Loops CDF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'30-Apps'!$A$92:$A$99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'30-Apps'!$C$92:$C$99</c:f>
              <c:numCache>
                <c:formatCode>General</c:formatCode>
                <c:ptCount val="8"/>
                <c:pt idx="0">
                  <c:v>0.795180722891566</c:v>
                </c:pt>
                <c:pt idx="1">
                  <c:v>0.909638554216867</c:v>
                </c:pt>
                <c:pt idx="2">
                  <c:v>0.91566265060241</c:v>
                </c:pt>
                <c:pt idx="3">
                  <c:v>0.933734939759036</c:v>
                </c:pt>
                <c:pt idx="4">
                  <c:v>0.94578313253012</c:v>
                </c:pt>
                <c:pt idx="5">
                  <c:v>0.963855421686747</c:v>
                </c:pt>
                <c:pt idx="6">
                  <c:v>0.981927710843373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77992"/>
        <c:axId val="-2055100760"/>
      </c:scatterChart>
      <c:valAx>
        <c:axId val="2122577992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 calls in a Loop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5100760"/>
        <c:crosses val="autoZero"/>
        <c:crossBetween val="midCat"/>
      </c:valAx>
      <c:valAx>
        <c:axId val="-205510076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577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cat>
            <c:strRef>
              <c:f>'30-Apps'!$A$114:$A$115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'30-Apps'!$B$114:$B$115</c:f>
              <c:numCache>
                <c:formatCode>General</c:formatCode>
                <c:ptCount val="2"/>
                <c:pt idx="0">
                  <c:v>117.0</c:v>
                </c:pt>
                <c:pt idx="1">
                  <c:v>791.0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'30-Apps'!$A$138:$A$145</c:f>
              <c:strCache>
                <c:ptCount val="8"/>
                <c:pt idx="0">
                  <c:v>datastore</c:v>
                </c:pt>
                <c:pt idx="1">
                  <c:v>files</c:v>
                </c:pt>
                <c:pt idx="2">
                  <c:v>taskqueue</c:v>
                </c:pt>
                <c:pt idx="3">
                  <c:v>urlfetch</c:v>
                </c:pt>
                <c:pt idx="4">
                  <c:v>users</c:v>
                </c:pt>
                <c:pt idx="5">
                  <c:v>memcache</c:v>
                </c:pt>
                <c:pt idx="6">
                  <c:v>xmpp</c:v>
                </c:pt>
                <c:pt idx="7">
                  <c:v>channel</c:v>
                </c:pt>
              </c:strCache>
            </c:strRef>
          </c:cat>
          <c:val>
            <c:numRef>
              <c:f>'30-Apps'!$B$138:$B$145</c:f>
              <c:numCache>
                <c:formatCode>General</c:formatCode>
                <c:ptCount val="8"/>
                <c:pt idx="0">
                  <c:v>643.0</c:v>
                </c:pt>
                <c:pt idx="1">
                  <c:v>4.0</c:v>
                </c:pt>
                <c:pt idx="2">
                  <c:v>11.0</c:v>
                </c:pt>
                <c:pt idx="3">
                  <c:v>8.0</c:v>
                </c:pt>
                <c:pt idx="4">
                  <c:v>44.0</c:v>
                </c:pt>
                <c:pt idx="5">
                  <c:v>12.0</c:v>
                </c:pt>
                <c:pt idx="6">
                  <c:v>3.0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5084184"/>
        <c:axId val="-2055012536"/>
      </c:barChart>
      <c:catAx>
        <c:axId val="-205508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5012536"/>
        <c:crosses val="autoZero"/>
        <c:auto val="1"/>
        <c:lblAlgn val="ctr"/>
        <c:lblOffset val="100"/>
        <c:noMultiLvlLbl val="0"/>
      </c:catAx>
      <c:valAx>
        <c:axId val="-2055012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508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'30-Apps'!$A$118:$A$119</c:f>
              <c:strCache>
                <c:ptCount val="2"/>
                <c:pt idx="0">
                  <c:v>Methods with different alloc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'30-Apps'!$B$118:$B$119</c:f>
              <c:numCache>
                <c:formatCode>General</c:formatCode>
                <c:ptCount val="2"/>
                <c:pt idx="0">
                  <c:v>159.0</c:v>
                </c:pt>
                <c:pt idx="1">
                  <c:v>749.0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'30-Apps'!$A$163:$A$164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'30-Apps'!$B$163:$B$164</c:f>
              <c:numCache>
                <c:formatCode>General</c:formatCode>
                <c:ptCount val="2"/>
                <c:pt idx="0">
                  <c:v>786.0</c:v>
                </c:pt>
                <c:pt idx="1">
                  <c:v>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API Calls in Path CDF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'30-Apps'!$A$186:$A$203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27.0</c:v>
                </c:pt>
                <c:pt idx="16">
                  <c:v>30.0</c:v>
                </c:pt>
                <c:pt idx="17">
                  <c:v>32.0</c:v>
                </c:pt>
              </c:numCache>
            </c:numRef>
          </c:xVal>
          <c:yVal>
            <c:numRef>
              <c:f>'30-Apps'!$C$186:$C$203</c:f>
              <c:numCache>
                <c:formatCode>General</c:formatCode>
                <c:ptCount val="18"/>
                <c:pt idx="0">
                  <c:v>0.0236257678374547</c:v>
                </c:pt>
                <c:pt idx="1">
                  <c:v>0.975901716805796</c:v>
                </c:pt>
                <c:pt idx="2">
                  <c:v>0.979951848435074</c:v>
                </c:pt>
                <c:pt idx="3">
                  <c:v>0.983844474945436</c:v>
                </c:pt>
                <c:pt idx="4">
                  <c:v>0.988142114618725</c:v>
                </c:pt>
                <c:pt idx="5">
                  <c:v>0.991269716265778</c:v>
                </c:pt>
                <c:pt idx="6">
                  <c:v>0.993294782080418</c:v>
                </c:pt>
                <c:pt idx="7">
                  <c:v>0.994307314987737</c:v>
                </c:pt>
                <c:pt idx="8">
                  <c:v>0.995049839119771</c:v>
                </c:pt>
                <c:pt idx="9">
                  <c:v>0.995544855207794</c:v>
                </c:pt>
                <c:pt idx="10">
                  <c:v>0.999167472942871</c:v>
                </c:pt>
                <c:pt idx="11">
                  <c:v>0.999257475867966</c:v>
                </c:pt>
                <c:pt idx="12">
                  <c:v>0.999617487568346</c:v>
                </c:pt>
                <c:pt idx="13">
                  <c:v>0.999707490493441</c:v>
                </c:pt>
                <c:pt idx="14">
                  <c:v>0.999887496343631</c:v>
                </c:pt>
                <c:pt idx="15">
                  <c:v>0.999909997074905</c:v>
                </c:pt>
                <c:pt idx="16">
                  <c:v>0.999932497806179</c:v>
                </c:pt>
                <c:pt idx="1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657928"/>
        <c:axId val="-2054652440"/>
      </c:scatterChart>
      <c:valAx>
        <c:axId val="-2054657928"/>
        <c:scaling>
          <c:orientation val="minMax"/>
          <c:max val="3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GAE API Cals in Path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4652440"/>
        <c:crosses val="autoZero"/>
        <c:crossBetween val="midCat"/>
      </c:valAx>
      <c:valAx>
        <c:axId val="-205465244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4657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63500</xdr:rowOff>
    </xdr:from>
    <xdr:to>
      <xdr:col>14</xdr:col>
      <xdr:colOff>635000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698500</xdr:colOff>
      <xdr:row>33</xdr:row>
      <xdr:rowOff>12700</xdr:rowOff>
    </xdr:from>
    <xdr:to>
      <xdr:col>14</xdr:col>
      <xdr:colOff>673100</xdr:colOff>
      <xdr:row>62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660400</xdr:colOff>
      <xdr:row>64</xdr:row>
      <xdr:rowOff>31750</xdr:rowOff>
    </xdr:from>
    <xdr:to>
      <xdr:col>13</xdr:col>
      <xdr:colOff>50800</xdr:colOff>
      <xdr:row>88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711200</xdr:colOff>
      <xdr:row>90</xdr:row>
      <xdr:rowOff>69850</xdr:rowOff>
    </xdr:from>
    <xdr:to>
      <xdr:col>13</xdr:col>
      <xdr:colOff>12700</xdr:colOff>
      <xdr:row>111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711200</xdr:colOff>
      <xdr:row>113</xdr:row>
      <xdr:rowOff>44450</xdr:rowOff>
    </xdr:from>
    <xdr:to>
      <xdr:col>13</xdr:col>
      <xdr:colOff>12700</xdr:colOff>
      <xdr:row>135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774700</xdr:colOff>
      <xdr:row>136</xdr:row>
      <xdr:rowOff>82550</xdr:rowOff>
    </xdr:from>
    <xdr:to>
      <xdr:col>12</xdr:col>
      <xdr:colOff>800100</xdr:colOff>
      <xdr:row>159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152400</xdr:colOff>
      <xdr:row>113</xdr:row>
      <xdr:rowOff>38100</xdr:rowOff>
    </xdr:from>
    <xdr:to>
      <xdr:col>22</xdr:col>
      <xdr:colOff>50800</xdr:colOff>
      <xdr:row>135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25400</xdr:colOff>
      <xdr:row>161</xdr:row>
      <xdr:rowOff>25400</xdr:rowOff>
    </xdr:from>
    <xdr:to>
      <xdr:col>13</xdr:col>
      <xdr:colOff>12700</xdr:colOff>
      <xdr:row>182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184</xdr:row>
      <xdr:rowOff>25400</xdr:rowOff>
    </xdr:from>
    <xdr:to>
      <xdr:col>13</xdr:col>
      <xdr:colOff>0</xdr:colOff>
      <xdr:row>204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208</xdr:row>
      <xdr:rowOff>0</xdr:rowOff>
    </xdr:from>
    <xdr:to>
      <xdr:col>13</xdr:col>
      <xdr:colOff>25400</xdr:colOff>
      <xdr:row>232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</xdr:row>
      <xdr:rowOff>165100</xdr:rowOff>
    </xdr:from>
    <xdr:to>
      <xdr:col>13</xdr:col>
      <xdr:colOff>469900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800100</xdr:colOff>
      <xdr:row>31</xdr:row>
      <xdr:rowOff>177800</xdr:rowOff>
    </xdr:from>
    <xdr:to>
      <xdr:col>13</xdr:col>
      <xdr:colOff>457200</xdr:colOff>
      <xdr:row>60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61</xdr:row>
      <xdr:rowOff>152400</xdr:rowOff>
    </xdr:from>
    <xdr:to>
      <xdr:col>11</xdr:col>
      <xdr:colOff>368300</xdr:colOff>
      <xdr:row>83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</xdr:colOff>
      <xdr:row>85</xdr:row>
      <xdr:rowOff>177800</xdr:rowOff>
    </xdr:from>
    <xdr:to>
      <xdr:col>11</xdr:col>
      <xdr:colOff>368300</xdr:colOff>
      <xdr:row>106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12700</xdr:colOff>
      <xdr:row>108</xdr:row>
      <xdr:rowOff>0</xdr:rowOff>
    </xdr:from>
    <xdr:to>
      <xdr:col>11</xdr:col>
      <xdr:colOff>355600</xdr:colOff>
      <xdr:row>129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812800</xdr:colOff>
      <xdr:row>132</xdr:row>
      <xdr:rowOff>12700</xdr:rowOff>
    </xdr:from>
    <xdr:to>
      <xdr:col>11</xdr:col>
      <xdr:colOff>381000</xdr:colOff>
      <xdr:row>152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25400</xdr:colOff>
      <xdr:row>153</xdr:row>
      <xdr:rowOff>152400</xdr:rowOff>
    </xdr:from>
    <xdr:to>
      <xdr:col>11</xdr:col>
      <xdr:colOff>482600</xdr:colOff>
      <xdr:row>172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800100</xdr:colOff>
      <xdr:row>174</xdr:row>
      <xdr:rowOff>12700</xdr:rowOff>
    </xdr:from>
    <xdr:to>
      <xdr:col>11</xdr:col>
      <xdr:colOff>571500</xdr:colOff>
      <xdr:row>194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opLeftCell="A222" workbookViewId="0">
      <selection activeCell="A163" sqref="A163:A165"/>
    </sheetView>
  </sheetViews>
  <sheetFormatPr baseColWidth="10" defaultRowHeight="15" x14ac:dyDescent="0"/>
  <sheetData>
    <row r="1" spans="1:3">
      <c r="A1">
        <v>1</v>
      </c>
      <c r="B1">
        <v>615</v>
      </c>
      <c r="C1">
        <f>(B1/908)</f>
        <v>0.67731277533039647</v>
      </c>
    </row>
    <row r="2" spans="1:3">
      <c r="A2">
        <v>2</v>
      </c>
      <c r="B2">
        <v>132</v>
      </c>
      <c r="C2">
        <f>(B2/908)+C1</f>
        <v>0.82268722466960353</v>
      </c>
    </row>
    <row r="3" spans="1:3">
      <c r="A3">
        <v>3</v>
      </c>
      <c r="B3">
        <v>48</v>
      </c>
      <c r="C3">
        <f t="shared" ref="C3:C27" si="0">(B3/908)+C2</f>
        <v>0.87555066079295152</v>
      </c>
    </row>
    <row r="4" spans="1:3">
      <c r="A4">
        <v>4</v>
      </c>
      <c r="B4">
        <v>21</v>
      </c>
      <c r="C4">
        <f t="shared" si="0"/>
        <v>0.89867841409691629</v>
      </c>
    </row>
    <row r="5" spans="1:3">
      <c r="A5">
        <v>5</v>
      </c>
      <c r="B5">
        <v>19</v>
      </c>
      <c r="C5">
        <f t="shared" si="0"/>
        <v>0.91960352422907488</v>
      </c>
    </row>
    <row r="6" spans="1:3">
      <c r="A6">
        <v>6</v>
      </c>
      <c r="B6">
        <v>7</v>
      </c>
      <c r="C6">
        <f t="shared" si="0"/>
        <v>0.92731277533039647</v>
      </c>
    </row>
    <row r="7" spans="1:3">
      <c r="A7">
        <v>7</v>
      </c>
      <c r="B7">
        <v>5</v>
      </c>
      <c r="C7">
        <f t="shared" si="0"/>
        <v>0.93281938325991187</v>
      </c>
    </row>
    <row r="8" spans="1:3">
      <c r="A8">
        <v>8</v>
      </c>
      <c r="B8">
        <v>8</v>
      </c>
      <c r="C8">
        <f t="shared" si="0"/>
        <v>0.9416299559471365</v>
      </c>
    </row>
    <row r="9" spans="1:3">
      <c r="A9">
        <v>9</v>
      </c>
      <c r="B9">
        <v>14</v>
      </c>
      <c r="C9">
        <f t="shared" si="0"/>
        <v>0.95704845814977968</v>
      </c>
    </row>
    <row r="10" spans="1:3">
      <c r="A10">
        <v>10</v>
      </c>
      <c r="B10">
        <v>6</v>
      </c>
      <c r="C10">
        <f t="shared" si="0"/>
        <v>0.96365638766519823</v>
      </c>
    </row>
    <row r="11" spans="1:3">
      <c r="A11">
        <v>12</v>
      </c>
      <c r="B11">
        <v>11</v>
      </c>
      <c r="C11">
        <f t="shared" si="0"/>
        <v>0.97577092511013219</v>
      </c>
    </row>
    <row r="12" spans="1:3">
      <c r="A12">
        <v>13</v>
      </c>
      <c r="B12">
        <v>2</v>
      </c>
      <c r="C12">
        <f t="shared" si="0"/>
        <v>0.97797356828193838</v>
      </c>
    </row>
    <row r="13" spans="1:3">
      <c r="A13">
        <v>14</v>
      </c>
      <c r="B13">
        <v>1</v>
      </c>
      <c r="C13">
        <f t="shared" si="0"/>
        <v>0.97907488986784141</v>
      </c>
    </row>
    <row r="14" spans="1:3">
      <c r="A14">
        <v>16</v>
      </c>
      <c r="B14">
        <v>1</v>
      </c>
      <c r="C14">
        <f t="shared" si="0"/>
        <v>0.98017621145374445</v>
      </c>
    </row>
    <row r="15" spans="1:3">
      <c r="A15">
        <v>18</v>
      </c>
      <c r="B15">
        <v>3</v>
      </c>
      <c r="C15">
        <f t="shared" si="0"/>
        <v>0.98348017621145367</v>
      </c>
    </row>
    <row r="16" spans="1:3">
      <c r="A16">
        <v>22</v>
      </c>
      <c r="B16">
        <v>1</v>
      </c>
      <c r="C16">
        <f t="shared" si="0"/>
        <v>0.98458149779735671</v>
      </c>
    </row>
    <row r="17" spans="1:3">
      <c r="A17">
        <v>24</v>
      </c>
      <c r="B17">
        <v>1</v>
      </c>
      <c r="C17">
        <f t="shared" si="0"/>
        <v>0.98568281938325975</v>
      </c>
    </row>
    <row r="18" spans="1:3">
      <c r="A18">
        <v>25</v>
      </c>
      <c r="B18">
        <v>1</v>
      </c>
      <c r="C18">
        <f t="shared" si="0"/>
        <v>0.98678414096916278</v>
      </c>
    </row>
    <row r="19" spans="1:3">
      <c r="A19">
        <v>30</v>
      </c>
      <c r="B19">
        <v>1</v>
      </c>
      <c r="C19">
        <f t="shared" si="0"/>
        <v>0.98788546255506582</v>
      </c>
    </row>
    <row r="20" spans="1:3">
      <c r="A20">
        <v>33</v>
      </c>
      <c r="B20">
        <v>1</v>
      </c>
      <c r="C20">
        <f t="shared" si="0"/>
        <v>0.98898678414096886</v>
      </c>
    </row>
    <row r="21" spans="1:3">
      <c r="A21">
        <v>36</v>
      </c>
      <c r="B21">
        <v>3</v>
      </c>
      <c r="C21">
        <f t="shared" si="0"/>
        <v>0.99229074889867808</v>
      </c>
    </row>
    <row r="22" spans="1:3">
      <c r="A22">
        <v>138</v>
      </c>
      <c r="B22">
        <v>1</v>
      </c>
      <c r="C22">
        <f t="shared" si="0"/>
        <v>0.99339207048458111</v>
      </c>
    </row>
    <row r="23" spans="1:3">
      <c r="A23">
        <v>145</v>
      </c>
      <c r="B23">
        <v>1</v>
      </c>
      <c r="C23">
        <f t="shared" si="0"/>
        <v>0.99449339207048415</v>
      </c>
    </row>
    <row r="24" spans="1:3">
      <c r="A24">
        <v>162</v>
      </c>
      <c r="B24">
        <v>1</v>
      </c>
      <c r="C24">
        <f t="shared" si="0"/>
        <v>0.99559471365638719</v>
      </c>
    </row>
    <row r="25" spans="1:3">
      <c r="A25">
        <v>216</v>
      </c>
      <c r="B25">
        <v>2</v>
      </c>
      <c r="C25">
        <f t="shared" si="0"/>
        <v>0.99779735682819337</v>
      </c>
    </row>
    <row r="26" spans="1:3">
      <c r="A26">
        <v>6562</v>
      </c>
      <c r="B26">
        <v>1</v>
      </c>
      <c r="C26">
        <f t="shared" si="0"/>
        <v>0.99889867841409641</v>
      </c>
    </row>
    <row r="27" spans="1:3">
      <c r="A27">
        <v>34992</v>
      </c>
      <c r="B27">
        <v>1</v>
      </c>
      <c r="C27">
        <f t="shared" si="0"/>
        <v>0.99999999999999944</v>
      </c>
    </row>
    <row r="29" spans="1:3">
      <c r="B29">
        <f>SUM(B1:B27)</f>
        <v>908</v>
      </c>
    </row>
    <row r="65" spans="2:3">
      <c r="B65" t="s">
        <v>0</v>
      </c>
      <c r="C65">
        <v>166</v>
      </c>
    </row>
    <row r="66" spans="2:3">
      <c r="B66" t="s">
        <v>1</v>
      </c>
      <c r="C66">
        <v>34</v>
      </c>
    </row>
    <row r="67" spans="2:3">
      <c r="B67" t="s">
        <v>2</v>
      </c>
      <c r="C67">
        <v>150</v>
      </c>
    </row>
    <row r="68" spans="2:3">
      <c r="B68" t="s">
        <v>3</v>
      </c>
      <c r="C68">
        <v>16</v>
      </c>
    </row>
    <row r="91" spans="1:3">
      <c r="A91" t="s">
        <v>4</v>
      </c>
      <c r="B91" t="s">
        <v>5</v>
      </c>
    </row>
    <row r="92" spans="1:3">
      <c r="A92">
        <v>0</v>
      </c>
      <c r="B92">
        <v>132</v>
      </c>
      <c r="C92">
        <f>132/166</f>
        <v>0.79518072289156627</v>
      </c>
    </row>
    <row r="93" spans="1:3">
      <c r="A93">
        <v>1</v>
      </c>
      <c r="B93">
        <v>19</v>
      </c>
      <c r="C93">
        <f>(B93/166)+C92</f>
        <v>0.90963855421686746</v>
      </c>
    </row>
    <row r="94" spans="1:3">
      <c r="A94">
        <v>2</v>
      </c>
      <c r="B94">
        <v>1</v>
      </c>
      <c r="C94">
        <f t="shared" ref="C94:C99" si="1">(B94/166)+C93</f>
        <v>0.91566265060240959</v>
      </c>
    </row>
    <row r="95" spans="1:3">
      <c r="A95">
        <v>3</v>
      </c>
      <c r="B95">
        <v>3</v>
      </c>
      <c r="C95">
        <f t="shared" si="1"/>
        <v>0.9337349397590361</v>
      </c>
    </row>
    <row r="96" spans="1:3">
      <c r="A96">
        <v>4</v>
      </c>
      <c r="B96">
        <v>2</v>
      </c>
      <c r="C96">
        <f t="shared" si="1"/>
        <v>0.94578313253012047</v>
      </c>
    </row>
    <row r="97" spans="1:3">
      <c r="A97">
        <v>5</v>
      </c>
      <c r="B97">
        <v>3</v>
      </c>
      <c r="C97">
        <f t="shared" si="1"/>
        <v>0.96385542168674698</v>
      </c>
    </row>
    <row r="98" spans="1:3">
      <c r="A98">
        <v>7</v>
      </c>
      <c r="B98">
        <v>3</v>
      </c>
      <c r="C98">
        <f t="shared" si="1"/>
        <v>0.98192771084337349</v>
      </c>
    </row>
    <row r="99" spans="1:3">
      <c r="A99">
        <v>10</v>
      </c>
      <c r="B99">
        <v>3</v>
      </c>
      <c r="C99">
        <f t="shared" si="1"/>
        <v>1</v>
      </c>
    </row>
    <row r="100" spans="1:3">
      <c r="B100">
        <f>SUM(B92:B99)</f>
        <v>166</v>
      </c>
    </row>
    <row r="114" spans="1:3">
      <c r="A114" t="s">
        <v>6</v>
      </c>
      <c r="B114">
        <v>117</v>
      </c>
      <c r="C114">
        <f>117/908 *100</f>
        <v>12.885462555066079</v>
      </c>
    </row>
    <row r="115" spans="1:3">
      <c r="A115" t="s">
        <v>8</v>
      </c>
      <c r="B115">
        <f>908-117</f>
        <v>791</v>
      </c>
    </row>
    <row r="116" spans="1:3">
      <c r="A116" t="s">
        <v>7</v>
      </c>
      <c r="B116">
        <v>908</v>
      </c>
    </row>
    <row r="118" spans="1:3">
      <c r="A118" t="s">
        <v>17</v>
      </c>
      <c r="B118">
        <v>159</v>
      </c>
      <c r="C118">
        <f>B118/908 * 100</f>
        <v>17.51101321585903</v>
      </c>
    </row>
    <row r="119" spans="1:3">
      <c r="A119" t="s">
        <v>8</v>
      </c>
      <c r="B119">
        <f>908-159</f>
        <v>749</v>
      </c>
    </row>
    <row r="120" spans="1:3">
      <c r="A120" t="s">
        <v>7</v>
      </c>
      <c r="B120">
        <v>908</v>
      </c>
    </row>
    <row r="138" spans="1:2">
      <c r="A138" t="s">
        <v>9</v>
      </c>
      <c r="B138">
        <v>643</v>
      </c>
    </row>
    <row r="139" spans="1:2">
      <c r="A139" t="s">
        <v>10</v>
      </c>
      <c r="B139">
        <v>4</v>
      </c>
    </row>
    <row r="140" spans="1:2">
      <c r="A140" t="s">
        <v>11</v>
      </c>
      <c r="B140">
        <v>11</v>
      </c>
    </row>
    <row r="141" spans="1:2">
      <c r="A141" t="s">
        <v>12</v>
      </c>
      <c r="B141">
        <v>8</v>
      </c>
    </row>
    <row r="142" spans="1:2">
      <c r="A142" t="s">
        <v>13</v>
      </c>
      <c r="B142">
        <v>44</v>
      </c>
    </row>
    <row r="143" spans="1:2">
      <c r="A143" t="s">
        <v>14</v>
      </c>
      <c r="B143">
        <v>12</v>
      </c>
    </row>
    <row r="144" spans="1:2">
      <c r="A144" t="s">
        <v>15</v>
      </c>
      <c r="B144">
        <v>3</v>
      </c>
    </row>
    <row r="145" spans="1:2">
      <c r="A145" t="s">
        <v>16</v>
      </c>
      <c r="B145">
        <v>1</v>
      </c>
    </row>
    <row r="146" spans="1:2">
      <c r="B146">
        <f>SUM(B138:B145)</f>
        <v>726</v>
      </c>
    </row>
    <row r="163" spans="1:3">
      <c r="A163" t="s">
        <v>18</v>
      </c>
      <c r="B163">
        <v>786</v>
      </c>
      <c r="C163">
        <f>B163/B165 *100</f>
        <v>86.563876651982369</v>
      </c>
    </row>
    <row r="164" spans="1:3">
      <c r="A164" t="s">
        <v>19</v>
      </c>
      <c r="B164">
        <v>122</v>
      </c>
    </row>
    <row r="165" spans="1:3">
      <c r="A165" t="s">
        <v>7</v>
      </c>
      <c r="B165">
        <v>908</v>
      </c>
    </row>
    <row r="185" spans="1:3">
      <c r="A185" t="s">
        <v>20</v>
      </c>
      <c r="B185" t="s">
        <v>21</v>
      </c>
    </row>
    <row r="186" spans="1:3">
      <c r="A186">
        <v>0</v>
      </c>
      <c r="B186">
        <v>1050</v>
      </c>
      <c r="C186">
        <f>(B186/B204)</f>
        <v>2.3625767837454716E-2</v>
      </c>
    </row>
    <row r="187" spans="1:3">
      <c r="A187">
        <v>1</v>
      </c>
      <c r="B187">
        <v>42322</v>
      </c>
      <c r="C187">
        <f>(B187/44443)+C186</f>
        <v>0.97590171680579618</v>
      </c>
    </row>
    <row r="188" spans="1:3">
      <c r="A188">
        <v>2</v>
      </c>
      <c r="B188">
        <v>180</v>
      </c>
      <c r="C188">
        <f t="shared" ref="C188:C203" si="2">(B188/44443)+C187</f>
        <v>0.9799518484350741</v>
      </c>
    </row>
    <row r="189" spans="1:3">
      <c r="A189">
        <v>3</v>
      </c>
      <c r="B189">
        <v>173</v>
      </c>
      <c r="C189">
        <f t="shared" si="2"/>
        <v>0.9838444749454357</v>
      </c>
    </row>
    <row r="190" spans="1:3">
      <c r="A190">
        <v>4</v>
      </c>
      <c r="B190">
        <v>191</v>
      </c>
      <c r="C190">
        <f t="shared" si="2"/>
        <v>0.98814211461872503</v>
      </c>
    </row>
    <row r="191" spans="1:3">
      <c r="A191">
        <v>5</v>
      </c>
      <c r="B191">
        <v>139</v>
      </c>
      <c r="C191">
        <f t="shared" si="2"/>
        <v>0.99126971626577853</v>
      </c>
    </row>
    <row r="192" spans="1:3">
      <c r="A192">
        <v>6</v>
      </c>
      <c r="B192">
        <v>90</v>
      </c>
      <c r="C192">
        <f t="shared" si="2"/>
        <v>0.99329478208041755</v>
      </c>
    </row>
    <row r="193" spans="1:3">
      <c r="A193">
        <v>7</v>
      </c>
      <c r="B193">
        <v>45</v>
      </c>
      <c r="C193">
        <f t="shared" si="2"/>
        <v>0.99430731498773706</v>
      </c>
    </row>
    <row r="194" spans="1:3">
      <c r="A194">
        <v>8</v>
      </c>
      <c r="B194">
        <v>33</v>
      </c>
      <c r="C194">
        <f t="shared" si="2"/>
        <v>0.9950498391197713</v>
      </c>
    </row>
    <row r="195" spans="1:3">
      <c r="A195">
        <v>9</v>
      </c>
      <c r="B195">
        <v>22</v>
      </c>
      <c r="C195">
        <f t="shared" si="2"/>
        <v>0.99554485520779412</v>
      </c>
    </row>
    <row r="196" spans="1:3">
      <c r="A196">
        <v>10</v>
      </c>
      <c r="B196">
        <v>161</v>
      </c>
      <c r="C196">
        <f t="shared" si="2"/>
        <v>0.99916747294287056</v>
      </c>
    </row>
    <row r="197" spans="1:3">
      <c r="A197">
        <v>11</v>
      </c>
      <c r="B197">
        <v>4</v>
      </c>
      <c r="C197">
        <f t="shared" si="2"/>
        <v>0.99925747586796565</v>
      </c>
    </row>
    <row r="198" spans="1:3">
      <c r="A198">
        <v>12</v>
      </c>
      <c r="B198">
        <v>16</v>
      </c>
      <c r="C198">
        <f t="shared" si="2"/>
        <v>0.9996174875683459</v>
      </c>
    </row>
    <row r="199" spans="1:3">
      <c r="A199">
        <v>13</v>
      </c>
      <c r="B199">
        <v>4</v>
      </c>
      <c r="C199">
        <f t="shared" si="2"/>
        <v>0.99970749049344099</v>
      </c>
    </row>
    <row r="200" spans="1:3">
      <c r="A200">
        <v>14</v>
      </c>
      <c r="B200">
        <v>8</v>
      </c>
      <c r="C200">
        <f t="shared" si="2"/>
        <v>0.99988749634363117</v>
      </c>
    </row>
    <row r="201" spans="1:3">
      <c r="A201">
        <v>27</v>
      </c>
      <c r="B201">
        <v>1</v>
      </c>
      <c r="C201">
        <f t="shared" si="2"/>
        <v>0.99990999707490491</v>
      </c>
    </row>
    <row r="202" spans="1:3">
      <c r="A202">
        <v>30</v>
      </c>
      <c r="B202">
        <v>1</v>
      </c>
      <c r="C202">
        <f t="shared" si="2"/>
        <v>0.99993249780617866</v>
      </c>
    </row>
    <row r="203" spans="1:3">
      <c r="A203">
        <v>32</v>
      </c>
      <c r="B203">
        <v>3</v>
      </c>
      <c r="C203">
        <f t="shared" si="2"/>
        <v>1</v>
      </c>
    </row>
    <row r="204" spans="1:3">
      <c r="B204">
        <f>SUM(B186:B203)</f>
        <v>44443</v>
      </c>
    </row>
    <row r="208" spans="1:3">
      <c r="A208" t="s">
        <v>22</v>
      </c>
      <c r="B208" t="s">
        <v>21</v>
      </c>
    </row>
    <row r="209" spans="1:3">
      <c r="A209">
        <v>0</v>
      </c>
      <c r="B209">
        <v>7563</v>
      </c>
      <c r="C209">
        <f>(B209/44443)</f>
        <v>0.17017303062349526</v>
      </c>
    </row>
    <row r="210" spans="1:3">
      <c r="A210">
        <v>1</v>
      </c>
      <c r="B210">
        <v>350</v>
      </c>
      <c r="C210">
        <f>(B210/44443)+C209</f>
        <v>0.17804828656931349</v>
      </c>
    </row>
    <row r="211" spans="1:3">
      <c r="A211">
        <v>2</v>
      </c>
      <c r="B211">
        <v>210</v>
      </c>
      <c r="C211">
        <f t="shared" ref="C211:C250" si="3">(B211/44443)+C210</f>
        <v>0.18277344013680444</v>
      </c>
    </row>
    <row r="212" spans="1:3">
      <c r="A212">
        <v>3</v>
      </c>
      <c r="B212">
        <v>142</v>
      </c>
      <c r="C212">
        <f t="shared" si="3"/>
        <v>0.18596854397767926</v>
      </c>
    </row>
    <row r="213" spans="1:3">
      <c r="A213">
        <v>4</v>
      </c>
      <c r="B213">
        <v>122</v>
      </c>
      <c r="C213">
        <f t="shared" si="3"/>
        <v>0.18871363319307877</v>
      </c>
    </row>
    <row r="214" spans="1:3">
      <c r="A214">
        <v>5</v>
      </c>
      <c r="B214">
        <v>117</v>
      </c>
      <c r="C214">
        <f t="shared" si="3"/>
        <v>0.19134621875210944</v>
      </c>
    </row>
    <row r="215" spans="1:3">
      <c r="A215">
        <v>6</v>
      </c>
      <c r="B215">
        <v>96</v>
      </c>
      <c r="C215">
        <f t="shared" si="3"/>
        <v>0.19350628895439101</v>
      </c>
    </row>
    <row r="216" spans="1:3">
      <c r="A216">
        <v>7</v>
      </c>
      <c r="B216">
        <v>67</v>
      </c>
      <c r="C216">
        <f t="shared" si="3"/>
        <v>0.19501383794973337</v>
      </c>
    </row>
    <row r="217" spans="1:3">
      <c r="A217">
        <v>8</v>
      </c>
      <c r="B217">
        <v>37</v>
      </c>
      <c r="C217">
        <f t="shared" si="3"/>
        <v>0.19584636500686273</v>
      </c>
    </row>
    <row r="218" spans="1:3">
      <c r="A218">
        <v>9</v>
      </c>
      <c r="B218">
        <v>70</v>
      </c>
      <c r="C218">
        <f t="shared" si="3"/>
        <v>0.19742141619602638</v>
      </c>
    </row>
    <row r="219" spans="1:3">
      <c r="A219">
        <v>10</v>
      </c>
      <c r="B219">
        <v>39</v>
      </c>
      <c r="C219">
        <f t="shared" si="3"/>
        <v>0.19829894471570328</v>
      </c>
    </row>
    <row r="220" spans="1:3">
      <c r="A220">
        <v>11</v>
      </c>
      <c r="B220">
        <v>20</v>
      </c>
      <c r="C220">
        <f t="shared" si="3"/>
        <v>0.19874895934117862</v>
      </c>
    </row>
    <row r="221" spans="1:3">
      <c r="A221">
        <v>12</v>
      </c>
      <c r="B221">
        <v>104</v>
      </c>
      <c r="C221">
        <f t="shared" si="3"/>
        <v>0.20108903539365033</v>
      </c>
    </row>
    <row r="222" spans="1:3">
      <c r="A222">
        <v>13</v>
      </c>
      <c r="B222">
        <v>149</v>
      </c>
      <c r="C222">
        <f t="shared" si="3"/>
        <v>0.20444164435344153</v>
      </c>
    </row>
    <row r="223" spans="1:3">
      <c r="A223">
        <v>14</v>
      </c>
      <c r="B223">
        <v>116</v>
      </c>
      <c r="C223">
        <f t="shared" si="3"/>
        <v>0.20705172918119844</v>
      </c>
    </row>
    <row r="224" spans="1:3">
      <c r="A224">
        <v>15</v>
      </c>
      <c r="B224">
        <v>62</v>
      </c>
      <c r="C224">
        <f t="shared" si="3"/>
        <v>0.20844677452017196</v>
      </c>
    </row>
    <row r="225" spans="1:3">
      <c r="A225">
        <v>16</v>
      </c>
      <c r="B225">
        <v>49</v>
      </c>
      <c r="C225">
        <f t="shared" si="3"/>
        <v>0.2095493103525865</v>
      </c>
    </row>
    <row r="226" spans="1:3">
      <c r="A226">
        <v>17</v>
      </c>
      <c r="B226">
        <v>55</v>
      </c>
      <c r="C226">
        <f t="shared" si="3"/>
        <v>0.21078685057264365</v>
      </c>
    </row>
    <row r="227" spans="1:3">
      <c r="A227">
        <v>18</v>
      </c>
      <c r="B227">
        <v>2048</v>
      </c>
      <c r="C227">
        <f t="shared" si="3"/>
        <v>0.25686834822131721</v>
      </c>
    </row>
    <row r="228" spans="1:3">
      <c r="A228">
        <v>19</v>
      </c>
      <c r="B228">
        <v>7168</v>
      </c>
      <c r="C228">
        <f t="shared" si="3"/>
        <v>0.41815358999167473</v>
      </c>
    </row>
    <row r="229" spans="1:3">
      <c r="A229">
        <v>20</v>
      </c>
      <c r="B229">
        <v>10784</v>
      </c>
      <c r="C229">
        <f t="shared" si="3"/>
        <v>0.66080147604797157</v>
      </c>
    </row>
    <row r="230" spans="1:3">
      <c r="A230">
        <v>21</v>
      </c>
      <c r="B230">
        <v>8960</v>
      </c>
      <c r="C230">
        <f t="shared" si="3"/>
        <v>0.86240802826091856</v>
      </c>
    </row>
    <row r="231" spans="1:3">
      <c r="A231">
        <v>22</v>
      </c>
      <c r="B231">
        <v>4480</v>
      </c>
      <c r="C231">
        <f t="shared" si="3"/>
        <v>0.963211304367392</v>
      </c>
    </row>
    <row r="232" spans="1:3">
      <c r="A232">
        <v>23</v>
      </c>
      <c r="B232">
        <v>1347</v>
      </c>
      <c r="C232">
        <f t="shared" si="3"/>
        <v>0.99351978939315533</v>
      </c>
    </row>
    <row r="233" spans="1:3">
      <c r="A233">
        <v>24</v>
      </c>
      <c r="B233">
        <v>225</v>
      </c>
      <c r="C233">
        <f t="shared" si="3"/>
        <v>0.99858245392975276</v>
      </c>
    </row>
    <row r="234" spans="1:3">
      <c r="A234">
        <v>25</v>
      </c>
      <c r="B234">
        <v>16</v>
      </c>
      <c r="C234">
        <f t="shared" si="3"/>
        <v>0.998942465630133</v>
      </c>
    </row>
    <row r="235" spans="1:3">
      <c r="A235">
        <v>26</v>
      </c>
      <c r="B235">
        <v>6</v>
      </c>
      <c r="C235">
        <f t="shared" si="3"/>
        <v>0.99907747001777558</v>
      </c>
    </row>
    <row r="236" spans="1:3">
      <c r="A236">
        <v>27</v>
      </c>
      <c r="B236">
        <v>2</v>
      </c>
      <c r="C236">
        <f t="shared" si="3"/>
        <v>0.99912247148032307</v>
      </c>
    </row>
    <row r="237" spans="1:3">
      <c r="A237">
        <v>33</v>
      </c>
      <c r="B237">
        <v>2</v>
      </c>
      <c r="C237">
        <f t="shared" si="3"/>
        <v>0.99916747294287056</v>
      </c>
    </row>
    <row r="238" spans="1:3">
      <c r="A238">
        <v>35</v>
      </c>
      <c r="B238">
        <v>4</v>
      </c>
      <c r="C238">
        <f t="shared" si="3"/>
        <v>0.99925747586796565</v>
      </c>
    </row>
    <row r="239" spans="1:3">
      <c r="A239">
        <v>37</v>
      </c>
      <c r="B239">
        <v>2</v>
      </c>
      <c r="C239">
        <f t="shared" si="3"/>
        <v>0.99930247733051314</v>
      </c>
    </row>
    <row r="240" spans="1:3">
      <c r="A240">
        <v>38</v>
      </c>
      <c r="B240">
        <v>2</v>
      </c>
      <c r="C240">
        <f t="shared" si="3"/>
        <v>0.99934747879306063</v>
      </c>
    </row>
    <row r="241" spans="1:3">
      <c r="A241">
        <v>42</v>
      </c>
      <c r="B241">
        <v>4</v>
      </c>
      <c r="C241">
        <f t="shared" si="3"/>
        <v>0.99943748171815572</v>
      </c>
    </row>
    <row r="242" spans="1:3">
      <c r="A242">
        <v>44</v>
      </c>
      <c r="B242">
        <v>2</v>
      </c>
      <c r="C242">
        <f t="shared" si="3"/>
        <v>0.99948248318070321</v>
      </c>
    </row>
    <row r="243" spans="1:3">
      <c r="A243">
        <v>53</v>
      </c>
      <c r="B243">
        <v>4</v>
      </c>
      <c r="C243">
        <f t="shared" si="3"/>
        <v>0.9995724861057983</v>
      </c>
    </row>
    <row r="244" spans="1:3">
      <c r="A244">
        <v>54</v>
      </c>
      <c r="B244">
        <v>3</v>
      </c>
      <c r="C244">
        <f t="shared" si="3"/>
        <v>0.99963998829961964</v>
      </c>
    </row>
    <row r="245" spans="1:3">
      <c r="A245">
        <v>90</v>
      </c>
      <c r="B245">
        <v>4</v>
      </c>
      <c r="C245">
        <f t="shared" si="3"/>
        <v>0.99972999122471473</v>
      </c>
    </row>
    <row r="246" spans="1:3">
      <c r="A246">
        <v>91</v>
      </c>
      <c r="B246">
        <v>4</v>
      </c>
      <c r="C246">
        <f t="shared" si="3"/>
        <v>0.99981999414980982</v>
      </c>
    </row>
    <row r="247" spans="1:3">
      <c r="A247">
        <v>92</v>
      </c>
      <c r="B247">
        <v>2</v>
      </c>
      <c r="C247">
        <f t="shared" si="3"/>
        <v>0.99986499561235731</v>
      </c>
    </row>
    <row r="248" spans="1:3">
      <c r="A248">
        <v>93</v>
      </c>
      <c r="B248">
        <v>2</v>
      </c>
      <c r="C248">
        <f t="shared" si="3"/>
        <v>0.9999099970749048</v>
      </c>
    </row>
    <row r="249" spans="1:3">
      <c r="A249">
        <v>99</v>
      </c>
      <c r="B249">
        <v>2</v>
      </c>
      <c r="C249">
        <f t="shared" si="3"/>
        <v>0.99995499853745229</v>
      </c>
    </row>
    <row r="250" spans="1:3">
      <c r="A250">
        <v>100</v>
      </c>
      <c r="B250">
        <v>2</v>
      </c>
      <c r="C250">
        <f t="shared" si="3"/>
        <v>0.99999999999999978</v>
      </c>
    </row>
    <row r="251" spans="1:3">
      <c r="B251">
        <f>SUM(B209:B250)</f>
        <v>44443</v>
      </c>
    </row>
  </sheetData>
  <sortState ref="A209:B250">
    <sortCondition ref="A20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"/>
  <sheetViews>
    <sheetView tabSelected="1" topLeftCell="A159" workbookViewId="0">
      <selection activeCell="O182" sqref="O182"/>
    </sheetView>
  </sheetViews>
  <sheetFormatPr baseColWidth="10" defaultRowHeight="15" x14ac:dyDescent="0"/>
  <sheetData>
    <row r="1" spans="1:3">
      <c r="A1">
        <v>1</v>
      </c>
      <c r="B1">
        <v>951</v>
      </c>
      <c r="C1">
        <f>(B1/1458)</f>
        <v>0.65226337448559668</v>
      </c>
    </row>
    <row r="2" spans="1:3">
      <c r="A2">
        <v>2</v>
      </c>
      <c r="B2">
        <v>178</v>
      </c>
      <c r="C2">
        <f>(B2/1458)+C1</f>
        <v>0.77434842249657065</v>
      </c>
    </row>
    <row r="3" spans="1:3">
      <c r="A3">
        <v>3</v>
      </c>
      <c r="B3">
        <v>83</v>
      </c>
      <c r="C3">
        <f t="shared" ref="C3:C34" si="0">(B3/1458)+C2</f>
        <v>0.83127572016460904</v>
      </c>
    </row>
    <row r="4" spans="1:3">
      <c r="A4">
        <v>4</v>
      </c>
      <c r="B4">
        <v>74</v>
      </c>
      <c r="C4">
        <f t="shared" si="0"/>
        <v>0.88203017832647457</v>
      </c>
    </row>
    <row r="5" spans="1:3">
      <c r="A5">
        <v>5</v>
      </c>
      <c r="B5">
        <v>42</v>
      </c>
      <c r="C5">
        <f t="shared" si="0"/>
        <v>0.91083676268861447</v>
      </c>
    </row>
    <row r="6" spans="1:3">
      <c r="A6">
        <v>6</v>
      </c>
      <c r="B6">
        <v>11</v>
      </c>
      <c r="C6">
        <f t="shared" si="0"/>
        <v>0.91838134430727014</v>
      </c>
    </row>
    <row r="7" spans="1:3">
      <c r="A7">
        <v>7</v>
      </c>
      <c r="B7">
        <v>6</v>
      </c>
      <c r="C7">
        <f t="shared" si="0"/>
        <v>0.92249657064471868</v>
      </c>
    </row>
    <row r="8" spans="1:3">
      <c r="A8">
        <v>8</v>
      </c>
      <c r="B8">
        <v>10</v>
      </c>
      <c r="C8">
        <f t="shared" si="0"/>
        <v>0.92935528120713295</v>
      </c>
    </row>
    <row r="9" spans="1:3">
      <c r="A9">
        <v>9</v>
      </c>
      <c r="B9">
        <v>26</v>
      </c>
      <c r="C9">
        <f t="shared" si="0"/>
        <v>0.94718792866941004</v>
      </c>
    </row>
    <row r="10" spans="1:3">
      <c r="A10">
        <v>10</v>
      </c>
      <c r="B10">
        <v>31</v>
      </c>
      <c r="C10">
        <f t="shared" si="0"/>
        <v>0.96844993141289426</v>
      </c>
    </row>
    <row r="11" spans="1:3">
      <c r="A11">
        <v>12</v>
      </c>
      <c r="B11">
        <v>11</v>
      </c>
      <c r="C11">
        <f t="shared" si="0"/>
        <v>0.97599451303154994</v>
      </c>
    </row>
    <row r="12" spans="1:3">
      <c r="A12">
        <v>13</v>
      </c>
      <c r="B12">
        <v>4</v>
      </c>
      <c r="C12">
        <f t="shared" si="0"/>
        <v>0.97873799725651567</v>
      </c>
    </row>
    <row r="13" spans="1:3">
      <c r="A13">
        <v>14</v>
      </c>
      <c r="B13">
        <v>1</v>
      </c>
      <c r="C13">
        <f t="shared" si="0"/>
        <v>0.97942386831275707</v>
      </c>
    </row>
    <row r="14" spans="1:3">
      <c r="A14">
        <v>16</v>
      </c>
      <c r="B14">
        <v>1</v>
      </c>
      <c r="C14">
        <f t="shared" si="0"/>
        <v>0.98010973936899848</v>
      </c>
    </row>
    <row r="15" spans="1:3">
      <c r="A15">
        <v>17</v>
      </c>
      <c r="B15">
        <v>1</v>
      </c>
      <c r="C15">
        <f t="shared" si="0"/>
        <v>0.98079561042523988</v>
      </c>
    </row>
    <row r="16" spans="1:3">
      <c r="A16">
        <v>18</v>
      </c>
      <c r="B16">
        <v>3</v>
      </c>
      <c r="C16">
        <f t="shared" si="0"/>
        <v>0.98285322359396421</v>
      </c>
    </row>
    <row r="17" spans="1:3">
      <c r="A17">
        <v>22</v>
      </c>
      <c r="B17">
        <v>1</v>
      </c>
      <c r="C17">
        <f t="shared" si="0"/>
        <v>0.98353909465020561</v>
      </c>
    </row>
    <row r="18" spans="1:3">
      <c r="A18">
        <v>24</v>
      </c>
      <c r="B18">
        <v>1</v>
      </c>
      <c r="C18">
        <f t="shared" si="0"/>
        <v>0.98422496570644702</v>
      </c>
    </row>
    <row r="19" spans="1:3">
      <c r="A19">
        <v>25</v>
      </c>
      <c r="B19">
        <v>1</v>
      </c>
      <c r="C19">
        <f t="shared" si="0"/>
        <v>0.98491083676268842</v>
      </c>
    </row>
    <row r="20" spans="1:3">
      <c r="A20">
        <v>30</v>
      </c>
      <c r="B20">
        <v>3</v>
      </c>
      <c r="C20">
        <f t="shared" si="0"/>
        <v>0.98696844993141275</v>
      </c>
    </row>
    <row r="21" spans="1:3">
      <c r="A21">
        <v>33</v>
      </c>
      <c r="B21">
        <v>1</v>
      </c>
      <c r="C21">
        <f t="shared" si="0"/>
        <v>0.98765432098765416</v>
      </c>
    </row>
    <row r="22" spans="1:3">
      <c r="A22">
        <v>36</v>
      </c>
      <c r="B22">
        <v>4</v>
      </c>
      <c r="C22">
        <f t="shared" si="0"/>
        <v>0.99039780521261989</v>
      </c>
    </row>
    <row r="23" spans="1:3">
      <c r="A23">
        <v>56</v>
      </c>
      <c r="B23">
        <v>2</v>
      </c>
      <c r="C23">
        <f t="shared" si="0"/>
        <v>0.9917695473251027</v>
      </c>
    </row>
    <row r="24" spans="1:3">
      <c r="A24">
        <v>120</v>
      </c>
      <c r="B24">
        <v>1</v>
      </c>
      <c r="C24">
        <f t="shared" si="0"/>
        <v>0.9924554183813441</v>
      </c>
    </row>
    <row r="25" spans="1:3">
      <c r="A25">
        <v>138</v>
      </c>
      <c r="B25">
        <v>1</v>
      </c>
      <c r="C25">
        <f t="shared" si="0"/>
        <v>0.99314128943758551</v>
      </c>
    </row>
    <row r="26" spans="1:3">
      <c r="A26">
        <v>145</v>
      </c>
      <c r="B26">
        <v>1</v>
      </c>
      <c r="C26">
        <f t="shared" si="0"/>
        <v>0.99382716049382691</v>
      </c>
    </row>
    <row r="27" spans="1:3">
      <c r="A27">
        <v>162</v>
      </c>
      <c r="B27">
        <v>1</v>
      </c>
      <c r="C27">
        <f t="shared" si="0"/>
        <v>0.99451303155006832</v>
      </c>
    </row>
    <row r="28" spans="1:3">
      <c r="A28">
        <v>166</v>
      </c>
      <c r="B28">
        <v>1</v>
      </c>
      <c r="C28">
        <f t="shared" si="0"/>
        <v>0.99519890260630972</v>
      </c>
    </row>
    <row r="29" spans="1:3">
      <c r="A29">
        <v>216</v>
      </c>
      <c r="B29">
        <v>2</v>
      </c>
      <c r="C29">
        <f t="shared" si="0"/>
        <v>0.99657064471879253</v>
      </c>
    </row>
    <row r="30" spans="1:3">
      <c r="A30">
        <v>1029</v>
      </c>
      <c r="B30">
        <v>1</v>
      </c>
      <c r="C30">
        <f t="shared" si="0"/>
        <v>0.99725651577503394</v>
      </c>
    </row>
    <row r="31" spans="1:3">
      <c r="A31">
        <v>4378</v>
      </c>
      <c r="B31">
        <v>1</v>
      </c>
      <c r="C31">
        <f t="shared" si="0"/>
        <v>0.99794238683127534</v>
      </c>
    </row>
    <row r="32" spans="1:3">
      <c r="A32">
        <v>6562</v>
      </c>
      <c r="B32">
        <v>1</v>
      </c>
      <c r="C32">
        <f t="shared" si="0"/>
        <v>0.99862825788751675</v>
      </c>
    </row>
    <row r="33" spans="1:3">
      <c r="A33">
        <v>13127</v>
      </c>
      <c r="B33">
        <v>1</v>
      </c>
      <c r="C33">
        <f t="shared" si="0"/>
        <v>0.99931412894375815</v>
      </c>
    </row>
    <row r="34" spans="1:3">
      <c r="A34">
        <v>34992</v>
      </c>
      <c r="B34">
        <v>1</v>
      </c>
      <c r="C34">
        <f t="shared" si="0"/>
        <v>0.99999999999999956</v>
      </c>
    </row>
    <row r="35" spans="1:3">
      <c r="B35">
        <f>SUM(B1:B34)</f>
        <v>1458</v>
      </c>
    </row>
    <row r="63" spans="1:2">
      <c r="A63" t="s">
        <v>0</v>
      </c>
      <c r="B63">
        <v>225</v>
      </c>
    </row>
    <row r="64" spans="1:2">
      <c r="A64" t="s">
        <v>1</v>
      </c>
      <c r="B64">
        <v>55</v>
      </c>
    </row>
    <row r="65" spans="1:2">
      <c r="A65" t="s">
        <v>2</v>
      </c>
      <c r="B65">
        <v>208</v>
      </c>
    </row>
    <row r="66" spans="1:2">
      <c r="A66" t="s">
        <v>3</v>
      </c>
      <c r="B66">
        <v>17</v>
      </c>
    </row>
    <row r="87" spans="1:2">
      <c r="A87" t="s">
        <v>6</v>
      </c>
      <c r="B87">
        <v>158</v>
      </c>
    </row>
    <row r="88" spans="1:2">
      <c r="A88" t="s">
        <v>8</v>
      </c>
      <c r="B88">
        <f>1458-158</f>
        <v>1300</v>
      </c>
    </row>
    <row r="89" spans="1:2">
      <c r="A89" t="s">
        <v>7</v>
      </c>
      <c r="B89">
        <v>1458</v>
      </c>
    </row>
    <row r="91" spans="1:2">
      <c r="A91" t="s">
        <v>17</v>
      </c>
    </row>
    <row r="92" spans="1:2">
      <c r="A92" t="s">
        <v>8</v>
      </c>
    </row>
    <row r="93" spans="1:2">
      <c r="A93" t="s">
        <v>7</v>
      </c>
    </row>
    <row r="109" spans="1:2">
      <c r="A109" t="s">
        <v>23</v>
      </c>
      <c r="B109">
        <v>3</v>
      </c>
    </row>
    <row r="110" spans="1:2">
      <c r="A110" t="s">
        <v>12</v>
      </c>
      <c r="B110">
        <v>8</v>
      </c>
    </row>
    <row r="111" spans="1:2">
      <c r="A111" t="s">
        <v>13</v>
      </c>
      <c r="B111">
        <v>43</v>
      </c>
    </row>
    <row r="112" spans="1:2">
      <c r="A112" t="s">
        <v>14</v>
      </c>
      <c r="B112">
        <v>12</v>
      </c>
    </row>
    <row r="113" spans="1:2">
      <c r="A113" t="s">
        <v>24</v>
      </c>
      <c r="B113">
        <v>5</v>
      </c>
    </row>
    <row r="114" spans="1:2">
      <c r="A114" t="s">
        <v>10</v>
      </c>
      <c r="B114">
        <v>4</v>
      </c>
    </row>
    <row r="115" spans="1:2">
      <c r="A115" t="s">
        <v>9</v>
      </c>
      <c r="B115">
        <v>793</v>
      </c>
    </row>
    <row r="116" spans="1:2">
      <c r="A116" t="s">
        <v>11</v>
      </c>
      <c r="B116">
        <v>24</v>
      </c>
    </row>
    <row r="117" spans="1:2">
      <c r="A117" t="s">
        <v>15</v>
      </c>
      <c r="B117">
        <v>2</v>
      </c>
    </row>
    <row r="118" spans="1:2">
      <c r="A118" t="s">
        <v>16</v>
      </c>
      <c r="B118">
        <v>1</v>
      </c>
    </row>
    <row r="119" spans="1:2">
      <c r="A119" t="s">
        <v>25</v>
      </c>
      <c r="B119">
        <v>2</v>
      </c>
    </row>
    <row r="120" spans="1:2">
      <c r="A120" t="s">
        <v>26</v>
      </c>
      <c r="B120">
        <v>6</v>
      </c>
    </row>
    <row r="134" spans="1:3">
      <c r="A134">
        <v>0</v>
      </c>
      <c r="B134">
        <v>170</v>
      </c>
      <c r="C134">
        <f>(B134/225)</f>
        <v>0.75555555555555554</v>
      </c>
    </row>
    <row r="135" spans="1:3">
      <c r="A135">
        <v>1</v>
      </c>
      <c r="B135">
        <v>24</v>
      </c>
      <c r="C135">
        <f>(B135/225)+C134</f>
        <v>0.86222222222222222</v>
      </c>
    </row>
    <row r="136" spans="1:3">
      <c r="A136">
        <v>2</v>
      </c>
      <c r="B136">
        <v>6</v>
      </c>
      <c r="C136">
        <f t="shared" ref="C136:C142" si="1">(B136/225)+C135</f>
        <v>0.88888888888888884</v>
      </c>
    </row>
    <row r="137" spans="1:3">
      <c r="A137">
        <v>3</v>
      </c>
      <c r="B137">
        <v>7</v>
      </c>
      <c r="C137">
        <f t="shared" si="1"/>
        <v>0.91999999999999993</v>
      </c>
    </row>
    <row r="138" spans="1:3">
      <c r="A138">
        <v>4</v>
      </c>
      <c r="B138">
        <v>6</v>
      </c>
      <c r="C138">
        <f t="shared" si="1"/>
        <v>0.94666666666666655</v>
      </c>
    </row>
    <row r="139" spans="1:3">
      <c r="A139">
        <v>5</v>
      </c>
      <c r="B139">
        <v>5</v>
      </c>
      <c r="C139">
        <f t="shared" si="1"/>
        <v>0.9688888888888888</v>
      </c>
    </row>
    <row r="140" spans="1:3">
      <c r="A140">
        <v>6</v>
      </c>
      <c r="B140">
        <v>1</v>
      </c>
      <c r="C140">
        <f t="shared" si="1"/>
        <v>0.97333333333333327</v>
      </c>
    </row>
    <row r="141" spans="1:3">
      <c r="A141">
        <v>7</v>
      </c>
      <c r="B141">
        <v>3</v>
      </c>
      <c r="C141">
        <f t="shared" si="1"/>
        <v>0.98666666666666658</v>
      </c>
    </row>
    <row r="142" spans="1:3">
      <c r="A142">
        <v>10</v>
      </c>
      <c r="B142">
        <v>3</v>
      </c>
      <c r="C142">
        <f t="shared" si="1"/>
        <v>0.99999999999999989</v>
      </c>
    </row>
    <row r="143" spans="1:3">
      <c r="B143">
        <f>SUM(B134:B142)</f>
        <v>225</v>
      </c>
    </row>
    <row r="156" spans="1:2">
      <c r="A156" t="s">
        <v>18</v>
      </c>
      <c r="B156">
        <v>1286</v>
      </c>
    </row>
    <row r="157" spans="1:2">
      <c r="A157" t="s">
        <v>19</v>
      </c>
      <c r="B157">
        <f>1458-1286</f>
        <v>172</v>
      </c>
    </row>
    <row r="158" spans="1:2">
      <c r="A158" t="s">
        <v>7</v>
      </c>
      <c r="B158">
        <v>1458</v>
      </c>
    </row>
    <row r="175" spans="1:3">
      <c r="A175">
        <v>0</v>
      </c>
      <c r="B175">
        <v>20960</v>
      </c>
      <c r="C175">
        <f>(B175/64780)</f>
        <v>0.32355665328805189</v>
      </c>
    </row>
    <row r="176" spans="1:3">
      <c r="A176">
        <v>1</v>
      </c>
      <c r="B176">
        <v>42384</v>
      </c>
      <c r="C176">
        <f>(B176/64780)+C175</f>
        <v>0.97783266440259342</v>
      </c>
    </row>
    <row r="177" spans="1:3">
      <c r="A177">
        <v>2</v>
      </c>
      <c r="B177">
        <v>369</v>
      </c>
      <c r="C177">
        <f t="shared" ref="C177:C193" si="2">(B177/64780)+C176</f>
        <v>0.98352886693423902</v>
      </c>
    </row>
    <row r="178" spans="1:3">
      <c r="A178">
        <v>3</v>
      </c>
      <c r="B178">
        <v>267</v>
      </c>
      <c r="C178">
        <f t="shared" si="2"/>
        <v>0.98765050941648658</v>
      </c>
    </row>
    <row r="179" spans="1:3">
      <c r="A179">
        <v>4</v>
      </c>
      <c r="B179">
        <v>219</v>
      </c>
      <c r="C179">
        <f t="shared" si="2"/>
        <v>0.99103118246372335</v>
      </c>
    </row>
    <row r="180" spans="1:3">
      <c r="A180">
        <v>5</v>
      </c>
      <c r="B180">
        <v>148</v>
      </c>
      <c r="C180">
        <f t="shared" si="2"/>
        <v>0.99331583822167335</v>
      </c>
    </row>
    <row r="181" spans="1:3">
      <c r="A181">
        <v>6</v>
      </c>
      <c r="B181">
        <v>90</v>
      </c>
      <c r="C181">
        <f t="shared" si="2"/>
        <v>0.99470515591231856</v>
      </c>
    </row>
    <row r="182" spans="1:3">
      <c r="A182">
        <v>7</v>
      </c>
      <c r="B182">
        <v>50</v>
      </c>
      <c r="C182">
        <f t="shared" si="2"/>
        <v>0.99547699907378817</v>
      </c>
    </row>
    <row r="183" spans="1:3">
      <c r="A183">
        <v>8</v>
      </c>
      <c r="B183">
        <v>40</v>
      </c>
      <c r="C183">
        <f t="shared" si="2"/>
        <v>0.99609447360296388</v>
      </c>
    </row>
    <row r="184" spans="1:3">
      <c r="A184">
        <v>9</v>
      </c>
      <c r="B184">
        <v>27</v>
      </c>
      <c r="C184">
        <f t="shared" si="2"/>
        <v>0.99651126891015751</v>
      </c>
    </row>
    <row r="185" spans="1:3">
      <c r="A185">
        <v>10</v>
      </c>
      <c r="B185">
        <v>155</v>
      </c>
      <c r="C185">
        <f t="shared" si="2"/>
        <v>0.99890398271071323</v>
      </c>
    </row>
    <row r="186" spans="1:3">
      <c r="A186">
        <v>11</v>
      </c>
      <c r="B186">
        <v>12</v>
      </c>
      <c r="C186">
        <f t="shared" si="2"/>
        <v>0.99908922506946596</v>
      </c>
    </row>
    <row r="187" spans="1:3">
      <c r="A187">
        <v>12</v>
      </c>
      <c r="B187">
        <v>25</v>
      </c>
      <c r="C187">
        <f t="shared" si="2"/>
        <v>0.99947514665020076</v>
      </c>
    </row>
    <row r="188" spans="1:3">
      <c r="A188">
        <v>13</v>
      </c>
      <c r="B188">
        <v>4</v>
      </c>
      <c r="C188">
        <f t="shared" si="2"/>
        <v>0.9995368941031183</v>
      </c>
    </row>
    <row r="189" spans="1:3">
      <c r="A189">
        <v>14</v>
      </c>
      <c r="B189">
        <v>17</v>
      </c>
      <c r="C189">
        <f t="shared" si="2"/>
        <v>0.99979932077801792</v>
      </c>
    </row>
    <row r="190" spans="1:3">
      <c r="A190">
        <v>16</v>
      </c>
      <c r="B190">
        <v>8</v>
      </c>
      <c r="C190">
        <f t="shared" si="2"/>
        <v>0.99992281568385311</v>
      </c>
    </row>
    <row r="191" spans="1:3">
      <c r="A191">
        <v>27</v>
      </c>
      <c r="B191">
        <v>1</v>
      </c>
      <c r="C191">
        <f t="shared" si="2"/>
        <v>0.99993825254708246</v>
      </c>
    </row>
    <row r="192" spans="1:3">
      <c r="A192">
        <v>30</v>
      </c>
      <c r="B192">
        <v>1</v>
      </c>
      <c r="C192">
        <f t="shared" si="2"/>
        <v>0.99995368941031182</v>
      </c>
    </row>
    <row r="193" spans="1:3">
      <c r="A193">
        <v>32</v>
      </c>
      <c r="B193">
        <v>3</v>
      </c>
      <c r="C193">
        <f t="shared" si="2"/>
        <v>1</v>
      </c>
    </row>
    <row r="194" spans="1:3">
      <c r="B194">
        <f>SUM(B175:B193)</f>
        <v>64780</v>
      </c>
    </row>
  </sheetData>
  <sortState ref="A175:B193">
    <sortCondition ref="A175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9" sqref="A19"/>
    </sheetView>
  </sheetViews>
  <sheetFormatPr baseColWidth="10" defaultRowHeight="15" x14ac:dyDescent="0"/>
  <sheetData>
    <row r="1" spans="1:1">
      <c r="A1">
        <v>191</v>
      </c>
    </row>
    <row r="2" spans="1:1">
      <c r="A2">
        <v>1051</v>
      </c>
    </row>
    <row r="3" spans="1:1">
      <c r="A3">
        <v>139</v>
      </c>
    </row>
    <row r="4" spans="1:1">
      <c r="A4">
        <v>3</v>
      </c>
    </row>
    <row r="5" spans="1:1">
      <c r="A5">
        <v>8</v>
      </c>
    </row>
    <row r="6" spans="1:1">
      <c r="A6">
        <v>42322</v>
      </c>
    </row>
    <row r="7" spans="1:1">
      <c r="A7">
        <v>22</v>
      </c>
    </row>
    <row r="8" spans="1:1">
      <c r="A8">
        <v>1</v>
      </c>
    </row>
    <row r="9" spans="1:1">
      <c r="A9">
        <v>4</v>
      </c>
    </row>
    <row r="10" spans="1:1">
      <c r="A10">
        <v>4</v>
      </c>
    </row>
    <row r="11" spans="1:1">
      <c r="A11">
        <v>173</v>
      </c>
    </row>
    <row r="12" spans="1:1">
      <c r="A12">
        <v>33</v>
      </c>
    </row>
    <row r="13" spans="1:1">
      <c r="A13">
        <v>180</v>
      </c>
    </row>
    <row r="14" spans="1:1">
      <c r="A14">
        <v>90</v>
      </c>
    </row>
    <row r="15" spans="1:1">
      <c r="A15">
        <v>45</v>
      </c>
    </row>
    <row r="16" spans="1:1">
      <c r="A16">
        <v>161</v>
      </c>
    </row>
    <row r="17" spans="1:1">
      <c r="A17">
        <v>1</v>
      </c>
    </row>
    <row r="18" spans="1:1">
      <c r="A18">
        <v>16</v>
      </c>
    </row>
    <row r="19" spans="1:1">
      <c r="A19">
        <f>SUM(A1:A18)</f>
        <v>44444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30-Apps</vt:lpstr>
      <vt:lpstr>35-Apps</vt:lpstr>
      <vt:lpstr>Sheet1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2014-06-06T21:15:27Z</dcterms:created>
  <dcterms:modified xsi:type="dcterms:W3CDTF">2014-06-11T03:05:05Z</dcterms:modified>
</cp:coreProperties>
</file>