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vmad\Desktop\Ditz3ns-Ice-Cream-Lab\data\"/>
    </mc:Choice>
  </mc:AlternateContent>
  <xr:revisionPtr revIDLastSave="0" documentId="13_ncr:1_{AF753627-54BD-4A63-9A96-C7179AC4D1AE}" xr6:coauthVersionLast="47" xr6:coauthVersionMax="47" xr10:uidLastSave="{00000000-0000-0000-0000-000000000000}"/>
  <bookViews>
    <workbookView xWindow="-120" yWindow="-120" windowWidth="29040" windowHeight="15720" activeTab="2" xr2:uid="{00000000-000D-0000-FFFF-FFFF00000000}"/>
  </bookViews>
  <sheets>
    <sheet name="Introduktion" sheetId="1" r:id="rId1"/>
    <sheet name="Bregrebsordliste" sheetId="2" r:id="rId2"/>
    <sheet name="Ingrediensdatabase" sheetId="3" r:id="rId3"/>
    <sheet name="Opskrift Udregner " sheetId="4" r:id="rId4"/>
    <sheet name="Stabilizer Mix" sheetId="5" r:id="rId5"/>
  </sheets>
  <definedNames>
    <definedName name="Z_2D050267_7263_4CD4_97DE_20ADEF3AA056_.wvu.FilterData" localSheetId="2" hidden="1">Ingrediensdatabase!$A$63:$K$96</definedName>
    <definedName name="Z_78FFC831_1D0F_4AD8_8D5F_BA4B980A515D_.wvu.FilterData" localSheetId="2" hidden="1">Ingrediensdatabase!$A$152:$K$164</definedName>
    <definedName name="Z_BFC8CB06_61D4_4AB5_8D7C_32259655DEAE_.wvu.FilterData" localSheetId="2" hidden="1">Ingrediensdatabase!$A$63:$K$96</definedName>
    <definedName name="Z_DDEA0034_8075_451D_A031_0121E8381F0F_.wvu.FilterData" localSheetId="2" hidden="1">Ingrediensdatabase!$A$13:$K$40</definedName>
  </definedNames>
  <calcPr calcId="191029"/>
  <customWorkbookViews>
    <customWorkbookView name="Proteinpulvere" guid="{2D050267-7263-4CD4-97DE-20ADEF3AA056}" maximized="1" windowWidth="0" windowHeight="0" activeSheetId="0"/>
    <customWorkbookView name="Kopi af Proteinpulvere" guid="{BFC8CB06-61D4-4AB5-8D7C-32259655DEAE}" maximized="1" windowWidth="0" windowHeight="0" activeSheetId="0"/>
    <customWorkbookView name="Sødemidler &amp; Stabilisatorer" guid="{DDEA0034-8075-451D-A031-0121E8381F0F}" maximized="1" windowWidth="0" windowHeight="0" activeSheetId="0"/>
    <customWorkbookView name="Pulver-baserede Smagsgivere" guid="{78FFC831-1D0F-4AD8-8D5F-BA4B980A515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5" l="1"/>
  <c r="K27" i="5"/>
  <c r="J27" i="5"/>
  <c r="I27" i="5"/>
  <c r="H27" i="5"/>
  <c r="G27" i="5"/>
  <c r="F27" i="5"/>
  <c r="E27" i="5"/>
  <c r="D27" i="5"/>
  <c r="C27" i="5"/>
  <c r="K26" i="5"/>
  <c r="J26" i="5"/>
  <c r="I26" i="5"/>
  <c r="H26" i="5"/>
  <c r="G26" i="5"/>
  <c r="F26" i="5"/>
  <c r="E26" i="5"/>
  <c r="D26" i="5"/>
  <c r="C26" i="5"/>
  <c r="K25" i="5"/>
  <c r="J25" i="5"/>
  <c r="I25" i="5"/>
  <c r="H25" i="5"/>
  <c r="G25" i="5"/>
  <c r="F25" i="5"/>
  <c r="E25" i="5"/>
  <c r="D25" i="5"/>
  <c r="C25" i="5"/>
  <c r="K24" i="5"/>
  <c r="J24" i="5"/>
  <c r="I24" i="5"/>
  <c r="H24" i="5"/>
  <c r="G24" i="5"/>
  <c r="F24" i="5"/>
  <c r="E24" i="5"/>
  <c r="D24" i="5"/>
  <c r="C24" i="5"/>
  <c r="K23" i="5"/>
  <c r="J23" i="5"/>
  <c r="I23" i="5"/>
  <c r="H23" i="5"/>
  <c r="G23" i="5"/>
  <c r="F23" i="5"/>
  <c r="E23" i="5"/>
  <c r="D23" i="5"/>
  <c r="C23" i="5"/>
  <c r="K22" i="5"/>
  <c r="J22" i="5"/>
  <c r="I22" i="5"/>
  <c r="H22" i="5"/>
  <c r="G22" i="5"/>
  <c r="F22" i="5"/>
  <c r="E22" i="5"/>
  <c r="D22" i="5"/>
  <c r="C22" i="5"/>
  <c r="B32" i="4"/>
  <c r="K30" i="4"/>
  <c r="J30" i="4"/>
  <c r="I30" i="4"/>
  <c r="H30" i="4"/>
  <c r="G30" i="4"/>
  <c r="F30" i="4"/>
  <c r="E30" i="4"/>
  <c r="D30" i="4"/>
  <c r="C30" i="4"/>
  <c r="K29" i="4"/>
  <c r="J29" i="4"/>
  <c r="I29" i="4"/>
  <c r="H29" i="4"/>
  <c r="G29" i="4"/>
  <c r="F29" i="4"/>
  <c r="E29" i="4"/>
  <c r="D29" i="4"/>
  <c r="C29" i="4"/>
  <c r="K28" i="4"/>
  <c r="J28" i="4"/>
  <c r="I28" i="4"/>
  <c r="H28" i="4"/>
  <c r="G28" i="4"/>
  <c r="F28" i="4"/>
  <c r="E28" i="4"/>
  <c r="D28" i="4"/>
  <c r="C28" i="4"/>
  <c r="K27" i="4"/>
  <c r="J27" i="4"/>
  <c r="I27" i="4"/>
  <c r="H27" i="4"/>
  <c r="G27" i="4"/>
  <c r="F27" i="4"/>
  <c r="E27" i="4"/>
  <c r="D27" i="4"/>
  <c r="C27" i="4"/>
  <c r="K26" i="4"/>
  <c r="J26" i="4"/>
  <c r="I26" i="4"/>
  <c r="H26" i="4"/>
  <c r="G26" i="4"/>
  <c r="F26" i="4"/>
  <c r="E26" i="4"/>
  <c r="D26" i="4"/>
  <c r="C26" i="4"/>
  <c r="K25" i="4"/>
  <c r="J25" i="4"/>
  <c r="I25" i="4"/>
  <c r="H25" i="4"/>
  <c r="G25" i="4"/>
  <c r="F25" i="4"/>
  <c r="E25" i="4"/>
  <c r="D25" i="4"/>
  <c r="C25" i="4"/>
  <c r="K24" i="4"/>
  <c r="J24" i="4"/>
  <c r="I24" i="4"/>
  <c r="H24" i="4"/>
  <c r="G24" i="4"/>
  <c r="F24" i="4"/>
  <c r="E24" i="4"/>
  <c r="D24" i="4"/>
  <c r="C24" i="4"/>
  <c r="K23" i="4"/>
  <c r="J23" i="4"/>
  <c r="I23" i="4"/>
  <c r="H23" i="4"/>
  <c r="G23" i="4"/>
  <c r="F23" i="4"/>
  <c r="E23" i="4"/>
  <c r="D23" i="4"/>
  <c r="C23" i="4"/>
  <c r="K22" i="4"/>
  <c r="J22" i="4"/>
  <c r="I22" i="4"/>
  <c r="H22" i="4"/>
  <c r="G22" i="4"/>
  <c r="F22" i="4"/>
  <c r="E22" i="4"/>
  <c r="D22" i="4"/>
  <c r="C22" i="4"/>
  <c r="K21" i="4"/>
  <c r="J21" i="4"/>
  <c r="I21" i="4"/>
  <c r="H21" i="4"/>
  <c r="G21" i="4"/>
  <c r="F21" i="4"/>
  <c r="E21" i="4"/>
  <c r="D21" i="4"/>
  <c r="C21" i="4"/>
  <c r="K20" i="4"/>
  <c r="J20" i="4"/>
  <c r="I20" i="4"/>
  <c r="H20" i="4"/>
  <c r="G20" i="4"/>
  <c r="F20" i="4"/>
  <c r="E20" i="4"/>
  <c r="D20" i="4"/>
  <c r="C20" i="4"/>
  <c r="K19" i="4"/>
  <c r="J19" i="4"/>
  <c r="I19" i="4"/>
  <c r="H19" i="4"/>
  <c r="G19" i="4"/>
  <c r="F19" i="4"/>
  <c r="E19" i="4"/>
  <c r="D19" i="4"/>
  <c r="C19" i="4"/>
  <c r="K18" i="4"/>
  <c r="J18" i="4"/>
  <c r="I18" i="4"/>
  <c r="H18" i="4"/>
  <c r="G18" i="4"/>
  <c r="F18" i="4"/>
  <c r="E18" i="4"/>
  <c r="D18" i="4"/>
  <c r="C18" i="4"/>
  <c r="K17" i="4"/>
  <c r="J17" i="4"/>
  <c r="I17" i="4"/>
  <c r="H17" i="4"/>
  <c r="G17" i="4"/>
  <c r="F17" i="4"/>
  <c r="E17" i="4"/>
  <c r="D17" i="4"/>
  <c r="C17" i="4"/>
  <c r="K16" i="4"/>
  <c r="J16" i="4"/>
  <c r="I16" i="4"/>
  <c r="H16" i="4"/>
  <c r="G16" i="4"/>
  <c r="F16" i="4"/>
  <c r="E16" i="4"/>
  <c r="D16" i="4"/>
  <c r="C16" i="4"/>
  <c r="K15" i="4"/>
  <c r="J15" i="4"/>
  <c r="I15" i="4"/>
  <c r="H15" i="4"/>
  <c r="G15" i="4"/>
  <c r="F15" i="4"/>
  <c r="E15" i="4"/>
  <c r="D15" i="4"/>
  <c r="C15" i="4"/>
  <c r="K14" i="4"/>
  <c r="J14" i="4"/>
  <c r="I14" i="4"/>
  <c r="H14" i="4"/>
  <c r="G14" i="4"/>
  <c r="F14" i="4"/>
  <c r="E14" i="4"/>
  <c r="D14" i="4"/>
  <c r="C14" i="4"/>
  <c r="K13" i="4"/>
  <c r="J13" i="4"/>
  <c r="I13" i="4"/>
  <c r="H13" i="4"/>
  <c r="G13" i="4"/>
  <c r="F13" i="4"/>
  <c r="E13" i="4"/>
  <c r="D13" i="4"/>
  <c r="C13" i="4"/>
  <c r="K12" i="4"/>
  <c r="J12" i="4"/>
  <c r="I12" i="4"/>
  <c r="H12" i="4"/>
  <c r="G12" i="4"/>
  <c r="F12" i="4"/>
  <c r="E12" i="4"/>
  <c r="D12" i="4"/>
  <c r="C12" i="4"/>
  <c r="K11" i="4"/>
  <c r="J11" i="4"/>
  <c r="I11" i="4"/>
  <c r="H11" i="4"/>
  <c r="G11" i="4"/>
  <c r="F11" i="4"/>
  <c r="E11" i="4"/>
  <c r="D11" i="4"/>
  <c r="C11" i="4"/>
  <c r="K29" i="5" l="1"/>
  <c r="D29" i="5"/>
  <c r="J32" i="4"/>
  <c r="B34" i="4" s="1"/>
  <c r="E29" i="5"/>
  <c r="G29" i="5"/>
  <c r="J29" i="5"/>
  <c r="C32" i="4"/>
  <c r="D32" i="4"/>
  <c r="E32" i="4"/>
  <c r="F32" i="4"/>
  <c r="G32" i="4"/>
  <c r="H32" i="4"/>
  <c r="C29" i="5"/>
  <c r="I32" i="4"/>
  <c r="K32" i="4"/>
  <c r="F29" i="5"/>
  <c r="H29" i="5"/>
  <c r="I29" i="5"/>
  <c r="B33" i="4" l="1"/>
</calcChain>
</file>

<file path=xl/sharedStrings.xml><?xml version="1.0" encoding="utf-8"?>
<sst xmlns="http://schemas.openxmlformats.org/spreadsheetml/2006/main" count="918" uniqueCount="660">
  <si>
    <t>Velkommen til Ditz3n's Ninja CREAMi Laboratorium! 🍦</t>
  </si>
  <si>
    <t>Dette dokument er et komplet, interaktivt system designet til at give dig fuld kontrol over kunsten at lave perfekt is. Du går fra at følge opskrifter til nu at kunne designe dem med videnskabelig præcision.
Systemet består af flere specialiserede ark, der arbejder sammen. Her er en kort guide til, hvad du finder i hver sektion:</t>
  </si>
  <si>
    <t>Begrebsordliste 📚</t>
  </si>
  <si>
    <t>Dette er din manual og vidensbank. Her finder du letforståelige forklaringer på alle de vigtige, tekniske termer som PAC, FPDF og MSNF. Brug dette ark til at få en dybere forståelse for videnskaben bag den perfekte is.</t>
  </si>
  <si>
    <t>Ingrediensdatabase 🗃️</t>
  </si>
  <si>
    <t>Dette er systemets brændstof. En komplet og omhyggeligt sorteret liste over alle dine ingredienser. Hver ingrediens er analyseret for dens specifikke indvirkning på isens smag, tekstur, frysepunkt (PAC) og hårdhed (HF).</t>
  </si>
  <si>
    <t>Opskrift Udregner 🧪</t>
  </si>
  <si>
    <t>Dette er systemets motor og din personlige simulator. Her designer og analyserer du dine opskrifter i realtid. Ved at indtaste ingredienser og mængder, kan du øjeblikkeligt se den samlede FPDF-værdi og finjustere balancen, indtil du rammer den perfekte, cremede konsistens.</t>
  </si>
  <si>
    <t>Ditz3n Stabilizer Mix 🎨</t>
  </si>
  <si>
    <t>Dette er dit specialværktøj. Et detaljeret beregningsark, der viser den præcise sammensætning og de kombinerede kræfter i din egen, unikke alt-i-én stabilisator-blanding.</t>
  </si>
  <si>
    <t>Begrebsordlise</t>
  </si>
  <si>
    <t>For at mestre kunsten at lave perfekt is, må man først forstå sproget. Is-produktion er fyldt med forkortelser som PAC, FPDF og MSNF, der kan virke forvirrende. Denne begrebsordliste er din personlige oversætter og guide til isens kemi. Den forvandler komplekse videnskabelige principper til letforståelige forklaringer, så du kan gå fra at følge en opskrift til rent faktisk at designe den med fuld kontrol og selvtillid.</t>
  </si>
  <si>
    <t>Kernebegreber for Is-Design</t>
  </si>
  <si>
    <t>Begreb (Akronym)</t>
  </si>
  <si>
    <t>Navn</t>
  </si>
  <si>
    <t>Beskrivelse</t>
  </si>
  <si>
    <t>PAC</t>
  </si>
  <si>
    <t>Potere Anti Congelante / Anti-Freezing Power</t>
  </si>
  <si>
    <t>Måler en ingrediens' evne til at gøre isen blødere ved at sænke frysepunktet. En højere PAC-værdi betyder en blødere is. Dextrose (PAC 190) er næsten dobbelt så effektiv som almindeligt sukker (PAC 100).</t>
  </si>
  <si>
    <t>FPDF</t>
  </si>
  <si>
    <t>Freezing Point Depression Factor</t>
  </si>
  <si>
    <t>Det samlede udtryk for en hel opskrifts frysepunktsnedsættelse. Beregnes som ( (Total PAC) - (Total HF) ) / (Total Vægt) * 100. Mål for mælkeis: 24-28. Mål for sorbet: 30-36.</t>
  </si>
  <si>
    <t>HF</t>
  </si>
  <si>
    <t>Hardening Factor</t>
  </si>
  <si>
    <t>En "negativ PAC". Måler en ingrediens' evne til at gøre isen hårdere ved at binde vand eller tilføje en solid struktur (f.eks. fedt, kakao).</t>
  </si>
  <si>
    <t>MSNF</t>
  </si>
  <si>
    <t>Milk Solids-Not-Fat (Mælkens tørstof-ikke-fedt)</t>
  </si>
  <si>
    <t>Alle de faste dele i mælk, undtagen fedt og vand. Inkluderer proteiner og laktose. MSNF giver isen "krop", fylde og en cremet tekstur. En god traditionel is indeholder typisk 7-11% MSNF.</t>
  </si>
  <si>
    <t>POD</t>
  </si>
  <si>
    <t>Potere Dolcificante / Sweetening Power (SP)</t>
  </si>
  <si>
    <t>Måler en ingrediens' relative sødme sammenlignet med almindeligt sukker (sakkarose), som har en POD på 100. En ingrediens med en POD på 70 (som dextrose) er mindre sød end sukker.</t>
  </si>
  <si>
    <t>GI</t>
  </si>
  <si>
    <t>Glykæmisk Indeks</t>
  </si>
  <si>
    <t>Et mål for, hvor hurtigt blodsukkeret stiger efter indtagelse af en fødevare. Ren glukose er sat til 100. Under 55 regnes for lavt, over 70 regnes for højt.</t>
  </si>
  <si>
    <t>Andre Vigtige Begreber</t>
  </si>
  <si>
    <t>DE</t>
  </si>
  <si>
    <t>Dextrose Equivalent</t>
  </si>
  <si>
    <t>Et mål for mængden af reducerende sukkerarter i et sukkerprodukt. Giver en indikation af den gennemsnitlige molekylstørrelse i stivelsessukker.</t>
  </si>
  <si>
    <t>HLB</t>
  </si>
  <si>
    <t>Hydrophilic-Lipophilic Balance</t>
  </si>
  <si>
    <t>En skala fra 0-20, der beskriver, hvor vand-elskende (hydrofil) eller olie-elskende (lipofil) en emulgator er. Afgørende for at skabe stabile blandinger af fedt og vand.</t>
  </si>
  <si>
    <t>SIGs</t>
  </si>
  <si>
    <t>Synergistic Interaction Gels</t>
  </si>
  <si>
    <t>Specifikke kombinationer af stabilisatorer (f.eks. LBG og Xanthan Gum), der skaber et gel-netværk. Dette forbedrer teksturen og kan simulere følelsen af fedt i fedtfattige is.</t>
  </si>
  <si>
    <t>UPF</t>
  </si>
  <si>
    <t>Ultra Processed Food (Ultra-forarbejdet fødevare)</t>
  </si>
  <si>
    <t>Industrielt producerede fødevarer, der er markant ændret fra deres oprindelige tilstand. Indeholder ofte ingredienser, man ikke finder i et almindeligt køkken.</t>
  </si>
  <si>
    <t>ABV</t>
  </si>
  <si>
    <t>Alcohol by Volume</t>
  </si>
  <si>
    <t>Procentdelen af ren ethanol i en drikkevare. I USA bruges "proof", som er det dobbelte af ABV (80-proof ≈ 40% ABV).</t>
  </si>
  <si>
    <t>Ingrediensdatabase</t>
  </si>
  <si>
    <t>Dette ark er hjertet og den absolutte grundsten i dit is-laboratorium. Det er den centrale kilde, hvorfra "Opskrift Udregneren" henter al sin viden. Hver eneste række repræsenterer en nøje analyseret ingrediens.</t>
  </si>
  <si>
    <t>Sådan er arket struktureret:</t>
  </si>
  <si>
    <t>• Ingredienserne er inddelt i logiske kategorier (f.eks. "Sødemidler &amp; Stabilisatorer", "Proteinpulvere", "Frugt &amp; Bær") for at gøre det nemt at finde, hvad du leder efter.</t>
  </si>
  <si>
    <t>• Inden for hver kategori er listen sorteret efter faldende PAC-værdi. De mest potente ingredienser, der har størst indflydelse på frysepunktet, står øverst.</t>
  </si>
  <si>
    <t>• Hver kolonne (fra Energi til HF) indeholder de rene, ubehandlede data pr. 100g. Nøjagtigheden af disse tal er afgørende for hele systemets præcision.</t>
  </si>
  <si>
    <t>Ethvert nyt værktøj til dit laboratorium - fra en ny type proteinpulver til en eksotisk frugt - skal først "registreres" og analyseres her, før det kan bruges i dine designs.</t>
  </si>
  <si>
    <t>Sødemidler &amp; Stabilisatorer</t>
  </si>
  <si>
    <t>Ingrediens</t>
  </si>
  <si>
    <t>Energi (kcal)</t>
  </si>
  <si>
    <t>Fedt</t>
  </si>
  <si>
    <t>Kulhydrater</t>
  </si>
  <si>
    <t>Sukker</t>
  </si>
  <si>
    <t>Protein</t>
  </si>
  <si>
    <t>Salt</t>
  </si>
  <si>
    <t>Kommentar</t>
  </si>
  <si>
    <t>Salt (Natriumklorid)</t>
  </si>
  <si>
    <t>Ekstremt høj PAC-faktor (5,9). Bruges i små mængder, men har stor effekt.</t>
  </si>
  <si>
    <t>Glycerin (VG, E422)</t>
  </si>
  <si>
    <t>Super-booster! Ekstremt høj PAC-faktor (3,7). Bruges i små mængder (5-15g).</t>
  </si>
  <si>
    <t>Sprit (40%)</t>
  </si>
  <si>
    <t>F.eks. vodka, rom. Bruges til "boozy" is. Har ekstremt høj PAC.</t>
  </si>
  <si>
    <t>Erythritol</t>
  </si>
  <si>
    <r>
      <rPr>
        <b/>
        <sz val="11"/>
        <color theme="1"/>
        <rFont val="Arial"/>
      </rPr>
      <t>ADVARSEL:</t>
    </r>
    <r>
      <rPr>
        <sz val="11"/>
        <color theme="1"/>
        <rFont val="Arial"/>
      </rPr>
      <t xml:space="preserve"> Kræver brug af stabilisatorer og at den samlede mængde i opskriften holdes under 8% for at undgå krystallisering.</t>
    </r>
  </si>
  <si>
    <t>Xylitol</t>
  </si>
  <si>
    <r>
      <rPr>
        <b/>
        <sz val="11"/>
        <color theme="1"/>
        <rFont val="Arial"/>
      </rPr>
      <t>ADVARSEL:</t>
    </r>
    <r>
      <rPr>
        <sz val="11"/>
        <color theme="1"/>
        <rFont val="Arial"/>
      </rPr>
      <t xml:space="preserve"> Meget giftigt for hunde! Lige så sødt som sukker, færre kalorier.</t>
    </r>
  </si>
  <si>
    <t>Allulose</t>
  </si>
  <si>
    <t>Sjældent sukker. Næsten ingen kalorier. Kan blive grynet, hvis den bruges alene.</t>
  </si>
  <si>
    <t>Dextrose (Glukose)</t>
  </si>
  <si>
    <t>Ditz3n Stabilizer Mix</t>
  </si>
  <si>
    <t>Alt-i-én blanding. Høj PAC pga. 46% erythritol-indhold.</t>
  </si>
  <si>
    <t>Hvidt Sukker (Sakkarose)</t>
  </si>
  <si>
    <t>Basislinjen. Alle andre sødemidler sammenlignes med denne.</t>
  </si>
  <si>
    <t>Honning</t>
  </si>
  <si>
    <t>Meget effektiv pga. højt fruktoseindhold. PAC Faktor = 1,2.</t>
  </si>
  <si>
    <t>Brun Farin</t>
  </si>
  <si>
    <t>Rema 1000 Vaniljesukker</t>
  </si>
  <si>
    <t>Vaniljesukker. Primært sukker, høj PAC. Indeholder kartoffelstivelse.</t>
  </si>
  <si>
    <t>Dadelsirup</t>
  </si>
  <si>
    <t>Kraftig frysepunktsnedsættelse. PAC Faktor = 1,3.</t>
  </si>
  <si>
    <t>Ahornsirup</t>
  </si>
  <si>
    <t>Indeholder invertsukker. God til smag. PAC Faktor = 1,15.</t>
  </si>
  <si>
    <t>Skummetmælkspulver (SMP)</t>
  </si>
  <si>
    <t>Klassisk ingrediens til at øge MSNF og forbedre tekstur.</t>
  </si>
  <si>
    <t>Inulin</t>
  </si>
  <si>
    <t>Guar Gum</t>
  </si>
  <si>
    <t>EASIS Perfect Sød</t>
  </si>
  <si>
    <t>Xanthan Gum</t>
  </si>
  <si>
    <t>Locust Bean Gum (LBG)</t>
  </si>
  <si>
    <t>Meget effektiv stabilisator. Skal ofte varmes op for at virke optimalt.</t>
  </si>
  <si>
    <t>Carboxymethyl Cellulose (CMC)</t>
  </si>
  <si>
    <t>GMS (Glycerol Monostearate)</t>
  </si>
  <si>
    <t>Professionel emulgator. Skaber ekstremt glat tekstur.</t>
  </si>
  <si>
    <t>Cremodan Coldline</t>
  </si>
  <si>
    <t>Proteinpulvere</t>
  </si>
  <si>
    <t>Wispy Whey 100 Vanilla Milkshake</t>
  </si>
  <si>
    <t>Wispy Whey 100 Strawberry White Chocolate</t>
  </si>
  <si>
    <t>Wispy Whey 100 Caramel Cappuccino</t>
  </si>
  <si>
    <t>Wispy Whey 100 Tropical Summer</t>
  </si>
  <si>
    <t>Bodylab Whey 100 Hindbærsnitte</t>
  </si>
  <si>
    <t>Wispy Whey 100 Raspberry Swirl</t>
  </si>
  <si>
    <t>Bodylab Whey 100 Deluxe Vanilla Fudge Cookie</t>
  </si>
  <si>
    <t>Bodylab Whey 100 Deluxe Latte Macchiato Caramel</t>
  </si>
  <si>
    <t>Wispy Whey 100 Chocolate Milkshake</t>
  </si>
  <si>
    <t>Wispy Whey 100 Chocolate Hazelnut</t>
  </si>
  <si>
    <t>Bodylab Whey 100 Strawberry Milkshake</t>
  </si>
  <si>
    <t>Bodylab Whey 100 Cookies &amp; Cream</t>
  </si>
  <si>
    <t>Bodylab Whey100 Vanilla Milkshake</t>
  </si>
  <si>
    <t>Bodylab Whey 100 Strawberry &amp; White Chocolate</t>
  </si>
  <si>
    <t>Bodylab Whey 100 Chocolate Hazelnut</t>
  </si>
  <si>
    <t>Bodylab Whey 100 Vanilla Ice Coffee</t>
  </si>
  <si>
    <t>Bodylab Whey 100 Chocolate Banana Swirl</t>
  </si>
  <si>
    <t>Bodylab Whey 100 Neutral</t>
  </si>
  <si>
    <t>Bodylab Casein Protein Vanilla Milkshake</t>
  </si>
  <si>
    <t>Bodylab Whey100 Ultimate Chocolate</t>
  </si>
  <si>
    <t>Bodylab Casein Protein Ultimate Chocolate</t>
  </si>
  <si>
    <t>Bodylab Whey 100 ISO Pure Latte Macchiato Caramel</t>
  </si>
  <si>
    <t>Isolat. Meget høj protein, lav fedt/kulhydrat.</t>
  </si>
  <si>
    <t>Myvegan Protein Blend (Chocolate)</t>
  </si>
  <si>
    <t>Vegansk. Meget lav PAC, kræver hjælp.</t>
  </si>
  <si>
    <t>Bodylab Clear Whey Bubblegum Blast</t>
  </si>
  <si>
    <t>Clear Whey. Næsten ren protein. Perfekt til lette, sorbet-agtige is.</t>
  </si>
  <si>
    <t>Bodylab Clear Whey Lemon Lime</t>
  </si>
  <si>
    <t>Bodylab Clear Whey Raspberry Rush</t>
  </si>
  <si>
    <t>Bodylab Clear Whey Blackcurrant</t>
  </si>
  <si>
    <t>Bodylab Clear Whey Pink Grape</t>
  </si>
  <si>
    <t>Bodylab Clear Whey Cola</t>
  </si>
  <si>
    <t>Bodylab Clear Whey Ice Tea Peach</t>
  </si>
  <si>
    <t>Bodylab Clear Whey Watermelon Splash</t>
  </si>
  <si>
    <t>Bodylab Whey 100 ISO Pure Ultimate Chocolate</t>
  </si>
  <si>
    <t>Bodylab Whey 100 ISO Pure Vanilla Milkshake</t>
  </si>
  <si>
    <t>Pulver-baserede Smagsgivere</t>
  </si>
  <si>
    <t>PB2 Chokolade Pulver</t>
  </si>
  <si>
    <t>Pulveriseret jordnøddesmør med chokolade. Giver smag og øger protein/MSNF.</t>
  </si>
  <si>
    <t>Myprotein Peanut Butter Powder Stevia</t>
  </si>
  <si>
    <t>Højt protein/MSNF, lav PAC pga. Stevia. Giver smag uden at tilføje meget sødme.</t>
  </si>
  <si>
    <t>Rema 1000 Kakaopulver</t>
  </si>
  <si>
    <t>Meget høj HF pga. højt fedtindhold (21%). Giver en rig og fyldig chokoladesmag.</t>
  </si>
  <si>
    <t>Cacao Barry Noir Intense</t>
  </si>
  <si>
    <t>Gør isen hårdere. Lavt fedtindhold (11%). Skal "bloomes" for bedste smag.</t>
  </si>
  <si>
    <t>Ekstrakter</t>
  </si>
  <si>
    <t>Decocino Vaniljeekstrakt</t>
  </si>
  <si>
    <t>Baseret på invertsukker (høj PAC Faktor ~1,3). Meget potent.</t>
  </si>
  <si>
    <t>Tailor &amp; Colledge Vaniljeekstrakt</t>
  </si>
  <si>
    <t>Baseret på agavesirup (høj PAC Faktor ~1,65). Meget potent.</t>
  </si>
  <si>
    <t>EASIS Perfect Flavour Drops (alle)</t>
  </si>
  <si>
    <t>Ren sødme (sucralose). Ingen effekt på PAC, MSNF eller kalorier. Perfekt til finjustering.</t>
  </si>
  <si>
    <t>Mejeriprodukter, Æg &amp; Væsker</t>
  </si>
  <si>
    <t>Arla® Pro Soft Ice Mix (Laktosefri)</t>
  </si>
  <si>
    <t>Laktosefri! Professionel base.</t>
  </si>
  <si>
    <t>Matilde® Milkshake m. vanilje 4%</t>
  </si>
  <si>
    <t>Arla® LactoFREE Yoghurt Pære/Banan</t>
  </si>
  <si>
    <t>Laktosefri!</t>
  </si>
  <si>
    <t>Arla® LactoFREE Yoghurt Jordbær/Vanilje</t>
  </si>
  <si>
    <t>Matilde® Milkshake Mix</t>
  </si>
  <si>
    <t>Færdigblandet base. Meget høj PAC.</t>
  </si>
  <si>
    <t>Matilde® Softice Mix</t>
  </si>
  <si>
    <t>Indeholder glukosesirup.</t>
  </si>
  <si>
    <t>Arla LactoFREE Økologisk Kakao Letmælk</t>
  </si>
  <si>
    <t>Arla® Karolines Køkken® Vaniljesauce 10%</t>
  </si>
  <si>
    <t>En færdig "custard" base. Høj PAC &amp; HF.</t>
  </si>
  <si>
    <t>Arla Cultura® Drikkeyoghurt Blåbær</t>
  </si>
  <si>
    <t>Arla Cultura® Drikkeyoghurt Jordbær</t>
  </si>
  <si>
    <t>Arla® PROTEIN Drikkemåltid Vanilje/Hasselnød</t>
  </si>
  <si>
    <t>Arla® PROTEIN Drikkemåltid Chokolade/Karamel</t>
  </si>
  <si>
    <t>Crushed Ice m. vanilje</t>
  </si>
  <si>
    <t>Alt-i-én base.</t>
  </si>
  <si>
    <t>Matilde® Kakaomælk Premium</t>
  </si>
  <si>
    <t>Den klassiske, fyldige kakaomælk.</t>
  </si>
  <si>
    <t>Crushed Ice Classic (Chokolade)</t>
  </si>
  <si>
    <t>Crushed Ice m. Cappuccino</t>
  </si>
  <si>
    <t>Crushed Ice m. Jordbær</t>
  </si>
  <si>
    <t>Matilde® Milkshake Jordbærsmag</t>
  </si>
  <si>
    <t>Matilde® Milkshake Vaniljesmag</t>
  </si>
  <si>
    <t>Matilde® Milkshake Kakaosmag</t>
  </si>
  <si>
    <t>Arla® ØKO Yoghurt Pære/Banan (3,1%)</t>
  </si>
  <si>
    <t>Arla® PROTEIN Skyr Jordbær</t>
  </si>
  <si>
    <t>Arla® PROTEIN Skyr Blåbær</t>
  </si>
  <si>
    <t>Arla® ØKO Yoghurt Jordbær (3,1%)</t>
  </si>
  <si>
    <t>Cocio® Classic</t>
  </si>
  <si>
    <t>Arla Cultura® Laktosefri Kefir Blåbær</t>
  </si>
  <si>
    <t>Arla® PROTEIN Vanilje mælkedrik</t>
  </si>
  <si>
    <t>Arla® PROTEIN Jordbær/Hindbær</t>
  </si>
  <si>
    <t>Matilde® Kakaoskummetmælk</t>
  </si>
  <si>
    <t>Matilde® Kakaoskummetmælk Øko</t>
  </si>
  <si>
    <t>YoPro Protein Drikkeyoghurt Jordbær/Hindbær</t>
  </si>
  <si>
    <t>YoPro Protein Drikkeyoghurt Blåbær</t>
  </si>
  <si>
    <t>Yoggi® Yoghurt Pære &amp; Banan</t>
  </si>
  <si>
    <t>Yoggi® Yoghurt Jordbær</t>
  </si>
  <si>
    <t>Yoggi® Yoghurt Havens Bær</t>
  </si>
  <si>
    <t>Arla Cultura® Laktosefri Kefir Vanilje</t>
  </si>
  <si>
    <t>Stay Strong Proteindrik Chokolade</t>
  </si>
  <si>
    <t>ProPud Protein Milkshake (alle varianter)</t>
  </si>
  <si>
    <t>Laktosefri! Næsten identisk næringindhold i alle varianterne. God all-round base.</t>
  </si>
  <si>
    <t>Arla® PROTEIN Caffe Latte</t>
  </si>
  <si>
    <t>Yoggi® Yoghurt Tropisk</t>
  </si>
  <si>
    <t>Arla® ØKO Yoghurt Jordbær (0,4%)</t>
  </si>
  <si>
    <t>Arla® PROTEIN Mousse Chokolade Fudge</t>
  </si>
  <si>
    <t>Arla® PROTEIN Pudding Chokolade</t>
  </si>
  <si>
    <t>Arla® PROTEIN Pudding Salted Caramel</t>
  </si>
  <si>
    <t>Arla® PROTEIN Chokolade mælkedrik (1L)</t>
  </si>
  <si>
    <t>Yoggi® Yoghurt Kirsebær</t>
  </si>
  <si>
    <t>Stay Strong Proteindrik Vanilje</t>
  </si>
  <si>
    <t>Arla® Koldskål m. tykmælk og æg</t>
  </si>
  <si>
    <t>Stay Strong Kollagen Proteindrik Chokolade</t>
  </si>
  <si>
    <t>Stay Strong Kollagen Proteindrik Jordbær</t>
  </si>
  <si>
    <t>Stay Strong Proteindrik Jordbær</t>
  </si>
  <si>
    <t>Arla® ØKO Yoghurt Vanilje (0,5%)</t>
  </si>
  <si>
    <t>Arla LactoFREE Madlavningsfløde 13%</t>
  </si>
  <si>
    <t>A38® Hindbær 0,4%</t>
  </si>
  <si>
    <t>Giver en frisk, syrlig smag, der er god til at balancere sødme.</t>
  </si>
  <si>
    <t>Arla® PROTEIN Hindbær Yoghurtdrik</t>
  </si>
  <si>
    <t>Arla Cultura® Laktosefri Kefir Naturel</t>
  </si>
  <si>
    <t>Arla® LactoFREE Yoghurt Naturel 1,5%</t>
  </si>
  <si>
    <t>heasy</t>
  </si>
  <si>
    <t>Stay Strong Protein Koldskål</t>
  </si>
  <si>
    <t>Arla® LactoFREE Friskost 16%</t>
  </si>
  <si>
    <t>Arla® LactoFREE Piskefløde 36%</t>
  </si>
  <si>
    <t>Stay Strong Skyr Mango &amp; Passionsfrugt</t>
  </si>
  <si>
    <t>Stay Strong Skyr Jordbær &amp; Lime</t>
  </si>
  <si>
    <t>Stay Strong Skyr Rabarber &amp; Vanilje</t>
  </si>
  <si>
    <t>Stay Strong Skyr Vanilje</t>
  </si>
  <si>
    <t>Arla® ØKO Latte Art 0,9%</t>
  </si>
  <si>
    <t>Arla® ØKO Latte Art 2,6%</t>
  </si>
  <si>
    <t>Stay Strong PRO Skyr Blåbær &amp; Vanilje</t>
  </si>
  <si>
    <t>Stay Strong PRO Skyr Hindbær &amp; Vanilje</t>
  </si>
  <si>
    <t>Stay Strong PRO Skyr Lemon Cheesecake</t>
  </si>
  <si>
    <t>Philadelphia Light</t>
  </si>
  <si>
    <t>Giver en cremet tekstur og let syrlighed. Fantastisk til cheesecake-is.</t>
  </si>
  <si>
    <t>Cocio® Light</t>
  </si>
  <si>
    <t>Stay Strong PRO Skyr Hindbær &amp; Blåbær</t>
  </si>
  <si>
    <t>Arla LactoFREE Økologisk Minimælk</t>
  </si>
  <si>
    <t>Laktosefri! PAC = Sukker * 1,9.</t>
  </si>
  <si>
    <t>Cheasy® Skyr Mango &amp; Lime</t>
  </si>
  <si>
    <t>Arla LactoFREE Letmælk</t>
  </si>
  <si>
    <t>Arla Sødmælk 3,5%</t>
  </si>
  <si>
    <t>PAC er baseret på laktose (sukker). PAC Faktor = 1,0.</t>
  </si>
  <si>
    <t>Rema 1000 Letmælk 1,5%</t>
  </si>
  <si>
    <t>God all-round base med lidt lavere fedt end sødmælk.</t>
  </si>
  <si>
    <t>Cheasy® Yoghurt Mango/Banan</t>
  </si>
  <si>
    <t>Cheasy® Yoghurt Fersken/Passionsfrugt</t>
  </si>
  <si>
    <t>Arla Karolines Køkken® Madlavningsfløde 8%</t>
  </si>
  <si>
    <t>Indeholder hvedemel.</t>
  </si>
  <si>
    <t>Arla® UHT Kaffefløde 10%</t>
  </si>
  <si>
    <t>Philadelphia Original</t>
  </si>
  <si>
    <t>Maksimal cremethed og rigdom pga. højt fedtindhold. Meget høj HF.</t>
  </si>
  <si>
    <t>Cheasy® Skyr Skovbær</t>
  </si>
  <si>
    <t>Arla Karolines Køkken® Madlavningsfløde 15%</t>
  </si>
  <si>
    <t>Cheasy® Yoghurt Jordbær/Rabarber</t>
  </si>
  <si>
    <t>Cheasy® Yoghurt Skovbær</t>
  </si>
  <si>
    <t>Cheasy® Skyr Naturel</t>
  </si>
  <si>
    <t>God, fedtfattig base med meget høj MSNF.</t>
  </si>
  <si>
    <t>Cheasy® Yoghurt Blåbær/Granatæble/Acai</t>
  </si>
  <si>
    <t>Cheasy® Yoghurt Naturel 0,1%</t>
  </si>
  <si>
    <t>Arla LactoFREE Sødmælk</t>
  </si>
  <si>
    <t>Arla Kærnemælk 0,3%</t>
  </si>
  <si>
    <t>Giver en let syrlig og frisk smag.</t>
  </si>
  <si>
    <t>Arla® ØKO Kærnemælk 0,3%</t>
  </si>
  <si>
    <t>Cheasy® Skyr Vanilje</t>
  </si>
  <si>
    <t>Cheasy® Yoghurt Vanilje</t>
  </si>
  <si>
    <t>A38® Naturel 1,5%</t>
  </si>
  <si>
    <t>Klassisk syrnet mælkeprodukt. Giver en frisk og syrlig note til isen.</t>
  </si>
  <si>
    <t>A38® Naturel 0,4%</t>
  </si>
  <si>
    <t>Lettere version med højere protein. God til at øge MSNF med færre kalorier.</t>
  </si>
  <si>
    <t>Arla® ØKO Tykmælk 3,5%</t>
  </si>
  <si>
    <t>Arla® ØKO Yoghurt Naturel 0,5%</t>
  </si>
  <si>
    <t>Cheasy® Fraiche 5%</t>
  </si>
  <si>
    <t>Arla® LactoFREE Hytteost 4%</t>
  </si>
  <si>
    <t>Cheasy® Yoghurt Jordbær/Chia/Vanilje</t>
  </si>
  <si>
    <t>Arla® Karolines Køkken® Piskefløde 36%</t>
  </si>
  <si>
    <t>Ekstremt høj HF fra fedt.</t>
  </si>
  <si>
    <t>Mammen Hytteost 1,5% (Laktosefri)</t>
  </si>
  <si>
    <t>Cheasy® Hytteost 1,5%</t>
  </si>
  <si>
    <t>God til at øge protein og MSNF uden meget fedt.</t>
  </si>
  <si>
    <t>Mammen Hytteost 4%</t>
  </si>
  <si>
    <t>Æggehvide (Past.)</t>
  </si>
  <si>
    <t>Fantastisk til at øge MSNF og give "krop".</t>
  </si>
  <si>
    <t>Æggeblomme (Past.)</t>
  </si>
  <si>
    <t>Nøglen til Gelato.</t>
  </si>
  <si>
    <t>Plantebaserede Alternativer</t>
  </si>
  <si>
    <t>Alpro Dessert m. Mørk Chokolade</t>
  </si>
  <si>
    <t>Færdiglavet dessert. Meget høj PAC, kan bruges som en rig base.</t>
  </si>
  <si>
    <t>Alpro Plantgurt Lemon &amp; Lime</t>
  </si>
  <si>
    <t>Alpro Greek Style Strawberry</t>
  </si>
  <si>
    <t>Alpro Plantgurt Blueberry</t>
  </si>
  <si>
    <t>Alpro Soyaprodukt m. Blåbær</t>
  </si>
  <si>
    <t>Alpro Soyaprodukt m. Jordbær</t>
  </si>
  <si>
    <t>Alpro Plantgurt Vanilla</t>
  </si>
  <si>
    <t>Alpro Soyaiskaffe</t>
  </si>
  <si>
    <t>Alpro Sojadrik Vanilje</t>
  </si>
  <si>
    <t>Alpro Protein Soyaprodukt Røde Bær</t>
  </si>
  <si>
    <t>Alpro Protein Soyaprodukt Tropical</t>
  </si>
  <si>
    <t>Alpro Mango</t>
  </si>
  <si>
    <t>Oatly Havredrik Chokolade</t>
  </si>
  <si>
    <t>Alpro Plant Protein Pudding Chocolate</t>
  </si>
  <si>
    <t>Alpro Plant Protein Pudding Vanilla</t>
  </si>
  <si>
    <t>Alpro Proteindrik Chokolade (15g)</t>
  </si>
  <si>
    <t>Alpro Soyaiskaffe Nutty Almond</t>
  </si>
  <si>
    <t>Alpro Proteindrik Chokolade (50g)</t>
  </si>
  <si>
    <t>Alpro Proteindrik Vanilje (50g)</t>
  </si>
  <si>
    <t>Oatly iKaffe Karamel</t>
  </si>
  <si>
    <t>Oatly iKaffe Vanilje</t>
  </si>
  <si>
    <t>Alpro Plantgurt No Added Sugar Mango/Apple</t>
  </si>
  <si>
    <t>Alpro Soya (Piskbar)</t>
  </si>
  <si>
    <t>Meget høj HF! Designet til at efterligne flødeskum.</t>
  </si>
  <si>
    <t>Oatly Havredrik 1,5%</t>
  </si>
  <si>
    <t>Oatly Havredrik 2,8%</t>
  </si>
  <si>
    <t>Oatly Havredrik Barista Edition</t>
  </si>
  <si>
    <t>Oatly Havredrik Økologisk</t>
  </si>
  <si>
    <t>Alpro Barista Kokosdrik m. Soya</t>
  </si>
  <si>
    <t>Alpro Plantgurt No Added Sugar Pear/Vanilla</t>
  </si>
  <si>
    <t>Oatly Havredrik 0,5%</t>
  </si>
  <si>
    <t>Arla® JÖRÐ Barista Havredrik</t>
  </si>
  <si>
    <t>Plantebaseret.</t>
  </si>
  <si>
    <t>Alpro Soyadrik Barista</t>
  </si>
  <si>
    <t>Alpro Mandeldrik Barista</t>
  </si>
  <si>
    <t>Alpro Plantgurt Naturel</t>
  </si>
  <si>
    <t>Alpro Naturel med Kokos</t>
  </si>
  <si>
    <t>Oatly iKaffe Økologisk</t>
  </si>
  <si>
    <t>Alpro Risdrik m. Kokos</t>
  </si>
  <si>
    <t>Alpro Soya (Madlavning)</t>
  </si>
  <si>
    <t>Vegansk "madlavningsfløde". Høj HF.</t>
  </si>
  <si>
    <t>Philadelphia Plant Based</t>
  </si>
  <si>
    <t>Vegansk alternativ. Højt fedtindhold fra kokosolie giver cremethed og høj HF.</t>
  </si>
  <si>
    <t>Naturli' Økologisk Soyadrik Usødet</t>
  </si>
  <si>
    <t>Alpro Kokosdrik Usødet</t>
  </si>
  <si>
    <t>Alpro Havredrik Usødet</t>
  </si>
  <si>
    <t>Alpro Mandeldrik Usødet</t>
  </si>
  <si>
    <t>Naturli' Mandel 0% Sukker</t>
  </si>
  <si>
    <t>Vemondo Usødet Mandeldrik</t>
  </si>
  <si>
    <t>Diverse Væsker &amp; Syrer</t>
  </si>
  <si>
    <t>Citronsaft (Frisk)</t>
  </si>
  <si>
    <t>Bruges primært til at balancere sødme og fremhæve smag. PAC-Faktor ~1,3.</t>
  </si>
  <si>
    <t>Vand</t>
  </si>
  <si>
    <t>Den ultimative neutrale base. Har ingen effekt på FPDF eller tekstur.</t>
  </si>
  <si>
    <t>Juice, Saft &amp; Smoothies</t>
  </si>
  <si>
    <t>Ribena Solbær</t>
  </si>
  <si>
    <t>Koncentreret solbærsaft. Meget høj PAC fra sukker. Bruges til smag og sødme.</t>
  </si>
  <si>
    <t>Innocent Ananas, Jordbær &amp; Æble</t>
  </si>
  <si>
    <t>Meget høj PAC pga. højt sukkerindhold fra frugterne.</t>
  </si>
  <si>
    <t>Innocent Green Antioxidant</t>
  </si>
  <si>
    <t>Innocent Blåbær, Solbær &amp; Æble</t>
  </si>
  <si>
    <t>Innocent Æble, Drue &amp; Granatæble</t>
  </si>
  <si>
    <t>Innocent Berry Energise</t>
  </si>
  <si>
    <t>Innocent Citrus Defence</t>
  </si>
  <si>
    <t>Innocent Tropical Defence</t>
  </si>
  <si>
    <t>Innocent Exotic Energise</t>
  </si>
  <si>
    <t>Innocent Æblejuice</t>
  </si>
  <si>
    <t>Innocent Berry Antioxidant</t>
  </si>
  <si>
    <t>Innocent Citrus Shield</t>
  </si>
  <si>
    <t>Innocent Æble &amp; Hindbær</t>
  </si>
  <si>
    <t>Innocent Tropisk</t>
  </si>
  <si>
    <t>Innocent Blue Spark</t>
  </si>
  <si>
    <t>Innocent Inner Winner</t>
  </si>
  <si>
    <t>Innocent Appelsinjuice (begge)</t>
  </si>
  <si>
    <t>Næsten identiske. God base til sorbet.</t>
  </si>
  <si>
    <t>Innocent Appelsin &amp; Gulerod</t>
  </si>
  <si>
    <t>Innocent Kokosvand</t>
  </si>
  <si>
    <t>Meget lav PAC og MSNF, fungerer mere som en let smagfuld vandbase.</t>
  </si>
  <si>
    <t>Frugt &amp; Grønt (Frisk)</t>
  </si>
  <si>
    <t>Dadler (Medjool, udstenet)</t>
  </si>
  <si>
    <t>Skal blendes til en glat puré. Giver intens sødme og en tyk, "chewy" tekstur pga. højt fiberindhold.</t>
  </si>
  <si>
    <t>Vindruer</t>
  </si>
  <si>
    <t>Meget højt sukkerindhold, hvilket gør dem til en af de bedste frugter for PAC.</t>
  </si>
  <si>
    <t>Kirsebær</t>
  </si>
  <si>
    <t>Fantastisk smag og god PAC. Husk at fjerne stenene.</t>
  </si>
  <si>
    <t>Banan</t>
  </si>
  <si>
    <t>Giver naturlig cremethed og sødme. Modne bananer har højere PAC.</t>
  </si>
  <si>
    <t>Mango</t>
  </si>
  <si>
    <t>Data fra den danske fødevaredatabase (Frida).</t>
  </si>
  <si>
    <t>Æble</t>
  </si>
  <si>
    <t>Mild og klassisk smag. Syrligheden varierer efter sort (f.eks. Granny Smith vs. Gala). Kan give en lidt melet tekstur.</t>
  </si>
  <si>
    <t>Blåbær</t>
  </si>
  <si>
    <t>Skindet kan påvirke teksturen, men giver en fantastisk farve og smag.</t>
  </si>
  <si>
    <t>Blommer</t>
  </si>
  <si>
    <t>Syrligheden fra skindet kan give en god, kompleks smag til sorbeten.</t>
  </si>
  <si>
    <t>Ananas</t>
  </si>
  <si>
    <t>Indeholder enzymer, der kan påvirke andre ingredienser (f.eks. gelatin).</t>
  </si>
  <si>
    <t>Pære</t>
  </si>
  <si>
    <t>Kan give en let grynet tekstur afhængig af sorten, men har en fin, sart smag.</t>
  </si>
  <si>
    <t>Appelsin</t>
  </si>
  <si>
    <t>Bruges oftest for saftens skyld. Saften har en lidt anderledes profil.</t>
  </si>
  <si>
    <t>Fersken</t>
  </si>
  <si>
    <t>Klassisk sorbet-smag. Teksturen er bedst, når frugten er helt moden.</t>
  </si>
  <si>
    <t>Sød Kartoffel (kogt, blendet)</t>
  </si>
  <si>
    <t>Skal være gennemkogt, afkølet og blendet til en glat puré. Giver fantastisk cremethed.</t>
  </si>
  <si>
    <t>Vandmelon</t>
  </si>
  <si>
    <t>Meget vandholdig, hvilket giver lav PAC og MSNF. Kræver meget hjælp.</t>
  </si>
  <si>
    <t>Jordbær</t>
  </si>
  <si>
    <t>Klassisk sorbet-ingrediens. Relativt lav PAC, kræver ofte hjælp.</t>
  </si>
  <si>
    <t>Hindbær</t>
  </si>
  <si>
    <t>Intens smag, men lav PAC. Kernerne kan være en udfordring for teksturen.</t>
  </si>
  <si>
    <t>Citron</t>
  </si>
  <si>
    <t>Bruges næsten udelukkende for sin syre. Meget lav PAC.</t>
  </si>
  <si>
    <t>Broccoli (Kogt)</t>
  </si>
  <si>
    <t>For den eventyrlystne. Har en tydelig grøntsagssmag, der er svær at skjule.</t>
  </si>
  <si>
    <t>Avocado</t>
  </si>
  <si>
    <t>Giver en utrolig cremethed pga. sit høje fedtindhold. Bemærk: Fedtet giver en meget høj Hardening Factor (HF).</t>
  </si>
  <si>
    <t>Spinat (Frisk)</t>
  </si>
  <si>
    <t>Fantastisk til at give en intens grøn farve. Smagen er mild og skjules nemt.</t>
  </si>
  <si>
    <t>Matcha Pulver (Grøn te)</t>
  </si>
  <si>
    <t>Potent antioxidant. Giver en intens, let bitter grøn te-smag og en smuk farve.</t>
  </si>
  <si>
    <t>Frugt &amp; Bær (Frosne)</t>
  </si>
  <si>
    <t>Rema 1000 Blåbær</t>
  </si>
  <si>
    <t>Højt sukkerindhold for et bær. Giver en fantastisk farve og er ideel til sorbet.</t>
  </si>
  <si>
    <t>Rema 1000 Vilde Nordiske Blåbær (Øko)</t>
  </si>
  <si>
    <t>Næsten identisk med de almindelige, men ofte med en mere intens, let syrlig smag.</t>
  </si>
  <si>
    <t>Rema 1000 Mango (Øko)</t>
  </si>
  <si>
    <t>En absolut klassiker til cremet sorbet. Mindre sukker end frisk mango.</t>
  </si>
  <si>
    <t>Rema 1000 Bærmix (Øko)</t>
  </si>
  <si>
    <t>(Jordbær, aronia, ribs, blåbær, brombær). God balance mellem sødme og syre.</t>
  </si>
  <si>
    <t>Rema 1000 Jordbær (Øko)</t>
  </si>
  <si>
    <t>Lidt højere PAC end den ikke-økologiske version. God all-round.</t>
  </si>
  <si>
    <t>Rema 1000 Jordbær</t>
  </si>
  <si>
    <t>Meget alsidig. Den klassiske base for mange frugtige proteinis.</t>
  </si>
  <si>
    <t>Rema 1000 Hindbær</t>
  </si>
  <si>
    <t>Meget lav PAC og MSNF. Giver intens smag, men kræver meget hjælp fra andre ingredienser.</t>
  </si>
  <si>
    <t>Frugt &amp; Bær (Konserves)</t>
  </si>
  <si>
    <t>Rema 1000 Ananasstykker i egen juice</t>
  </si>
  <si>
    <t>Meget høj PAC pga. den tilsatte juice. Nem at bruge.</t>
  </si>
  <si>
    <t>Smørepålæg, Syltetøj &amp; Cremer</t>
  </si>
  <si>
    <t>Den Gamle Fabrik Bitter Orangemarmelade</t>
  </si>
  <si>
    <t>Meget høj PAC pga. enormt sukkerindhold.</t>
  </si>
  <si>
    <t>Fynbo Delight Jordbær</t>
  </si>
  <si>
    <t>Uden tilsat sukker. Erythritol-baseret. Meget høj PAC for få kalorier.</t>
  </si>
  <si>
    <t>Fynbo Delight Hindbær/Blåbær</t>
  </si>
  <si>
    <t>Uden tilsat sukker.</t>
  </si>
  <si>
    <t>Den Gamle Fabrik Blåbærmarmelade</t>
  </si>
  <si>
    <t>Den Gamle Fabrik Boysenbærmarmelade</t>
  </si>
  <si>
    <t>Den Gamle Fabrik Solbærmarmelade</t>
  </si>
  <si>
    <t>Den Gamle Fabrik Abrikosmarmelade</t>
  </si>
  <si>
    <t>Den Gamle Fabrik Hybenmarmelade m. Æble (Cremet)</t>
  </si>
  <si>
    <t>Den Gamle Fabrik Jordbærmarmelade (Cremet)</t>
  </si>
  <si>
    <t>Den Gamle Fabrik Jordbærmarmelade (380g)</t>
  </si>
  <si>
    <t>Den Gamle Fabrik Brombærmarmelade</t>
  </si>
  <si>
    <t>Den Gamle Fabrik Abrikos/Appelsin (Cremet)</t>
  </si>
  <si>
    <t>Den Gamle Fabrik Jordbær/Rabarber</t>
  </si>
  <si>
    <t>Den Gamle Fabrik Hybenmarmelade (380g)</t>
  </si>
  <si>
    <t>Den Gamle Fabrik Appelsinmarmelade</t>
  </si>
  <si>
    <t>Den Gamle Fabrik Rabarber/Hindbær</t>
  </si>
  <si>
    <t>Fynbo Delight Boysenbær</t>
  </si>
  <si>
    <t>Den Gamle Fabrik Solbærmarmelade (Cremet)</t>
  </si>
  <si>
    <t>Den Gamle Fabrik Hindbærmarmelade (600g)</t>
  </si>
  <si>
    <t>Den Gamle Fabrik Hindbærmarmelade (380g)</t>
  </si>
  <si>
    <t>Den Gamle Fabrik Jordbærmarmelade (Tube)</t>
  </si>
  <si>
    <t>Den Gamle Fabrik Hindbærmarmelade (Tube)</t>
  </si>
  <si>
    <t>Den Gamle Fabrik Jordbærmarmelade (Fintskårne)</t>
  </si>
  <si>
    <t>EASIS Ribsgele</t>
  </si>
  <si>
    <t>Uden tilsat sukker. PAC = (Sukker * 1) + (Erythritol * 2,8).</t>
  </si>
  <si>
    <t>EASIS Pære- &amp; Blommegrød</t>
  </si>
  <si>
    <t>EASIS Rabarbergrød</t>
  </si>
  <si>
    <t>EASIS Æblegrød</t>
  </si>
  <si>
    <t>EASIS Sveskegrød</t>
  </si>
  <si>
    <t>EASIS Abrikosmarmelade</t>
  </si>
  <si>
    <t>EASIS Appelsinmarmelade</t>
  </si>
  <si>
    <t>EASIS Solbærmarmelade</t>
  </si>
  <si>
    <t>EASIS Hyben-Ribs Marmelade</t>
  </si>
  <si>
    <t>EASIS Jordbærmarmelade</t>
  </si>
  <si>
    <t>EASIS Kirsebærsauce</t>
  </si>
  <si>
    <t>EASIS Hindbærmarmelade</t>
  </si>
  <si>
    <t>EASIS Jordbærgrød</t>
  </si>
  <si>
    <t>Ren sødme (sucralose). Ingen effekt på PAC.</t>
  </si>
  <si>
    <t>Bælgfrugter &amp; Plante-baser</t>
  </si>
  <si>
    <t>Soy protein isolate (nature)</t>
  </si>
  <si>
    <t>Vegansk erstatning for skummetmælkspulver.</t>
  </si>
  <si>
    <t>Rema 1000 Kikærter (drænet)</t>
  </si>
  <si>
    <t>Neutral base. Giver en utrolig tyk og cremet tekstur.</t>
  </si>
  <si>
    <t>Rema 1000 Sorte Bønner (drænet)</t>
  </si>
  <si>
    <t>Let sødlig smag. God til chokoladeis.</t>
  </si>
  <si>
    <t>Rema 1000 Kidneybønner (drænet)</t>
  </si>
  <si>
    <t>God til chokolade- eller kaffeis. Giver en fyldig og cremet base.</t>
  </si>
  <si>
    <t>Spir Tofu Naturel (Netto)</t>
  </si>
  <si>
    <t>Fast tofu. Meget højt proteinindhold.</t>
  </si>
  <si>
    <t>Vemondo Tofu Naturel (Lidl)</t>
  </si>
  <si>
    <t>Fast tofu. God all-round til at skabe en proteinrig base.</t>
  </si>
  <si>
    <t>Clearspring Silketofu</t>
  </si>
  <si>
    <t>Silketofu. Ideel til en ultra-cremet, glat og luksuriøs base.</t>
  </si>
  <si>
    <t>Naturli' Creme Frisk</t>
  </si>
  <si>
    <t>Vegansk creme fraiche. Højt fedtindhold giver cremethed, men også høj HF.</t>
  </si>
  <si>
    <t>Rema Inspiring Foods Kokosmælk</t>
  </si>
  <si>
    <t>Klassisk til vegansk is. Rig og cremet med markant kokossmag. Høj HF.</t>
  </si>
  <si>
    <t>Rema Inspiring Foods Kokosmælk (Øko)</t>
  </si>
  <si>
    <t>Mellemfed version. God balance mellem smag og lavere HF.</t>
  </si>
  <si>
    <t>Rema Inspiring Foods Kokosmælk Light</t>
  </si>
  <si>
    <t>Let version. Mindre 'krop' og cremethed. God til lettere sorbet-agtige is.</t>
  </si>
  <si>
    <t>Ekstra (Hærdende ingredienser)</t>
  </si>
  <si>
    <t>Kakaopulver (21%)</t>
  </si>
  <si>
    <t>Gør isen endnu hårdere pga. højere fedtindhold.</t>
  </si>
  <si>
    <t>Kakaosmør / Vegetabilsk Fedt</t>
  </si>
  <si>
    <t>Rent fedt. Giver cremethed, men øger hårdheden markant.</t>
  </si>
  <si>
    <t>Mix-Ins</t>
  </si>
  <si>
    <t>Anthon Berg Chocolate Treasures Caramel</t>
  </si>
  <si>
    <t>Anthon Berg Chocolate Treasures Mix</t>
  </si>
  <si>
    <t>Anthon Berg Chocolate Treasures Salty Liqourice</t>
  </si>
  <si>
    <t>Anthon Berg Chocolate Treasures Strong &amp; Salty</t>
  </si>
  <si>
    <t>Anthon Berg Chocolate Treasures Sweet &amp; Salty</t>
  </si>
  <si>
    <t>Anthon Berg Cognac Marzipan Bar</t>
  </si>
  <si>
    <t>Anthon Berg Marcipan</t>
  </si>
  <si>
    <t>Anthon Berg Marcipanbar m. Cremelikørsmag</t>
  </si>
  <si>
    <t>Anthon Berg Marcipanbar m. Kaffesmag</t>
  </si>
  <si>
    <t>Anthon Berg Marcipanbrød m. Hasselnødder</t>
  </si>
  <si>
    <t>Anthon Berg Marcipanbrød m. Nougat</t>
  </si>
  <si>
    <t>Anthon Berg Marzipan Bar</t>
  </si>
  <si>
    <t>Anthon Berg Marcipantærte Baileys</t>
  </si>
  <si>
    <t>Anthon Berg Marcipantærte m. Nougat</t>
  </si>
  <si>
    <t>Anthon Berg Mini Marcipantærte Blomme i Madeira</t>
  </si>
  <si>
    <t>Anthon Berg Mørk Chokolade 70%</t>
  </si>
  <si>
    <t>Anthon Berg Mørk Chokolade m. Karamel</t>
  </si>
  <si>
    <t>Anthon Berg Mørk Chokolade m. Havsalt</t>
  </si>
  <si>
    <t>Anthon Berg Mørk Chokolade m. Mandel/Orange</t>
  </si>
  <si>
    <t>Anthon Berg Mørk Chokolade m. Marcipan/Blåbær/Vodka</t>
  </si>
  <si>
    <t>Bahlsen Hit Hazelnut</t>
  </si>
  <si>
    <t>Bahlsen Hit Vanilla</t>
  </si>
  <si>
    <t>Bahlsen Pick Up! Choco &amp; Milk</t>
  </si>
  <si>
    <t>Bahlsen Pick Up! Original</t>
  </si>
  <si>
    <t>Bahlsen Pick Up! Salted Caramel</t>
  </si>
  <si>
    <t>Bounty</t>
  </si>
  <si>
    <t>Carletti Brazil</t>
  </si>
  <si>
    <t>Carletti Bridgeblanding</t>
  </si>
  <si>
    <t>Carletti Maritza</t>
  </si>
  <si>
    <t>Carletti P-tærter Extra Dark</t>
  </si>
  <si>
    <t>Carletti P-tærter Karamel</t>
  </si>
  <si>
    <t>Carletti P-tærter Original</t>
  </si>
  <si>
    <t>Carletti Skumbananer</t>
  </si>
  <si>
    <t>Cloetta Center Original</t>
  </si>
  <si>
    <t>Cloetta Center Salted Caramel</t>
  </si>
  <si>
    <t>Cloetta Polly Milk Chocolate</t>
  </si>
  <si>
    <t>Cloetta Polly Original</t>
  </si>
  <si>
    <t>Cloetta Sport Lunch</t>
  </si>
  <si>
    <t>Daim Original</t>
  </si>
  <si>
    <t>Easis Peanut Butter Cups</t>
  </si>
  <si>
    <t>PAC = (Sukker1) + (Erythritol2,8)</t>
  </si>
  <si>
    <t>Easis Sandwich Cookies Vanilla</t>
  </si>
  <si>
    <t>Indeholder sucralose.</t>
  </si>
  <si>
    <t>Easis Sandwichkiks m. Kakao</t>
  </si>
  <si>
    <t>Fazer Dumle</t>
  </si>
  <si>
    <t>Ferrero Nutella B-Ready</t>
  </si>
  <si>
    <t>Ferrero Nutella Biscuits</t>
  </si>
  <si>
    <t>Ferrero Rocher Kugler</t>
  </si>
  <si>
    <t>Kex</t>
  </si>
  <si>
    <t>Kinder Bueno</t>
  </si>
  <si>
    <t>Kinder Bueno White</t>
  </si>
  <si>
    <t>Kinder Cards</t>
  </si>
  <si>
    <t>Kinder Choco Fresh</t>
  </si>
  <si>
    <t>Kinder Country</t>
  </si>
  <si>
    <t>Kinder Crispy</t>
  </si>
  <si>
    <t>Kinder Happy Hippo</t>
  </si>
  <si>
    <t>Kinder Joy</t>
  </si>
  <si>
    <t>Kinder Maxi</t>
  </si>
  <si>
    <t>Kinder Maxi King</t>
  </si>
  <si>
    <t>Kinder Milk-slice</t>
  </si>
  <si>
    <t>Kinder Pingui</t>
  </si>
  <si>
    <t>Kinder Schokobons</t>
  </si>
  <si>
    <t>Kinder Surprise</t>
  </si>
  <si>
    <t>KitKat Original</t>
  </si>
  <si>
    <t>Lion Bar</t>
  </si>
  <si>
    <t>LU Petit Chocolat</t>
  </si>
  <si>
    <t>LU Petit Ècolier Kiks m. Chokolade</t>
  </si>
  <si>
    <t>LU Petit Ècolier Dark Chocolate</t>
  </si>
  <si>
    <t>M&amp;M's Chokolade</t>
  </si>
  <si>
    <t>M&amp;M's Crispy</t>
  </si>
  <si>
    <t>M&amp;M's Mini</t>
  </si>
  <si>
    <t>M&amp;M's Peanut</t>
  </si>
  <si>
    <t>Maltesers</t>
  </si>
  <si>
    <t>Marabou Bubbly Mjölkchoklad</t>
  </si>
  <si>
    <t>Marabou Choco Brookie Brownie &amp; Cookie</t>
  </si>
  <si>
    <t>Marabou Choco Brownie</t>
  </si>
  <si>
    <t>Marabou Chokoladelinser Daim</t>
  </si>
  <si>
    <t>Marabou Chokoladelinser Mint</t>
  </si>
  <si>
    <t>Marabou Chokoladelinser m. OREO</t>
  </si>
  <si>
    <t>Marabou Fransk Nougat</t>
  </si>
  <si>
    <t>Marabou Home Style Choco Filled Cookies</t>
  </si>
  <si>
    <t>Marabou Home Style OREO Creme Cookies</t>
  </si>
  <si>
    <t>Marabou Home Style Soft Inside Cookies</t>
  </si>
  <si>
    <t>Marabou Mælkechokolade</t>
  </si>
  <si>
    <t>Marabou Mælkechokolade m. Daim</t>
  </si>
  <si>
    <t>Marabou Mælkechokolade m. OREO</t>
  </si>
  <si>
    <t>Marabou Mjölkchoklad XL Cookies</t>
  </si>
  <si>
    <t>Marabou Mörk Choklad XL Cookies</t>
  </si>
  <si>
    <t>Marabou Premium 70% Kakao</t>
  </si>
  <si>
    <t>Marabou Premium 70% m. Appelsin</t>
  </si>
  <si>
    <t>Marabou Premium 70% m. Havsalt/Pekan</t>
  </si>
  <si>
    <t>Marabou Premium 70% m. Karamelliserede Nødder</t>
  </si>
  <si>
    <t>Marabou Premium 70% m. Lakrids</t>
  </si>
  <si>
    <t>Marabou Premium 70% m. Mint</t>
  </si>
  <si>
    <t>Marabou Premium 86%</t>
  </si>
  <si>
    <t>Meget højt fedtindhold. Ideel som 'mix-in' til stracciatella.</t>
  </si>
  <si>
    <t>Marabou Smil Caramel</t>
  </si>
  <si>
    <t>Mars Bar</t>
  </si>
  <si>
    <t>Milky Way Magic Stars</t>
  </si>
  <si>
    <t>Milky Way Bar</t>
  </si>
  <si>
    <t>Nestlé Crunch</t>
  </si>
  <si>
    <t>Nestlé Crunch Noir</t>
  </si>
  <si>
    <t>Nestlé Crunch White</t>
  </si>
  <si>
    <t>Nestlé KitKat Ball Milk Chocolate</t>
  </si>
  <si>
    <t>Nestlé Lion Brownie</t>
  </si>
  <si>
    <t>Nordthy Toffypops</t>
  </si>
  <si>
    <t>Nordthy Toffypops Salted Caramel</t>
  </si>
  <si>
    <t>Oreo Double Creme</t>
  </si>
  <si>
    <t>Oreo Enrobed</t>
  </si>
  <si>
    <t>Oreo Enrobed White</t>
  </si>
  <si>
    <t>Oreo Golden</t>
  </si>
  <si>
    <t>Oreo Mini</t>
  </si>
  <si>
    <t>Prince Chokoladekiks Original</t>
  </si>
  <si>
    <t>Reese's Sticks</t>
  </si>
  <si>
    <t>Smash</t>
  </si>
  <si>
    <t>Snickers</t>
  </si>
  <si>
    <t>Toffifee</t>
  </si>
  <si>
    <t>Toblerone Dark</t>
  </si>
  <si>
    <t>Toblerone Original</t>
  </si>
  <si>
    <t>Toblerone White</t>
  </si>
  <si>
    <t>Toms Dronning Mandler</t>
  </si>
  <si>
    <t>Toms Guldkarameller</t>
  </si>
  <si>
    <t>Toms Holly</t>
  </si>
  <si>
    <t>Toms Mini Karamel Skildpadder</t>
  </si>
  <si>
    <t>Toms Mini Skildpadder</t>
  </si>
  <si>
    <t>Toms Mini-Muh</t>
  </si>
  <si>
    <t>Toms Pariser Linser Pebermynte</t>
  </si>
  <si>
    <t>Toms Yankie Kokosskum</t>
  </si>
  <si>
    <t>Toms Yankie Mandel</t>
  </si>
  <si>
    <t>Toms Yankie Original</t>
  </si>
  <si>
    <t>Twix Original</t>
  </si>
  <si>
    <t>Twix White</t>
  </si>
  <si>
    <t>Den Ultimative FPDF Udregner</t>
  </si>
  <si>
    <t>Dette værktøj bruges til at designe, analysere og perfektionere opskrifter til Ninja CREAMi. Ved at indtaste ingredienser og mængder beregnes opskriftens samlede næringsindhold og de to afgørende balance-punkter: FPDF og MSNF.</t>
  </si>
  <si>
    <r>
      <rPr>
        <sz val="11"/>
        <color theme="1"/>
        <rFont val="Arial"/>
      </rPr>
      <t xml:space="preserve">• </t>
    </r>
    <r>
      <rPr>
        <b/>
        <sz val="11"/>
        <color theme="1"/>
        <rFont val="Arial"/>
      </rPr>
      <t>FPDF (Freezing Point Depression Factor)</t>
    </r>
    <r>
      <rPr>
        <sz val="11"/>
        <color theme="1"/>
        <rFont val="Arial"/>
      </rPr>
      <t xml:space="preserve"> styrer isens hårdhed og scoop-venlighed.</t>
    </r>
  </si>
  <si>
    <r>
      <rPr>
        <sz val="11"/>
        <color theme="1"/>
        <rFont val="Arial"/>
      </rPr>
      <t xml:space="preserve">• </t>
    </r>
    <r>
      <rPr>
        <b/>
        <sz val="11"/>
        <color theme="1"/>
        <rFont val="Arial"/>
      </rPr>
      <t>MSNF % (Milk Solids-Not-Fat)</t>
    </r>
    <r>
      <rPr>
        <sz val="11"/>
        <color theme="1"/>
        <rFont val="Arial"/>
      </rPr>
      <t xml:space="preserve"> styrer isens krop, fylde og cremethed ved at forhindre dannelsen af store iskrystaller.</t>
    </r>
  </si>
  <si>
    <t>Målet er at ramme den ideelle FPDF (24-28 for mælkeis, 30-36 for sorbet) samtidig med at man opnår en høj MSNF-procent (typisk 7-11% for traditionel is, og &gt;15% for proteinis) for at skabe en is, der er både blød og har en rig, luksuriøs tekstur - hver eneste gang.</t>
  </si>
  <si>
    <t>Mængde (g)</t>
  </si>
  <si>
    <t>Total PAC</t>
  </si>
  <si>
    <t>Total MSNF</t>
  </si>
  <si>
    <t>Total HF</t>
  </si>
  <si>
    <t>Næringsindhold (Hele Opskriften):</t>
  </si>
  <si>
    <t>Samlet FPDF:</t>
  </si>
  <si>
    <t>MSNF % af Total Vægt</t>
  </si>
  <si>
    <t>At lave denne blanding handler om præcision og om at undgå klumper. Følg disse trin, og du vil have succes hver gang.</t>
  </si>
  <si>
    <t>Nødvendigt udstyr:</t>
  </si>
  <si>
    <t>- En præcis digitalvægt (en juvelérvægt, der kan måle 0.01g, er ideel til de små mængder gummi).</t>
  </si>
  <si>
    <t>- Et rent, tørt glas med et tætsluttende låg (f.eks. et stort syltetøjsglas).</t>
  </si>
  <si>
    <t>Trin-for-trin guide:</t>
  </si>
  <si>
    <r>
      <rPr>
        <b/>
        <sz val="11"/>
        <color theme="1"/>
        <rFont val="Arial"/>
      </rPr>
      <t>1. Afvej de store ingredienser:</t>
    </r>
    <r>
      <rPr>
        <sz val="11"/>
        <color theme="1"/>
        <rFont val="Arial"/>
      </rPr>
      <t xml:space="preserve"> Start med at afveje de "store" pulvere direkte ned i dit tørre glas. Først 100g Erythritol og derefter 100g Inulin.</t>
    </r>
  </si>
  <si>
    <r>
      <rPr>
        <b/>
        <sz val="11"/>
        <color theme="1"/>
        <rFont val="Arial"/>
      </rPr>
      <t>2. Afvej de små ingredienser:</t>
    </r>
    <r>
      <rPr>
        <sz val="11"/>
        <color theme="1"/>
        <rFont val="Arial"/>
      </rPr>
      <t xml:space="preserve"> Nu kommer det vigtigste. Afvej de små, men potente ingredienser: 10g CMC, 3,5g Guargummi, 1,0g Xanthangummi og 3,5g Salt. Tilføj dem oven på de store pulvere i glasset.</t>
    </r>
  </si>
  <si>
    <r>
      <rPr>
        <b/>
        <sz val="11"/>
        <color theme="1"/>
        <rFont val="Arial"/>
      </rPr>
      <t>3. Den vigtige tørblanding:</t>
    </r>
    <r>
      <rPr>
        <sz val="11"/>
        <color theme="1"/>
        <rFont val="Arial"/>
      </rPr>
      <t xml:space="preserve"> Sæt låget på glasset og sørg for, at det er helt tæt. Ryst nu glasset kraftigt i 30-60 sekunder. Dette trin er altafgørende. Formålet er at fordele de små gummi-partikler (CMC, guar, xanthan) jævnt mellem de større krystaller af erythritol og inulin. Dette forhindrer dem i at klistre sammen og danne uopløselige klumper, når de rammer væske. Blandingen skal se helt homogen og ensartet ud.</t>
    </r>
  </si>
  <si>
    <t>Opbevaring:</t>
  </si>
  <si>
    <t>Din "Ditz3n Stabilizer Mix" er nu klar. Opbevar den i det tætsluttende glas ved stuetemperatur. Den er nu en potent alt-i-én ingrediens.</t>
  </si>
  <si>
    <t>Sådan bruger du den:</t>
  </si>
  <si>
    <t>Når din Ninja CREAMi-opskrift kræver sødning og stabilisering, skal du blot afveje den anbefalede mængde af din nye blanding (f.eks. 30g for en Deluxe pint) og tilføje den til dine andre tørre ingredienser (som proteinpulver), før du pisker det hele sammen med dine våde ingredienser (mælk, vand osv.).</t>
  </si>
  <si>
    <t>Ved at lave denne blanding på forhånd, har du fjernet besværet og usikkerheden ved at skulle afveje små, flyvske mængder gummi hver eneste gang. Det gør hele processen hurtigere, nemmere og langt mere præcis. 😇</t>
  </si>
  <si>
    <t>Total:</t>
  </si>
  <si>
    <t>Milbona High Protein Vanilla Cottage 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</si>
</sst>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0"/>
      <color rgb="FF000000"/>
      <name val="Arial"/>
      <scheme val="minor"/>
    </font>
    <font>
      <sz val="11"/>
      <color theme="1"/>
      <name val="Arial"/>
      <family val="2"/>
      <scheme val="minor"/>
    </font>
    <font>
      <b/>
      <sz val="22"/>
      <color theme="1"/>
      <name val="Poppins"/>
    </font>
    <font>
      <sz val="24"/>
      <color theme="1"/>
      <name val="Arial"/>
      <scheme val="minor"/>
    </font>
    <font>
      <sz val="11"/>
      <color theme="1"/>
      <name val="Arial"/>
      <scheme val="minor"/>
    </font>
    <font>
      <sz val="10"/>
      <color theme="1"/>
      <name val="Arial"/>
      <scheme val="minor"/>
    </font>
    <font>
      <b/>
      <sz val="14"/>
      <color theme="1"/>
      <name val="Poppins"/>
    </font>
    <font>
      <sz val="14"/>
      <color theme="1"/>
      <name val="Bree Serif"/>
    </font>
    <font>
      <sz val="10"/>
      <color theme="1"/>
      <name val="Arial"/>
    </font>
    <font>
      <b/>
      <sz val="11"/>
      <color theme="1"/>
      <name val="Arial"/>
    </font>
    <font>
      <b/>
      <sz val="11"/>
      <color theme="1"/>
      <name val="Arial"/>
      <scheme val="minor"/>
    </font>
    <font>
      <sz val="11"/>
      <color theme="1"/>
      <name val="Arial"/>
    </font>
    <font>
      <b/>
      <sz val="15"/>
      <color theme="1"/>
      <name val="Poppins"/>
    </font>
    <font>
      <b/>
      <sz val="11"/>
      <color rgb="FF000000"/>
      <name val="Poppins"/>
    </font>
    <font>
      <b/>
      <sz val="11"/>
      <color theme="1"/>
      <name val="Poppins"/>
    </font>
    <font>
      <sz val="10"/>
      <color theme="1"/>
      <name val="Poppins"/>
    </font>
    <font>
      <b/>
      <sz val="10"/>
      <color theme="1"/>
      <name val="Arial"/>
      <scheme val="minor"/>
    </font>
    <font>
      <sz val="10"/>
      <color rgb="FF000000"/>
      <name val="Arial"/>
      <family val="2"/>
      <scheme val="minor"/>
    </font>
    <font>
      <sz val="11"/>
      <color theme="1"/>
      <name val="Arial"/>
      <family val="2"/>
    </font>
  </fonts>
  <fills count="15">
    <fill>
      <patternFill patternType="none"/>
    </fill>
    <fill>
      <patternFill patternType="gray125"/>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A898FF"/>
        <bgColor rgb="FFA898FF"/>
      </patternFill>
    </fill>
    <fill>
      <patternFill patternType="solid">
        <fgColor rgb="FFF4CCCC"/>
        <bgColor rgb="FFF4CCCC"/>
      </patternFill>
    </fill>
    <fill>
      <patternFill patternType="solid">
        <fgColor rgb="FFCFE2F3"/>
        <bgColor rgb="FFCFE2F3"/>
      </patternFill>
    </fill>
    <fill>
      <patternFill patternType="solid">
        <fgColor rgb="FFB6D7A8"/>
        <bgColor rgb="FFB6D7A8"/>
      </patternFill>
    </fill>
    <fill>
      <patternFill patternType="solid">
        <fgColor rgb="FFD2FFBE"/>
        <bgColor rgb="FFD2FFBE"/>
      </patternFill>
    </fill>
    <fill>
      <patternFill patternType="solid">
        <fgColor rgb="FF6D9EEB"/>
        <bgColor rgb="FF6D9EEB"/>
      </patternFill>
    </fill>
    <fill>
      <patternFill patternType="solid">
        <fgColor rgb="FFB4A7D6"/>
        <bgColor rgb="FFB4A7D6"/>
      </patternFill>
    </fill>
    <fill>
      <patternFill patternType="solid">
        <fgColor theme="8"/>
        <bgColor theme="8"/>
      </patternFill>
    </fill>
    <fill>
      <patternFill patternType="solid">
        <fgColor rgb="FFEFEFEF"/>
        <bgColor rgb="FFEFEFEF"/>
      </patternFill>
    </fill>
  </fills>
  <borders count="8">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7">
    <xf numFmtId="0" fontId="0" fillId="0" borderId="0" xfId="0"/>
    <xf numFmtId="0" fontId="2" fillId="2" borderId="0" xfId="0" applyFont="1" applyFill="1"/>
    <xf numFmtId="0" fontId="3" fillId="2" borderId="1" xfId="0" applyFont="1" applyFill="1" applyBorder="1" applyAlignment="1">
      <alignment horizontal="center" vertical="center"/>
    </xf>
    <xf numFmtId="0" fontId="4" fillId="2" borderId="0" xfId="0" applyFont="1" applyFill="1" applyAlignment="1">
      <alignment wrapText="1"/>
    </xf>
    <xf numFmtId="0" fontId="5" fillId="2" borderId="1" xfId="0" applyFont="1" applyFill="1" applyBorder="1"/>
    <xf numFmtId="0" fontId="5" fillId="2" borderId="0" xfId="0" applyFont="1" applyFill="1"/>
    <xf numFmtId="0" fontId="6" fillId="2" borderId="0" xfId="0" applyFont="1" applyFill="1"/>
    <xf numFmtId="0" fontId="5" fillId="2" borderId="2" xfId="0" applyFont="1" applyFill="1" applyBorder="1"/>
    <xf numFmtId="0" fontId="5" fillId="2" borderId="3" xfId="0" applyFont="1" applyFill="1" applyBorder="1"/>
    <xf numFmtId="0" fontId="7" fillId="2" borderId="0" xfId="0" applyFont="1" applyFill="1"/>
    <xf numFmtId="0" fontId="8" fillId="2" borderId="0" xfId="0" applyFont="1" applyFill="1"/>
    <xf numFmtId="0" fontId="9" fillId="3" borderId="4" xfId="0" applyFont="1" applyFill="1" applyBorder="1" applyAlignment="1">
      <alignment horizontal="center"/>
    </xf>
    <xf numFmtId="0" fontId="10" fillId="3" borderId="4" xfId="0" applyFont="1" applyFill="1" applyBorder="1" applyAlignment="1">
      <alignment horizontal="center"/>
    </xf>
    <xf numFmtId="0" fontId="10" fillId="3" borderId="4" xfId="0" applyFont="1" applyFill="1" applyBorder="1"/>
    <xf numFmtId="0" fontId="11" fillId="0" borderId="4"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4" fillId="2" borderId="0" xfId="0" applyFont="1" applyFill="1"/>
    <xf numFmtId="0" fontId="13" fillId="3" borderId="4" xfId="0" applyFont="1" applyFill="1" applyBorder="1" applyAlignment="1">
      <alignment vertical="center"/>
    </xf>
    <xf numFmtId="0" fontId="4" fillId="3" borderId="4" xfId="0" applyFont="1" applyFill="1" applyBorder="1"/>
    <xf numFmtId="0" fontId="4" fillId="3" borderId="4" xfId="0" applyFont="1" applyFill="1" applyBorder="1" applyAlignment="1">
      <alignment wrapText="1"/>
    </xf>
    <xf numFmtId="0" fontId="14" fillId="4" borderId="4" xfId="0" applyFont="1" applyFill="1" applyBorder="1" applyAlignment="1">
      <alignment horizontal="left" vertical="center"/>
    </xf>
    <xf numFmtId="0" fontId="14" fillId="4" borderId="4" xfId="0" applyFont="1" applyFill="1" applyBorder="1" applyAlignment="1">
      <alignment horizontal="center" vertical="center"/>
    </xf>
    <xf numFmtId="0" fontId="14" fillId="4" borderId="4" xfId="0" applyFont="1" applyFill="1" applyBorder="1" applyAlignment="1">
      <alignment wrapText="1"/>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applyAlignment="1">
      <alignment wrapText="1"/>
    </xf>
    <xf numFmtId="0" fontId="4" fillId="5" borderId="4" xfId="0" applyFont="1" applyFill="1" applyBorder="1" applyAlignment="1">
      <alignment horizontal="left" vertical="center"/>
    </xf>
    <xf numFmtId="0" fontId="4" fillId="0" borderId="4" xfId="0" applyFont="1" applyBorder="1" applyAlignment="1">
      <alignment vertical="center"/>
    </xf>
    <xf numFmtId="0" fontId="4" fillId="0" borderId="4" xfId="0" applyFont="1" applyBorder="1" applyAlignment="1">
      <alignment wrapText="1"/>
    </xf>
    <xf numFmtId="0" fontId="13" fillId="0" borderId="4" xfId="0" applyFont="1" applyBorder="1" applyAlignment="1">
      <alignment vertical="center"/>
    </xf>
    <xf numFmtId="0" fontId="4" fillId="0" borderId="4" xfId="0" applyFont="1" applyBorder="1" applyAlignment="1">
      <alignment horizontal="center" vertical="center" wrapText="1"/>
    </xf>
    <xf numFmtId="0" fontId="4" fillId="0" borderId="4" xfId="0" applyFont="1" applyBorder="1"/>
    <xf numFmtId="0" fontId="14" fillId="6" borderId="4" xfId="0" applyFont="1" applyFill="1" applyBorder="1"/>
    <xf numFmtId="0" fontId="4" fillId="6" borderId="4" xfId="0" applyFont="1" applyFill="1" applyBorder="1"/>
    <xf numFmtId="0" fontId="13" fillId="7" borderId="4" xfId="0" applyFont="1" applyFill="1" applyBorder="1" applyAlignment="1">
      <alignment vertical="center"/>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7" borderId="4" xfId="0" applyFont="1" applyFill="1" applyBorder="1" applyAlignment="1">
      <alignment wrapText="1"/>
    </xf>
    <xf numFmtId="0" fontId="14" fillId="8" borderId="4" xfId="0" applyFont="1" applyFill="1" applyBorder="1"/>
    <xf numFmtId="0" fontId="4" fillId="8" borderId="4" xfId="0" applyFont="1" applyFill="1" applyBorder="1"/>
    <xf numFmtId="0" fontId="13" fillId="9" borderId="4" xfId="0" applyFont="1" applyFill="1" applyBorder="1" applyAlignment="1">
      <alignment horizontal="left" vertical="center"/>
    </xf>
    <xf numFmtId="0" fontId="4" fillId="9" borderId="4" xfId="0" applyFont="1" applyFill="1" applyBorder="1" applyAlignment="1">
      <alignment horizontal="center" vertical="center"/>
    </xf>
    <xf numFmtId="0" fontId="4" fillId="9" borderId="4" xfId="0" applyFont="1" applyFill="1" applyBorder="1" applyAlignment="1">
      <alignment horizontal="center" vertical="center" wrapText="1"/>
    </xf>
    <xf numFmtId="0" fontId="4" fillId="9" borderId="4" xfId="0" applyFont="1" applyFill="1" applyBorder="1" applyAlignment="1">
      <alignment wrapText="1"/>
    </xf>
    <xf numFmtId="0" fontId="11" fillId="5" borderId="4" xfId="0" applyFont="1" applyFill="1" applyBorder="1"/>
    <xf numFmtId="0" fontId="11" fillId="5" borderId="4" xfId="0" applyFont="1" applyFill="1" applyBorder="1" applyAlignment="1">
      <alignment horizontal="center"/>
    </xf>
    <xf numFmtId="0" fontId="11" fillId="5" borderId="4" xfId="0" applyFont="1" applyFill="1" applyBorder="1" applyAlignment="1">
      <alignment horizontal="center" wrapText="1"/>
    </xf>
    <xf numFmtId="0" fontId="11" fillId="5" borderId="4" xfId="0" applyFont="1" applyFill="1" applyBorder="1" applyAlignment="1">
      <alignment wrapText="1"/>
    </xf>
    <xf numFmtId="0" fontId="8" fillId="5" borderId="4" xfId="0" applyFont="1" applyFill="1" applyBorder="1"/>
    <xf numFmtId="0" fontId="11" fillId="0" borderId="4" xfId="0" applyFont="1" applyBorder="1"/>
    <xf numFmtId="0" fontId="11" fillId="0" borderId="4" xfId="0" applyFont="1" applyBorder="1" applyAlignment="1">
      <alignment horizontal="center"/>
    </xf>
    <xf numFmtId="0" fontId="11" fillId="0" borderId="4" xfId="0" applyFont="1" applyBorder="1" applyAlignment="1">
      <alignment wrapText="1"/>
    </xf>
    <xf numFmtId="0" fontId="8" fillId="0" borderId="4" xfId="0" applyFont="1" applyBorder="1"/>
    <xf numFmtId="0" fontId="11" fillId="0" borderId="4" xfId="0" applyFont="1" applyBorder="1" applyAlignment="1">
      <alignment vertical="top" wrapText="1"/>
    </xf>
    <xf numFmtId="0" fontId="11" fillId="0" borderId="4" xfId="0" applyFont="1" applyBorder="1" applyAlignment="1">
      <alignment vertical="center"/>
    </xf>
    <xf numFmtId="0" fontId="4" fillId="0" borderId="4" xfId="0" applyFont="1" applyBorder="1" applyAlignment="1">
      <alignment horizontal="left" wrapText="1"/>
    </xf>
    <xf numFmtId="0" fontId="8" fillId="0" borderId="4" xfId="0" applyFont="1" applyBorder="1" applyAlignment="1">
      <alignment vertical="center"/>
    </xf>
    <xf numFmtId="0" fontId="8" fillId="0" borderId="4" xfId="0" applyFont="1" applyBorder="1" applyAlignment="1">
      <alignment horizontal="center" vertical="center"/>
    </xf>
    <xf numFmtId="0" fontId="8" fillId="0" borderId="4" xfId="0" applyFont="1" applyBorder="1" applyAlignment="1">
      <alignment wrapText="1"/>
    </xf>
    <xf numFmtId="0" fontId="14" fillId="10" borderId="4" xfId="0" applyFont="1" applyFill="1" applyBorder="1"/>
    <xf numFmtId="0" fontId="4" fillId="10" borderId="4" xfId="0" applyFont="1" applyFill="1" applyBorder="1"/>
    <xf numFmtId="0" fontId="14" fillId="11" borderId="4" xfId="0" applyFont="1" applyFill="1" applyBorder="1"/>
    <xf numFmtId="0" fontId="4" fillId="11" borderId="4" xfId="0" applyFont="1" applyFill="1" applyBorder="1"/>
    <xf numFmtId="0" fontId="14" fillId="7" borderId="4" xfId="0" applyFont="1" applyFill="1" applyBorder="1"/>
    <xf numFmtId="0" fontId="4" fillId="7" borderId="4" xfId="0" applyFont="1" applyFill="1" applyBorder="1"/>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14" fillId="9" borderId="4" xfId="0" applyFont="1" applyFill="1" applyBorder="1"/>
    <xf numFmtId="0" fontId="4" fillId="9" borderId="4" xfId="0" applyFont="1" applyFill="1" applyBorder="1"/>
    <xf numFmtId="0" fontId="4" fillId="0" borderId="4" xfId="0" applyFont="1" applyBorder="1" applyAlignment="1">
      <alignment horizontal="center"/>
    </xf>
    <xf numFmtId="0" fontId="14" fillId="3" borderId="4" xfId="0" applyFont="1" applyFill="1" applyBorder="1"/>
    <xf numFmtId="0" fontId="13" fillId="12" borderId="4" xfId="0" applyFont="1" applyFill="1" applyBorder="1" applyAlignment="1">
      <alignment vertical="center"/>
    </xf>
    <xf numFmtId="0" fontId="4" fillId="12" borderId="4" xfId="0" applyFont="1" applyFill="1" applyBorder="1"/>
    <xf numFmtId="0" fontId="4" fillId="12" borderId="4" xfId="0" applyFont="1" applyFill="1" applyBorder="1" applyAlignment="1">
      <alignment horizontal="center" vertical="center" wrapText="1"/>
    </xf>
    <xf numFmtId="0" fontId="4" fillId="12" borderId="4" xfId="0" applyFont="1" applyFill="1" applyBorder="1" applyAlignment="1">
      <alignment wrapText="1"/>
    </xf>
    <xf numFmtId="0" fontId="4" fillId="5" borderId="4" xfId="0" applyFont="1" applyFill="1" applyBorder="1" applyAlignment="1">
      <alignment horizontal="center"/>
    </xf>
    <xf numFmtId="0" fontId="14" fillId="13" borderId="4" xfId="0" applyFont="1" applyFill="1" applyBorder="1"/>
    <xf numFmtId="0" fontId="4" fillId="13" borderId="4" xfId="0" applyFont="1" applyFill="1" applyBorder="1"/>
    <xf numFmtId="0" fontId="15" fillId="2" borderId="0" xfId="0" applyFont="1" applyFill="1"/>
    <xf numFmtId="0" fontId="10" fillId="4" borderId="4" xfId="0" applyFont="1" applyFill="1" applyBorder="1"/>
    <xf numFmtId="0" fontId="10" fillId="4" borderId="4" xfId="0"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14" borderId="5" xfId="0" applyFont="1" applyFill="1" applyBorder="1" applyAlignment="1">
      <alignment horizontal="left" vertical="center"/>
    </xf>
    <xf numFmtId="0" fontId="4" fillId="14" borderId="5" xfId="0" applyFont="1" applyFill="1" applyBorder="1" applyAlignment="1">
      <alignment horizontal="center" vertical="center"/>
    </xf>
    <xf numFmtId="0" fontId="10" fillId="14" borderId="6" xfId="0" applyFont="1" applyFill="1" applyBorder="1" applyAlignment="1">
      <alignment horizontal="left" vertical="center"/>
    </xf>
    <xf numFmtId="0" fontId="4" fillId="14" borderId="6" xfId="0" applyFont="1" applyFill="1" applyBorder="1" applyAlignment="1">
      <alignment horizontal="center" vertical="center"/>
    </xf>
    <xf numFmtId="0" fontId="10" fillId="14" borderId="4" xfId="0" applyFont="1" applyFill="1" applyBorder="1" applyAlignment="1">
      <alignment horizontal="left" vertical="center"/>
    </xf>
    <xf numFmtId="0" fontId="5" fillId="14" borderId="4" xfId="0" applyFont="1" applyFill="1" applyBorder="1"/>
    <xf numFmtId="0" fontId="5" fillId="3" borderId="0" xfId="0" applyFont="1" applyFill="1"/>
    <xf numFmtId="0" fontId="5" fillId="3" borderId="1" xfId="0" applyFont="1" applyFill="1" applyBorder="1"/>
    <xf numFmtId="0" fontId="4" fillId="3" borderId="0" xfId="0" applyFont="1" applyFill="1"/>
    <xf numFmtId="0" fontId="16" fillId="3" borderId="0" xfId="0" applyFont="1" applyFill="1" applyAlignment="1">
      <alignment horizontal="center"/>
    </xf>
    <xf numFmtId="0" fontId="16" fillId="3" borderId="1" xfId="0" applyFont="1" applyFill="1" applyBorder="1" applyAlignment="1">
      <alignment horizontal="center"/>
    </xf>
    <xf numFmtId="0" fontId="5" fillId="3" borderId="0" xfId="0" applyFont="1" applyFill="1" applyAlignment="1">
      <alignment horizontal="center"/>
    </xf>
    <xf numFmtId="0" fontId="5" fillId="3" borderId="1" xfId="0" applyFont="1" applyFill="1" applyBorder="1" applyAlignment="1">
      <alignment horizontal="center"/>
    </xf>
    <xf numFmtId="0" fontId="16" fillId="3" borderId="4" xfId="0" applyFont="1" applyFill="1" applyBorder="1" applyAlignment="1">
      <alignment horizontal="center"/>
    </xf>
    <xf numFmtId="0" fontId="5" fillId="14" borderId="4" xfId="0" applyFont="1" applyFill="1" applyBorder="1" applyAlignment="1">
      <alignment vertical="center"/>
    </xf>
    <xf numFmtId="0" fontId="5" fillId="14" borderId="4" xfId="0" applyFont="1" applyFill="1" applyBorder="1" applyAlignment="1">
      <alignment horizontal="center" vertical="center"/>
    </xf>
    <xf numFmtId="0" fontId="5" fillId="2" borderId="4" xfId="0" applyFont="1" applyFill="1" applyBorder="1" applyAlignment="1">
      <alignment horizontal="center"/>
    </xf>
    <xf numFmtId="164" fontId="5" fillId="14" borderId="4" xfId="0" applyNumberFormat="1" applyFont="1" applyFill="1" applyBorder="1" applyAlignment="1">
      <alignment horizontal="center" vertical="center"/>
    </xf>
    <xf numFmtId="1" fontId="5" fillId="14" borderId="4" xfId="0" applyNumberFormat="1" applyFont="1" applyFill="1" applyBorder="1" applyAlignment="1">
      <alignment horizontal="center" vertical="center"/>
    </xf>
    <xf numFmtId="0" fontId="5" fillId="3" borderId="4" xfId="0" applyFont="1" applyFill="1" applyBorder="1"/>
    <xf numFmtId="0" fontId="16" fillId="14" borderId="4" xfId="0" applyFont="1" applyFill="1" applyBorder="1" applyAlignment="1">
      <alignment horizontal="center" vertical="center"/>
    </xf>
    <xf numFmtId="0" fontId="5" fillId="14" borderId="4" xfId="0" applyFont="1" applyFill="1" applyBorder="1" applyAlignment="1">
      <alignment horizontal="center"/>
    </xf>
    <xf numFmtId="0" fontId="16" fillId="14" borderId="2" xfId="0" applyFont="1" applyFill="1" applyBorder="1" applyAlignment="1">
      <alignment horizontal="center" vertical="center"/>
    </xf>
    <xf numFmtId="0" fontId="5" fillId="14" borderId="2" xfId="0" applyFont="1" applyFill="1" applyBorder="1" applyAlignment="1">
      <alignment horizontal="center" vertical="center"/>
    </xf>
    <xf numFmtId="0" fontId="1" fillId="0" borderId="4" xfId="0" applyFont="1" applyBorder="1" applyAlignment="1">
      <alignment wrapText="1"/>
    </xf>
    <xf numFmtId="0" fontId="11" fillId="0" borderId="0" xfId="0" applyFont="1"/>
    <xf numFmtId="0" fontId="11" fillId="0" borderId="0" xfId="0" applyFont="1" applyAlignment="1">
      <alignment horizontal="center"/>
    </xf>
    <xf numFmtId="0" fontId="18" fillId="0" borderId="0" xfId="0" applyFont="1" applyAlignment="1">
      <alignment horizontal="center"/>
    </xf>
    <xf numFmtId="165" fontId="18" fillId="0" borderId="0" xfId="0" applyNumberFormat="1" applyFont="1" applyAlignment="1">
      <alignment horizontal="center"/>
    </xf>
    <xf numFmtId="0" fontId="17" fillId="0" borderId="0" xfId="0" applyFont="1"/>
    <xf numFmtId="0" fontId="11" fillId="0" borderId="6" xfId="0" applyFont="1" applyBorder="1"/>
    <xf numFmtId="0" fontId="11" fillId="0" borderId="6" xfId="0" applyFont="1" applyBorder="1" applyAlignment="1">
      <alignment horizontal="center"/>
    </xf>
    <xf numFmtId="0" fontId="11" fillId="0" borderId="6" xfId="0" applyFont="1" applyBorder="1" applyAlignment="1">
      <alignment wrapText="1"/>
    </xf>
    <xf numFmtId="0" fontId="11" fillId="0" borderId="5" xfId="0" applyFont="1" applyBorder="1"/>
    <xf numFmtId="0" fontId="11" fillId="0" borderId="5" xfId="0" applyFont="1" applyBorder="1" applyAlignment="1">
      <alignment horizontal="center"/>
    </xf>
    <xf numFmtId="0" fontId="11" fillId="0" borderId="5" xfId="0" applyFont="1" applyBorder="1" applyAlignment="1">
      <alignment wrapText="1"/>
    </xf>
    <xf numFmtId="0" fontId="11" fillId="0" borderId="7" xfId="0" applyFont="1" applyBorder="1"/>
    <xf numFmtId="0" fontId="11" fillId="0" borderId="7" xfId="0" applyFont="1" applyBorder="1" applyAlignment="1">
      <alignment horizontal="center"/>
    </xf>
    <xf numFmtId="165" fontId="18" fillId="0" borderId="7" xfId="0" applyNumberFormat="1" applyFont="1" applyBorder="1" applyAlignment="1">
      <alignment horizontal="center"/>
    </xf>
    <xf numFmtId="0" fontId="18" fillId="0" borderId="7" xfId="0" applyFont="1" applyBorder="1" applyAlignment="1">
      <alignment horizontal="center"/>
    </xf>
    <xf numFmtId="0" fontId="17" fillId="0" borderId="7" xfId="0" applyFont="1" applyBorder="1"/>
    <xf numFmtId="0" fontId="4" fillId="2" borderId="0" xfId="0" applyFont="1" applyFill="1" applyAlignment="1">
      <alignment wrapText="1"/>
    </xf>
    <xf numFmtId="0" fontId="0" fillId="0" borderId="0" xfId="0"/>
    <xf numFmtId="0" fontId="6" fillId="2" borderId="0" xfId="0" applyFont="1" applyFill="1"/>
    <xf numFmtId="0" fontId="2" fillId="2" borderId="0" xfId="0" applyFont="1" applyFill="1"/>
    <xf numFmtId="0" fontId="12" fillId="2" borderId="0" xfId="0" applyFont="1" applyFill="1" applyAlignment="1">
      <alignment horizontal="center"/>
    </xf>
    <xf numFmtId="0" fontId="4" fillId="2" borderId="0" xfId="0" applyFont="1" applyFill="1"/>
    <xf numFmtId="0" fontId="4" fillId="3" borderId="0" xfId="0" applyFont="1" applyFill="1" applyAlignment="1">
      <alignment wrapText="1"/>
    </xf>
    <xf numFmtId="0" fontId="2" fillId="3" borderId="0" xfId="0" applyFont="1" applyFill="1"/>
    <xf numFmtId="0" fontId="6" fillId="3" borderId="0" xfId="0" applyFont="1" applyFill="1"/>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828675</xdr:colOff>
      <xdr:row>4</xdr:row>
      <xdr:rowOff>200025</xdr:rowOff>
    </xdr:from>
    <xdr:ext cx="5124450" cy="3228975"/>
    <xdr:pic>
      <xdr:nvPicPr>
        <xdr:cNvPr id="2" name="image1.png" title="Billed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5"/>
  <sheetViews>
    <sheetView showGridLines="0" workbookViewId="0">
      <selection activeCell="C10" sqref="C10"/>
    </sheetView>
  </sheetViews>
  <sheetFormatPr defaultColWidth="12.5703125" defaultRowHeight="15.75" customHeight="1"/>
  <sheetData>
    <row r="1" spans="1:8" ht="50.25" customHeight="1">
      <c r="A1" s="130" t="s">
        <v>0</v>
      </c>
      <c r="B1" s="128"/>
      <c r="C1" s="128"/>
      <c r="D1" s="128"/>
      <c r="E1" s="128"/>
      <c r="F1" s="128"/>
      <c r="G1" s="128"/>
      <c r="H1" s="2"/>
    </row>
    <row r="2" spans="1:8" ht="30.75" customHeight="1">
      <c r="A2" s="127" t="s">
        <v>1</v>
      </c>
      <c r="B2" s="128"/>
      <c r="C2" s="128"/>
      <c r="D2" s="128"/>
      <c r="E2" s="128"/>
      <c r="F2" s="128"/>
      <c r="G2" s="128"/>
      <c r="H2" s="4"/>
    </row>
    <row r="3" spans="1:8" ht="12.75">
      <c r="A3" s="5"/>
      <c r="B3" s="5"/>
      <c r="C3" s="5"/>
      <c r="D3" s="5"/>
      <c r="E3" s="5"/>
      <c r="F3" s="5"/>
      <c r="G3" s="5"/>
      <c r="H3" s="4"/>
    </row>
    <row r="4" spans="1:8" ht="15.75" customHeight="1">
      <c r="A4" s="129" t="s">
        <v>2</v>
      </c>
      <c r="B4" s="128"/>
      <c r="C4" s="5"/>
      <c r="D4" s="5"/>
      <c r="E4" s="5"/>
      <c r="F4" s="5"/>
      <c r="G4" s="5"/>
      <c r="H4" s="4"/>
    </row>
    <row r="5" spans="1:8" ht="12.75">
      <c r="A5" s="127" t="s">
        <v>3</v>
      </c>
      <c r="B5" s="128"/>
      <c r="C5" s="128"/>
      <c r="D5" s="128"/>
      <c r="E5" s="128"/>
      <c r="F5" s="128"/>
      <c r="G5" s="128"/>
      <c r="H5" s="4"/>
    </row>
    <row r="6" spans="1:8" ht="12.75">
      <c r="A6" s="5"/>
      <c r="B6" s="5"/>
      <c r="C6" s="5"/>
      <c r="D6" s="5"/>
      <c r="E6" s="5"/>
      <c r="F6" s="5"/>
      <c r="G6" s="5"/>
      <c r="H6" s="4"/>
    </row>
    <row r="7" spans="1:8" ht="15.75" customHeight="1">
      <c r="A7" s="129" t="s">
        <v>4</v>
      </c>
      <c r="B7" s="128"/>
      <c r="C7" s="128"/>
      <c r="D7" s="5"/>
      <c r="E7" s="5"/>
      <c r="F7" s="5"/>
      <c r="G7" s="5"/>
      <c r="H7" s="4"/>
    </row>
    <row r="8" spans="1:8" ht="12.75">
      <c r="A8" s="127" t="s">
        <v>5</v>
      </c>
      <c r="B8" s="128"/>
      <c r="C8" s="128"/>
      <c r="D8" s="128"/>
      <c r="E8" s="128"/>
      <c r="F8" s="128"/>
      <c r="G8" s="128"/>
      <c r="H8" s="4"/>
    </row>
    <row r="9" spans="1:8" ht="12.75">
      <c r="A9" s="5"/>
      <c r="B9" s="5"/>
      <c r="C9" s="5"/>
      <c r="D9" s="5"/>
      <c r="E9" s="5"/>
      <c r="F9" s="5"/>
      <c r="G9" s="5"/>
      <c r="H9" s="4"/>
    </row>
    <row r="10" spans="1:8" ht="15.75" customHeight="1">
      <c r="A10" s="129" t="s">
        <v>6</v>
      </c>
      <c r="B10" s="128"/>
      <c r="C10" s="5"/>
      <c r="D10" s="5"/>
      <c r="E10" s="5"/>
      <c r="F10" s="5"/>
      <c r="G10" s="5"/>
      <c r="H10" s="4"/>
    </row>
    <row r="11" spans="1:8" ht="12.75">
      <c r="A11" s="127" t="s">
        <v>7</v>
      </c>
      <c r="B11" s="128"/>
      <c r="C11" s="128"/>
      <c r="D11" s="128"/>
      <c r="E11" s="128"/>
      <c r="F11" s="128"/>
      <c r="G11" s="128"/>
      <c r="H11" s="4"/>
    </row>
    <row r="12" spans="1:8" ht="12.75">
      <c r="A12" s="5"/>
      <c r="B12" s="5"/>
      <c r="C12" s="5"/>
      <c r="D12" s="5"/>
      <c r="E12" s="5"/>
      <c r="F12" s="5"/>
      <c r="G12" s="5"/>
      <c r="H12" s="4"/>
    </row>
    <row r="13" spans="1:8" ht="15.75" customHeight="1">
      <c r="A13" s="129" t="s">
        <v>8</v>
      </c>
      <c r="B13" s="128"/>
      <c r="C13" s="128"/>
      <c r="D13" s="5"/>
      <c r="E13" s="5"/>
      <c r="F13" s="5"/>
      <c r="G13" s="5"/>
      <c r="H13" s="4"/>
    </row>
    <row r="14" spans="1:8" ht="12.75">
      <c r="A14" s="127" t="s">
        <v>9</v>
      </c>
      <c r="B14" s="128"/>
      <c r="C14" s="128"/>
      <c r="D14" s="128"/>
      <c r="E14" s="128"/>
      <c r="F14" s="128"/>
      <c r="G14" s="128"/>
      <c r="H14" s="4"/>
    </row>
    <row r="15" spans="1:8" ht="12.75">
      <c r="A15" s="7"/>
      <c r="B15" s="7"/>
      <c r="C15" s="7"/>
      <c r="D15" s="7"/>
      <c r="E15" s="7"/>
      <c r="F15" s="7"/>
      <c r="G15" s="7"/>
      <c r="H15" s="8"/>
    </row>
  </sheetData>
  <mergeCells count="10">
    <mergeCell ref="A14:G14"/>
    <mergeCell ref="A10:B10"/>
    <mergeCell ref="A13:C13"/>
    <mergeCell ref="A1:G1"/>
    <mergeCell ref="A2:G2"/>
    <mergeCell ref="A4:B4"/>
    <mergeCell ref="A5:G5"/>
    <mergeCell ref="A7:C7"/>
    <mergeCell ref="A8:G8"/>
    <mergeCell ref="A11:G1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showGridLines="0" workbookViewId="0"/>
  </sheetViews>
  <sheetFormatPr defaultColWidth="12.5703125" defaultRowHeight="15.75" customHeight="1"/>
  <cols>
    <col min="1" max="1" width="19" customWidth="1"/>
    <col min="2" max="2" width="38.140625" customWidth="1"/>
    <col min="3" max="3" width="76.28515625" customWidth="1"/>
  </cols>
  <sheetData>
    <row r="1" spans="1:10" ht="15.75" customHeight="1">
      <c r="A1" s="1" t="s">
        <v>10</v>
      </c>
      <c r="B1" s="5"/>
      <c r="C1" s="5"/>
      <c r="D1" s="5"/>
      <c r="E1" s="5"/>
      <c r="F1" s="5"/>
      <c r="G1" s="5"/>
      <c r="H1" s="5"/>
      <c r="I1" s="5"/>
      <c r="J1" s="4"/>
    </row>
    <row r="2" spans="1:10" ht="12.75">
      <c r="A2" s="127" t="s">
        <v>11</v>
      </c>
      <c r="B2" s="128"/>
      <c r="C2" s="128"/>
      <c r="D2" s="5"/>
      <c r="E2" s="5"/>
      <c r="F2" s="5"/>
      <c r="G2" s="5"/>
      <c r="H2" s="5"/>
      <c r="I2" s="5"/>
      <c r="J2" s="4"/>
    </row>
    <row r="3" spans="1:10" ht="12.75">
      <c r="A3" s="5"/>
      <c r="B3" s="5"/>
      <c r="C3" s="5"/>
      <c r="D3" s="5"/>
      <c r="E3" s="5"/>
      <c r="F3" s="5"/>
      <c r="G3" s="5"/>
      <c r="H3" s="5"/>
      <c r="I3" s="5"/>
      <c r="J3" s="4"/>
    </row>
    <row r="4" spans="1:10" ht="15.75" customHeight="1">
      <c r="A4" s="6" t="s">
        <v>12</v>
      </c>
      <c r="B4" s="9"/>
      <c r="C4" s="5"/>
      <c r="D4" s="5"/>
      <c r="E4" s="5"/>
      <c r="F4" s="5"/>
      <c r="G4" s="5"/>
      <c r="H4" s="5"/>
      <c r="I4" s="5"/>
      <c r="J4" s="4"/>
    </row>
    <row r="5" spans="1:10" ht="12.75">
      <c r="A5" s="10"/>
      <c r="B5" s="5"/>
      <c r="C5" s="5"/>
      <c r="D5" s="5"/>
      <c r="E5" s="5"/>
      <c r="F5" s="5"/>
      <c r="G5" s="5"/>
      <c r="H5" s="5"/>
      <c r="I5" s="5"/>
      <c r="J5" s="4"/>
    </row>
    <row r="6" spans="1:10" ht="15.75" customHeight="1">
      <c r="A6" s="11" t="s">
        <v>13</v>
      </c>
      <c r="B6" s="12" t="s">
        <v>14</v>
      </c>
      <c r="C6" s="13" t="s">
        <v>15</v>
      </c>
      <c r="D6" s="5"/>
      <c r="E6" s="5"/>
      <c r="F6" s="5"/>
      <c r="G6" s="5"/>
      <c r="H6" s="5"/>
      <c r="I6" s="5"/>
      <c r="J6" s="4"/>
    </row>
    <row r="7" spans="1:10" ht="42.75">
      <c r="A7" s="14" t="s">
        <v>16</v>
      </c>
      <c r="B7" s="15" t="s">
        <v>17</v>
      </c>
      <c r="C7" s="16" t="s">
        <v>18</v>
      </c>
      <c r="D7" s="5"/>
      <c r="E7" s="5"/>
      <c r="F7" s="5"/>
      <c r="G7" s="5"/>
      <c r="H7" s="5"/>
      <c r="I7" s="5"/>
      <c r="J7" s="4"/>
    </row>
    <row r="8" spans="1:10" ht="42.75">
      <c r="A8" s="15" t="s">
        <v>19</v>
      </c>
      <c r="B8" s="15" t="s">
        <v>20</v>
      </c>
      <c r="C8" s="16" t="s">
        <v>21</v>
      </c>
      <c r="D8" s="5"/>
      <c r="E8" s="5"/>
      <c r="F8" s="5"/>
      <c r="G8" s="5"/>
      <c r="H8" s="5"/>
      <c r="I8" s="5"/>
      <c r="J8" s="4"/>
    </row>
    <row r="9" spans="1:10" ht="28.5">
      <c r="A9" s="15" t="s">
        <v>22</v>
      </c>
      <c r="B9" s="15" t="s">
        <v>23</v>
      </c>
      <c r="C9" s="16" t="s">
        <v>24</v>
      </c>
      <c r="D9" s="5"/>
      <c r="E9" s="5"/>
      <c r="F9" s="5"/>
      <c r="G9" s="5"/>
      <c r="H9" s="5"/>
      <c r="I9" s="5"/>
      <c r="J9" s="4"/>
    </row>
    <row r="10" spans="1:10" ht="42.75">
      <c r="A10" s="15" t="s">
        <v>25</v>
      </c>
      <c r="B10" s="15" t="s">
        <v>26</v>
      </c>
      <c r="C10" s="16" t="s">
        <v>27</v>
      </c>
      <c r="D10" s="5"/>
      <c r="E10" s="5"/>
      <c r="F10" s="5"/>
      <c r="G10" s="5"/>
      <c r="H10" s="5"/>
      <c r="I10" s="5"/>
      <c r="J10" s="4"/>
    </row>
    <row r="11" spans="1:10" ht="42.75">
      <c r="A11" s="15" t="s">
        <v>28</v>
      </c>
      <c r="B11" s="15" t="s">
        <v>29</v>
      </c>
      <c r="C11" s="16" t="s">
        <v>30</v>
      </c>
      <c r="D11" s="5"/>
      <c r="E11" s="5"/>
      <c r="F11" s="5"/>
      <c r="G11" s="5"/>
      <c r="H11" s="5"/>
      <c r="I11" s="5"/>
      <c r="J11" s="4"/>
    </row>
    <row r="12" spans="1:10" ht="28.5">
      <c r="A12" s="15" t="s">
        <v>31</v>
      </c>
      <c r="B12" s="15" t="s">
        <v>32</v>
      </c>
      <c r="C12" s="16" t="s">
        <v>33</v>
      </c>
      <c r="D12" s="5"/>
      <c r="E12" s="5"/>
      <c r="F12" s="5"/>
      <c r="G12" s="5"/>
      <c r="H12" s="5"/>
      <c r="I12" s="5"/>
      <c r="J12" s="4"/>
    </row>
    <row r="13" spans="1:10" ht="12.75">
      <c r="A13" s="5"/>
      <c r="B13" s="5"/>
      <c r="C13" s="5"/>
      <c r="D13" s="5"/>
      <c r="E13" s="5"/>
      <c r="F13" s="5"/>
      <c r="G13" s="5"/>
      <c r="H13" s="5"/>
      <c r="I13" s="5"/>
      <c r="J13" s="4"/>
    </row>
    <row r="14" spans="1:10" ht="15.75" customHeight="1">
      <c r="A14" s="129" t="s">
        <v>34</v>
      </c>
      <c r="B14" s="128"/>
      <c r="C14" s="5"/>
      <c r="D14" s="5"/>
      <c r="E14" s="5"/>
      <c r="F14" s="131" t="s">
        <v>32</v>
      </c>
      <c r="G14" s="128"/>
      <c r="H14" s="128"/>
      <c r="I14" s="5"/>
      <c r="J14" s="4"/>
    </row>
    <row r="15" spans="1:10" ht="12.75">
      <c r="A15" s="5"/>
      <c r="B15" s="5"/>
      <c r="C15" s="5"/>
      <c r="D15" s="5"/>
      <c r="E15" s="5"/>
      <c r="F15" s="5"/>
      <c r="G15" s="5"/>
      <c r="H15" s="5"/>
      <c r="I15" s="5"/>
      <c r="J15" s="4"/>
    </row>
    <row r="16" spans="1:10" ht="15.75" customHeight="1">
      <c r="A16" s="12" t="s">
        <v>13</v>
      </c>
      <c r="B16" s="12" t="s">
        <v>14</v>
      </c>
      <c r="C16" s="13" t="s">
        <v>15</v>
      </c>
      <c r="D16" s="5"/>
      <c r="E16" s="5"/>
      <c r="F16" s="5"/>
      <c r="G16" s="5"/>
      <c r="H16" s="5"/>
      <c r="I16" s="5"/>
      <c r="J16" s="4"/>
    </row>
    <row r="17" spans="1:10" ht="28.5">
      <c r="A17" s="15" t="s">
        <v>35</v>
      </c>
      <c r="B17" s="15" t="s">
        <v>36</v>
      </c>
      <c r="C17" s="16" t="s">
        <v>37</v>
      </c>
      <c r="D17" s="5"/>
      <c r="E17" s="5"/>
      <c r="F17" s="5"/>
      <c r="G17" s="5"/>
      <c r="H17" s="5"/>
      <c r="I17" s="5"/>
      <c r="J17" s="4"/>
    </row>
    <row r="18" spans="1:10" ht="42.75">
      <c r="A18" s="15" t="s">
        <v>38</v>
      </c>
      <c r="B18" s="15" t="s">
        <v>39</v>
      </c>
      <c r="C18" s="16" t="s">
        <v>40</v>
      </c>
      <c r="D18" s="5"/>
      <c r="E18" s="5"/>
      <c r="F18" s="5"/>
      <c r="G18" s="5"/>
      <c r="H18" s="5"/>
      <c r="I18" s="5"/>
      <c r="J18" s="4"/>
    </row>
    <row r="19" spans="1:10" ht="42.75">
      <c r="A19" s="15" t="s">
        <v>41</v>
      </c>
      <c r="B19" s="15" t="s">
        <v>42</v>
      </c>
      <c r="C19" s="16" t="s">
        <v>43</v>
      </c>
      <c r="D19" s="5"/>
      <c r="E19" s="5"/>
      <c r="F19" s="5"/>
      <c r="G19" s="5"/>
      <c r="H19" s="5"/>
      <c r="I19" s="5"/>
      <c r="J19" s="4"/>
    </row>
    <row r="20" spans="1:10" ht="28.5">
      <c r="A20" s="15" t="s">
        <v>44</v>
      </c>
      <c r="B20" s="15" t="s">
        <v>45</v>
      </c>
      <c r="C20" s="16" t="s">
        <v>46</v>
      </c>
      <c r="D20" s="5"/>
      <c r="E20" s="5"/>
      <c r="F20" s="5"/>
      <c r="G20" s="5"/>
      <c r="H20" s="5"/>
      <c r="I20" s="5"/>
      <c r="J20" s="4"/>
    </row>
    <row r="21" spans="1:10" ht="28.5">
      <c r="A21" s="15" t="s">
        <v>47</v>
      </c>
      <c r="B21" s="15" t="s">
        <v>48</v>
      </c>
      <c r="C21" s="16" t="s">
        <v>49</v>
      </c>
      <c r="D21" s="5"/>
      <c r="E21" s="5"/>
      <c r="F21" s="5"/>
      <c r="G21" s="5"/>
      <c r="H21" s="5"/>
      <c r="I21" s="5"/>
      <c r="J21" s="4"/>
    </row>
    <row r="22" spans="1:10" ht="12.75">
      <c r="A22" s="7"/>
      <c r="B22" s="7"/>
      <c r="C22" s="7"/>
      <c r="D22" s="7"/>
      <c r="E22" s="7"/>
      <c r="F22" s="7"/>
      <c r="G22" s="7"/>
      <c r="H22" s="7"/>
      <c r="I22" s="7"/>
      <c r="J22" s="8"/>
    </row>
  </sheetData>
  <mergeCells count="3">
    <mergeCell ref="A2:C2"/>
    <mergeCell ref="A14:B14"/>
    <mergeCell ref="F14:H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L659"/>
  <sheetViews>
    <sheetView showGridLines="0" tabSelected="1" topLeftCell="A20" workbookViewId="0">
      <selection activeCell="C42" sqref="C42"/>
    </sheetView>
  </sheetViews>
  <sheetFormatPr defaultColWidth="12.5703125" defaultRowHeight="15.75" customHeight="1"/>
  <cols>
    <col min="1" max="1" width="42.42578125" customWidth="1"/>
    <col min="2" max="2" width="17.85546875" customWidth="1"/>
    <col min="4" max="4" width="17.42578125" customWidth="1"/>
    <col min="5" max="5" width="14" customWidth="1"/>
    <col min="6" max="6" width="14.28515625" customWidth="1"/>
    <col min="9" max="9" width="13.42578125" customWidth="1"/>
    <col min="10" max="10" width="11.7109375" customWidth="1"/>
    <col min="11" max="11" width="44.7109375" customWidth="1"/>
  </cols>
  <sheetData>
    <row r="1" spans="1:12" ht="42">
      <c r="A1" s="1" t="s">
        <v>50</v>
      </c>
      <c r="B1" s="5"/>
      <c r="C1" s="5"/>
      <c r="D1" s="5"/>
      <c r="E1" s="5"/>
      <c r="F1" s="5"/>
      <c r="G1" s="5"/>
      <c r="H1" s="5"/>
      <c r="I1" s="5"/>
      <c r="J1" s="5"/>
      <c r="K1" s="5"/>
      <c r="L1" s="4"/>
    </row>
    <row r="2" spans="1:12" ht="12.75">
      <c r="A2" s="127" t="s">
        <v>51</v>
      </c>
      <c r="B2" s="128"/>
      <c r="C2" s="128"/>
      <c r="D2" s="128"/>
      <c r="E2" s="128"/>
      <c r="F2" s="128"/>
      <c r="G2" s="128"/>
      <c r="H2" s="5"/>
      <c r="I2" s="5"/>
      <c r="J2" s="5"/>
      <c r="K2" s="5"/>
      <c r="L2" s="4"/>
    </row>
    <row r="3" spans="1:12" ht="12.75">
      <c r="A3" s="5"/>
      <c r="B3" s="5"/>
      <c r="C3" s="5"/>
      <c r="D3" s="5"/>
      <c r="E3" s="5"/>
      <c r="F3" s="5"/>
      <c r="G3" s="5"/>
      <c r="H3" s="5"/>
      <c r="I3" s="5"/>
      <c r="J3" s="5"/>
      <c r="K3" s="5"/>
      <c r="L3" s="4"/>
    </row>
    <row r="4" spans="1:12" ht="28.5">
      <c r="A4" s="6" t="s">
        <v>52</v>
      </c>
      <c r="B4" s="5"/>
      <c r="C4" s="5"/>
      <c r="D4" s="5"/>
      <c r="E4" s="5"/>
      <c r="F4" s="5"/>
      <c r="G4" s="5"/>
      <c r="H4" s="5"/>
      <c r="I4" s="5"/>
      <c r="J4" s="5"/>
      <c r="K4" s="5"/>
      <c r="L4" s="4"/>
    </row>
    <row r="5" spans="1:12" ht="12.75">
      <c r="A5" s="127" t="s">
        <v>53</v>
      </c>
      <c r="B5" s="128"/>
      <c r="C5" s="128"/>
      <c r="D5" s="128"/>
      <c r="E5" s="128"/>
      <c r="F5" s="128"/>
      <c r="G5" s="128"/>
      <c r="H5" s="5"/>
      <c r="I5" s="5"/>
      <c r="J5" s="5"/>
      <c r="K5" s="5"/>
      <c r="L5" s="4"/>
    </row>
    <row r="6" spans="1:12" ht="14.25">
      <c r="A6" s="132" t="s">
        <v>54</v>
      </c>
      <c r="B6" s="128"/>
      <c r="C6" s="128"/>
      <c r="D6" s="128"/>
      <c r="E6" s="128"/>
      <c r="F6" s="128"/>
      <c r="G6" s="128"/>
      <c r="H6" s="5"/>
      <c r="I6" s="5"/>
      <c r="J6" s="5"/>
      <c r="K6" s="5"/>
      <c r="L6" s="4"/>
    </row>
    <row r="7" spans="1:12" ht="14.25">
      <c r="A7" s="132" t="s">
        <v>55</v>
      </c>
      <c r="B7" s="128"/>
      <c r="C7" s="128"/>
      <c r="D7" s="128"/>
      <c r="E7" s="128"/>
      <c r="F7" s="128"/>
      <c r="G7" s="128"/>
      <c r="H7" s="5"/>
      <c r="I7" s="5"/>
      <c r="J7" s="5"/>
      <c r="K7" s="5"/>
      <c r="L7" s="4"/>
    </row>
    <row r="8" spans="1:12" ht="14.25">
      <c r="A8" s="17"/>
      <c r="B8" s="17"/>
      <c r="C8" s="17"/>
      <c r="D8" s="17"/>
      <c r="E8" s="17"/>
      <c r="F8" s="17"/>
      <c r="G8" s="17"/>
      <c r="H8" s="5"/>
      <c r="I8" s="5"/>
      <c r="J8" s="5"/>
      <c r="K8" s="5"/>
      <c r="L8" s="4"/>
    </row>
    <row r="9" spans="1:12" ht="14.25">
      <c r="A9" s="132" t="s">
        <v>56</v>
      </c>
      <c r="B9" s="128"/>
      <c r="C9" s="128"/>
      <c r="D9" s="128"/>
      <c r="E9" s="128"/>
      <c r="F9" s="128"/>
      <c r="G9" s="128"/>
      <c r="H9" s="128"/>
      <c r="I9" s="5"/>
      <c r="J9" s="5"/>
      <c r="K9" s="5"/>
      <c r="L9" s="4"/>
    </row>
    <row r="10" spans="1:12" ht="12.75">
      <c r="A10" s="5"/>
      <c r="B10" s="5"/>
      <c r="C10" s="5"/>
      <c r="D10" s="5"/>
      <c r="E10" s="5"/>
      <c r="F10" s="5"/>
      <c r="G10" s="5"/>
      <c r="H10" s="5"/>
      <c r="I10" s="5"/>
      <c r="J10" s="5"/>
      <c r="K10" s="5"/>
      <c r="L10" s="4"/>
    </row>
    <row r="11" spans="1:12" ht="12.75">
      <c r="A11" s="5"/>
      <c r="B11" s="5"/>
      <c r="C11" s="5"/>
      <c r="D11" s="5"/>
      <c r="E11" s="5"/>
      <c r="F11" s="5"/>
      <c r="G11" s="5"/>
      <c r="H11" s="5"/>
      <c r="I11" s="5"/>
      <c r="J11" s="5"/>
      <c r="K11" s="5"/>
      <c r="L11" s="4"/>
    </row>
    <row r="12" spans="1:12" ht="21.75">
      <c r="A12" s="18" t="s">
        <v>57</v>
      </c>
      <c r="B12" s="19"/>
      <c r="C12" s="19"/>
      <c r="D12" s="19"/>
      <c r="E12" s="19"/>
      <c r="F12" s="19"/>
      <c r="G12" s="19"/>
      <c r="H12" s="13"/>
      <c r="I12" s="19"/>
      <c r="J12" s="19"/>
      <c r="K12" s="20"/>
      <c r="L12" s="4"/>
    </row>
    <row r="13" spans="1:12" ht="21.75">
      <c r="A13" s="21" t="s">
        <v>58</v>
      </c>
      <c r="B13" s="22" t="s">
        <v>59</v>
      </c>
      <c r="C13" s="22" t="s">
        <v>60</v>
      </c>
      <c r="D13" s="22" t="s">
        <v>61</v>
      </c>
      <c r="E13" s="22" t="s">
        <v>62</v>
      </c>
      <c r="F13" s="22" t="s">
        <v>63</v>
      </c>
      <c r="G13" s="22" t="s">
        <v>64</v>
      </c>
      <c r="H13" s="22" t="s">
        <v>16</v>
      </c>
      <c r="I13" s="22" t="s">
        <v>25</v>
      </c>
      <c r="J13" s="22" t="s">
        <v>22</v>
      </c>
      <c r="K13" s="23" t="s">
        <v>65</v>
      </c>
      <c r="L13" s="4"/>
    </row>
    <row r="14" spans="1:12" ht="28.5">
      <c r="A14" s="24" t="s">
        <v>66</v>
      </c>
      <c r="B14" s="25">
        <v>0</v>
      </c>
      <c r="C14" s="25">
        <v>0</v>
      </c>
      <c r="D14" s="25">
        <v>0</v>
      </c>
      <c r="E14" s="25">
        <v>0</v>
      </c>
      <c r="F14" s="25">
        <v>0</v>
      </c>
      <c r="G14" s="25">
        <v>100</v>
      </c>
      <c r="H14" s="25">
        <v>590</v>
      </c>
      <c r="I14" s="25">
        <v>0</v>
      </c>
      <c r="J14" s="26">
        <v>0</v>
      </c>
      <c r="K14" s="27" t="s">
        <v>67</v>
      </c>
      <c r="L14" s="4"/>
    </row>
    <row r="15" spans="1:12" ht="28.5">
      <c r="A15" s="24" t="s">
        <v>68</v>
      </c>
      <c r="B15" s="25">
        <v>400</v>
      </c>
      <c r="C15" s="25">
        <v>0</v>
      </c>
      <c r="D15" s="25">
        <v>99</v>
      </c>
      <c r="E15" s="25">
        <v>0</v>
      </c>
      <c r="F15" s="25">
        <v>0</v>
      </c>
      <c r="G15" s="25">
        <v>0</v>
      </c>
      <c r="H15" s="25">
        <v>366.3</v>
      </c>
      <c r="I15" s="25">
        <v>99</v>
      </c>
      <c r="J15" s="26">
        <v>0</v>
      </c>
      <c r="K15" s="27" t="s">
        <v>69</v>
      </c>
      <c r="L15" s="4"/>
    </row>
    <row r="16" spans="1:12" ht="28.5">
      <c r="A16" s="24" t="s">
        <v>70</v>
      </c>
      <c r="B16" s="25">
        <v>221</v>
      </c>
      <c r="C16" s="25">
        <v>0</v>
      </c>
      <c r="D16" s="25">
        <v>0</v>
      </c>
      <c r="E16" s="25">
        <v>0</v>
      </c>
      <c r="F16" s="25">
        <v>0</v>
      </c>
      <c r="G16" s="25">
        <v>0</v>
      </c>
      <c r="H16" s="25">
        <v>296</v>
      </c>
      <c r="I16" s="25">
        <v>0</v>
      </c>
      <c r="J16" s="26">
        <v>0</v>
      </c>
      <c r="K16" s="27" t="s">
        <v>71</v>
      </c>
      <c r="L16" s="4"/>
    </row>
    <row r="17" spans="1:12" ht="43.5">
      <c r="A17" s="24" t="s">
        <v>72</v>
      </c>
      <c r="B17" s="25">
        <v>0</v>
      </c>
      <c r="C17" s="25">
        <v>0</v>
      </c>
      <c r="D17" s="25">
        <v>100</v>
      </c>
      <c r="E17" s="25">
        <v>0</v>
      </c>
      <c r="F17" s="25">
        <v>0</v>
      </c>
      <c r="G17" s="25">
        <v>0</v>
      </c>
      <c r="H17" s="25">
        <v>280</v>
      </c>
      <c r="I17" s="25">
        <v>100</v>
      </c>
      <c r="J17" s="26">
        <v>0</v>
      </c>
      <c r="K17" s="27" t="s">
        <v>73</v>
      </c>
      <c r="L17" s="4"/>
    </row>
    <row r="18" spans="1:12" ht="29.25">
      <c r="A18" s="24" t="s">
        <v>74</v>
      </c>
      <c r="B18" s="25">
        <v>240</v>
      </c>
      <c r="C18" s="25">
        <v>0</v>
      </c>
      <c r="D18" s="25">
        <v>100</v>
      </c>
      <c r="E18" s="25">
        <v>100</v>
      </c>
      <c r="F18" s="25">
        <v>0</v>
      </c>
      <c r="G18" s="25">
        <v>0</v>
      </c>
      <c r="H18" s="25">
        <v>220</v>
      </c>
      <c r="I18" s="25">
        <v>100</v>
      </c>
      <c r="J18" s="26">
        <v>0</v>
      </c>
      <c r="K18" s="27" t="s">
        <v>75</v>
      </c>
      <c r="L18" s="4"/>
    </row>
    <row r="19" spans="1:12" ht="28.5">
      <c r="A19" s="24" t="s">
        <v>76</v>
      </c>
      <c r="B19" s="25">
        <v>40</v>
      </c>
      <c r="C19" s="25">
        <v>0</v>
      </c>
      <c r="D19" s="25">
        <v>100</v>
      </c>
      <c r="E19" s="25">
        <v>100</v>
      </c>
      <c r="F19" s="25">
        <v>0</v>
      </c>
      <c r="G19" s="25">
        <v>0</v>
      </c>
      <c r="H19" s="25">
        <v>190</v>
      </c>
      <c r="I19" s="25">
        <v>100</v>
      </c>
      <c r="J19" s="26">
        <v>0</v>
      </c>
      <c r="K19" s="27" t="s">
        <v>77</v>
      </c>
      <c r="L19" s="4"/>
    </row>
    <row r="20" spans="1:12" ht="14.25">
      <c r="A20" s="24" t="s">
        <v>78</v>
      </c>
      <c r="B20" s="25">
        <v>375</v>
      </c>
      <c r="C20" s="25">
        <v>0</v>
      </c>
      <c r="D20" s="25">
        <v>92</v>
      </c>
      <c r="E20" s="25">
        <v>92</v>
      </c>
      <c r="F20" s="25">
        <v>0</v>
      </c>
      <c r="G20" s="25">
        <v>0</v>
      </c>
      <c r="H20" s="25">
        <v>174.8</v>
      </c>
      <c r="I20" s="25">
        <v>92</v>
      </c>
      <c r="J20" s="26">
        <v>0</v>
      </c>
      <c r="K20" s="27"/>
      <c r="L20" s="4"/>
    </row>
    <row r="21" spans="1:12" ht="28.5">
      <c r="A21" s="24" t="s">
        <v>79</v>
      </c>
      <c r="B21" s="25">
        <v>111</v>
      </c>
      <c r="C21" s="25">
        <v>0</v>
      </c>
      <c r="D21" s="25">
        <v>92.9</v>
      </c>
      <c r="E21" s="25">
        <v>3.7</v>
      </c>
      <c r="F21" s="25">
        <v>0.1</v>
      </c>
      <c r="G21" s="25">
        <v>2.5</v>
      </c>
      <c r="H21" s="25">
        <v>141.6</v>
      </c>
      <c r="I21" s="25">
        <v>93</v>
      </c>
      <c r="J21" s="26">
        <v>0</v>
      </c>
      <c r="K21" s="27" t="s">
        <v>80</v>
      </c>
      <c r="L21" s="4"/>
    </row>
    <row r="22" spans="1:12" ht="28.5">
      <c r="A22" s="28" t="s">
        <v>81</v>
      </c>
      <c r="B22" s="25">
        <v>400</v>
      </c>
      <c r="C22" s="25">
        <v>0</v>
      </c>
      <c r="D22" s="25">
        <v>100</v>
      </c>
      <c r="E22" s="25">
        <v>100</v>
      </c>
      <c r="F22" s="25">
        <v>0</v>
      </c>
      <c r="G22" s="25">
        <v>0</v>
      </c>
      <c r="H22" s="25">
        <v>100</v>
      </c>
      <c r="I22" s="25">
        <v>100</v>
      </c>
      <c r="J22" s="26">
        <v>0</v>
      </c>
      <c r="K22" s="27" t="s">
        <v>82</v>
      </c>
      <c r="L22" s="4"/>
    </row>
    <row r="23" spans="1:12" ht="28.5">
      <c r="A23" s="24" t="s">
        <v>83</v>
      </c>
      <c r="B23" s="25">
        <v>304</v>
      </c>
      <c r="C23" s="25">
        <v>0</v>
      </c>
      <c r="D23" s="25">
        <v>82</v>
      </c>
      <c r="E23" s="25">
        <v>82</v>
      </c>
      <c r="F23" s="25">
        <v>0.3</v>
      </c>
      <c r="G23" s="25">
        <v>0</v>
      </c>
      <c r="H23" s="25">
        <v>98.4</v>
      </c>
      <c r="I23" s="25">
        <v>82.3</v>
      </c>
      <c r="J23" s="26">
        <v>0</v>
      </c>
      <c r="K23" s="27" t="s">
        <v>84</v>
      </c>
      <c r="L23" s="4"/>
    </row>
    <row r="24" spans="1:12" ht="14.25">
      <c r="A24" s="24" t="s">
        <v>85</v>
      </c>
      <c r="B24" s="25">
        <v>380</v>
      </c>
      <c r="C24" s="25">
        <v>0</v>
      </c>
      <c r="D24" s="25">
        <v>97</v>
      </c>
      <c r="E24" s="25">
        <v>97</v>
      </c>
      <c r="F24" s="25">
        <v>0</v>
      </c>
      <c r="G24" s="25">
        <v>0.1</v>
      </c>
      <c r="H24" s="25">
        <v>97</v>
      </c>
      <c r="I24" s="25">
        <v>97</v>
      </c>
      <c r="J24" s="26">
        <v>0</v>
      </c>
      <c r="K24" s="27"/>
      <c r="L24" s="4"/>
    </row>
    <row r="25" spans="1:12" ht="28.5">
      <c r="A25" s="29" t="s">
        <v>86</v>
      </c>
      <c r="B25" s="15">
        <v>390</v>
      </c>
      <c r="C25" s="15">
        <v>0.1</v>
      </c>
      <c r="D25" s="15">
        <v>97</v>
      </c>
      <c r="E25" s="15">
        <v>91</v>
      </c>
      <c r="F25" s="15">
        <v>0.1</v>
      </c>
      <c r="G25" s="15">
        <v>0.01</v>
      </c>
      <c r="H25" s="15">
        <v>91</v>
      </c>
      <c r="I25" s="15">
        <v>97.1</v>
      </c>
      <c r="J25" s="15">
        <v>0.1</v>
      </c>
      <c r="K25" s="30" t="s">
        <v>87</v>
      </c>
      <c r="L25" s="4"/>
    </row>
    <row r="26" spans="1:12" ht="28.5">
      <c r="A26" s="24" t="s">
        <v>88</v>
      </c>
      <c r="B26" s="25">
        <v>290</v>
      </c>
      <c r="C26" s="25">
        <v>0</v>
      </c>
      <c r="D26" s="25">
        <v>70</v>
      </c>
      <c r="E26" s="25">
        <v>68</v>
      </c>
      <c r="F26" s="25">
        <v>1.2</v>
      </c>
      <c r="G26" s="25">
        <v>0.1</v>
      </c>
      <c r="H26" s="25">
        <v>88.4</v>
      </c>
      <c r="I26" s="25">
        <v>71.2</v>
      </c>
      <c r="J26" s="26">
        <v>0</v>
      </c>
      <c r="K26" s="27" t="s">
        <v>89</v>
      </c>
      <c r="L26" s="4"/>
    </row>
    <row r="27" spans="1:12" ht="28.5">
      <c r="A27" s="24" t="s">
        <v>90</v>
      </c>
      <c r="B27" s="25">
        <v>260</v>
      </c>
      <c r="C27" s="25">
        <v>0</v>
      </c>
      <c r="D27" s="25">
        <v>67</v>
      </c>
      <c r="E27" s="25">
        <v>60</v>
      </c>
      <c r="F27" s="25">
        <v>0</v>
      </c>
      <c r="G27" s="25">
        <v>0</v>
      </c>
      <c r="H27" s="25">
        <v>69</v>
      </c>
      <c r="I27" s="25">
        <v>67</v>
      </c>
      <c r="J27" s="26">
        <v>0</v>
      </c>
      <c r="K27" s="27" t="s">
        <v>91</v>
      </c>
      <c r="L27" s="4"/>
    </row>
    <row r="28" spans="1:12" ht="28.5">
      <c r="A28" s="24" t="s">
        <v>92</v>
      </c>
      <c r="B28" s="25">
        <v>360</v>
      </c>
      <c r="C28" s="25">
        <v>1</v>
      </c>
      <c r="D28" s="25">
        <v>52</v>
      </c>
      <c r="E28" s="25">
        <v>52</v>
      </c>
      <c r="F28" s="25">
        <v>36</v>
      </c>
      <c r="G28" s="25">
        <v>1.1000000000000001</v>
      </c>
      <c r="H28" s="25">
        <v>52</v>
      </c>
      <c r="I28" s="25">
        <v>88</v>
      </c>
      <c r="J28" s="26">
        <v>0</v>
      </c>
      <c r="K28" s="27" t="s">
        <v>93</v>
      </c>
      <c r="L28" s="4"/>
    </row>
    <row r="29" spans="1:12" ht="14.25">
      <c r="A29" s="24" t="s">
        <v>94</v>
      </c>
      <c r="B29" s="25">
        <v>200</v>
      </c>
      <c r="C29" s="25">
        <v>0</v>
      </c>
      <c r="D29" s="25">
        <v>95</v>
      </c>
      <c r="E29" s="25">
        <v>8</v>
      </c>
      <c r="F29" s="25">
        <v>0</v>
      </c>
      <c r="G29" s="25">
        <v>0</v>
      </c>
      <c r="H29" s="25">
        <v>0.8</v>
      </c>
      <c r="I29" s="25">
        <v>95</v>
      </c>
      <c r="J29" s="26">
        <v>0</v>
      </c>
      <c r="K29" s="27"/>
      <c r="L29" s="4"/>
    </row>
    <row r="30" spans="1:12" ht="14.25">
      <c r="A30" s="24" t="s">
        <v>95</v>
      </c>
      <c r="B30" s="25">
        <v>191</v>
      </c>
      <c r="C30" s="25">
        <v>0.5</v>
      </c>
      <c r="D30" s="25">
        <v>1</v>
      </c>
      <c r="E30" s="25">
        <v>1</v>
      </c>
      <c r="F30" s="25">
        <v>4</v>
      </c>
      <c r="G30" s="25">
        <v>0</v>
      </c>
      <c r="H30" s="25">
        <v>0.01</v>
      </c>
      <c r="I30" s="25">
        <v>5</v>
      </c>
      <c r="J30" s="26">
        <v>0</v>
      </c>
      <c r="K30" s="27"/>
      <c r="L30" s="4"/>
    </row>
    <row r="31" spans="1:12" ht="14.25">
      <c r="A31" s="24" t="s">
        <v>96</v>
      </c>
      <c r="B31" s="25">
        <v>1</v>
      </c>
      <c r="C31" s="25">
        <v>0</v>
      </c>
      <c r="D31" s="25">
        <v>0</v>
      </c>
      <c r="E31" s="25">
        <v>0</v>
      </c>
      <c r="F31" s="25">
        <v>0</v>
      </c>
      <c r="G31" s="25">
        <v>0</v>
      </c>
      <c r="H31" s="25">
        <v>0</v>
      </c>
      <c r="I31" s="25">
        <v>0</v>
      </c>
      <c r="J31" s="26">
        <v>0</v>
      </c>
      <c r="K31" s="27"/>
      <c r="L31" s="4"/>
    </row>
    <row r="32" spans="1:12" ht="14.25">
      <c r="A32" s="24" t="s">
        <v>97</v>
      </c>
      <c r="B32" s="25">
        <v>180</v>
      </c>
      <c r="C32" s="25">
        <v>0</v>
      </c>
      <c r="D32" s="25">
        <v>80</v>
      </c>
      <c r="E32" s="25">
        <v>0</v>
      </c>
      <c r="F32" s="25">
        <v>5</v>
      </c>
      <c r="G32" s="25">
        <v>0</v>
      </c>
      <c r="H32" s="25">
        <v>0</v>
      </c>
      <c r="I32" s="25">
        <v>85</v>
      </c>
      <c r="J32" s="26">
        <v>0</v>
      </c>
      <c r="K32" s="27"/>
      <c r="L32" s="4"/>
    </row>
    <row r="33" spans="1:12" ht="28.5">
      <c r="A33" s="24" t="s">
        <v>98</v>
      </c>
      <c r="B33" s="25">
        <v>300</v>
      </c>
      <c r="C33" s="25">
        <v>0</v>
      </c>
      <c r="D33" s="25">
        <v>89</v>
      </c>
      <c r="E33" s="25">
        <v>0</v>
      </c>
      <c r="F33" s="25">
        <v>6</v>
      </c>
      <c r="G33" s="25">
        <v>0</v>
      </c>
      <c r="H33" s="25">
        <v>0</v>
      </c>
      <c r="I33" s="25">
        <v>95</v>
      </c>
      <c r="J33" s="26">
        <v>0</v>
      </c>
      <c r="K33" s="27" t="s">
        <v>99</v>
      </c>
      <c r="L33" s="4"/>
    </row>
    <row r="34" spans="1:12" ht="14.25">
      <c r="A34" s="24" t="s">
        <v>100</v>
      </c>
      <c r="B34" s="25">
        <v>333</v>
      </c>
      <c r="C34" s="25">
        <v>0</v>
      </c>
      <c r="D34" s="25">
        <v>66.7</v>
      </c>
      <c r="E34" s="25">
        <v>0</v>
      </c>
      <c r="F34" s="25">
        <v>0</v>
      </c>
      <c r="G34" s="25">
        <v>20</v>
      </c>
      <c r="H34" s="25">
        <v>0</v>
      </c>
      <c r="I34" s="25">
        <v>66.7</v>
      </c>
      <c r="J34" s="26">
        <v>0</v>
      </c>
      <c r="K34" s="27"/>
      <c r="L34" s="4"/>
    </row>
    <row r="35" spans="1:12" ht="28.5">
      <c r="A35" s="24" t="s">
        <v>101</v>
      </c>
      <c r="B35" s="25">
        <v>700</v>
      </c>
      <c r="C35" s="25">
        <v>80</v>
      </c>
      <c r="D35" s="25">
        <v>20</v>
      </c>
      <c r="E35" s="25">
        <v>0</v>
      </c>
      <c r="F35" s="25">
        <v>0</v>
      </c>
      <c r="G35" s="25">
        <v>0</v>
      </c>
      <c r="H35" s="25">
        <v>0</v>
      </c>
      <c r="I35" s="25">
        <v>20</v>
      </c>
      <c r="J35" s="26">
        <v>0</v>
      </c>
      <c r="K35" s="27" t="s">
        <v>102</v>
      </c>
      <c r="L35" s="4"/>
    </row>
    <row r="36" spans="1:12" ht="14.25">
      <c r="A36" s="24" t="s">
        <v>103</v>
      </c>
      <c r="B36" s="25">
        <v>710</v>
      </c>
      <c r="C36" s="25">
        <v>78</v>
      </c>
      <c r="D36" s="25">
        <v>0</v>
      </c>
      <c r="E36" s="25">
        <v>0</v>
      </c>
      <c r="F36" s="25">
        <v>1</v>
      </c>
      <c r="G36" s="25">
        <v>0</v>
      </c>
      <c r="H36" s="25">
        <v>0</v>
      </c>
      <c r="I36" s="25">
        <v>1</v>
      </c>
      <c r="J36" s="26">
        <v>0</v>
      </c>
      <c r="K36" s="27"/>
      <c r="L36" s="4"/>
    </row>
    <row r="37" spans="1:12" ht="21.75">
      <c r="A37" s="31"/>
      <c r="B37" s="15"/>
      <c r="C37" s="15"/>
      <c r="D37" s="15"/>
      <c r="E37" s="15"/>
      <c r="F37" s="15"/>
      <c r="G37" s="15"/>
      <c r="H37" s="15"/>
      <c r="I37" s="15"/>
      <c r="J37" s="32"/>
      <c r="K37" s="110"/>
      <c r="L37" s="4"/>
    </row>
    <row r="38" spans="1:12" ht="14.25">
      <c r="A38" s="33"/>
      <c r="B38" s="33"/>
      <c r="C38" s="33"/>
      <c r="D38" s="33"/>
      <c r="E38" s="33"/>
      <c r="F38" s="33"/>
      <c r="G38" s="33"/>
      <c r="H38" s="33"/>
      <c r="I38" s="33"/>
      <c r="J38" s="33"/>
      <c r="K38" s="33"/>
      <c r="L38" s="4"/>
    </row>
    <row r="39" spans="1:12" ht="14.25">
      <c r="A39" s="33"/>
      <c r="B39" s="33"/>
      <c r="C39" s="33"/>
      <c r="D39" s="33"/>
      <c r="E39" s="33"/>
      <c r="F39" s="33"/>
      <c r="G39" s="33"/>
      <c r="H39" s="33"/>
      <c r="I39" s="33"/>
      <c r="J39" s="33"/>
      <c r="K39" s="33"/>
      <c r="L39" s="4"/>
    </row>
    <row r="40" spans="1:12" ht="14.25">
      <c r="A40" s="33"/>
      <c r="B40" s="33"/>
      <c r="C40" s="33"/>
      <c r="D40" s="33"/>
      <c r="E40" s="33"/>
      <c r="F40" s="33"/>
      <c r="G40" s="33"/>
      <c r="H40" s="33"/>
      <c r="I40" s="33"/>
      <c r="J40" s="33"/>
      <c r="K40" s="33"/>
      <c r="L40" s="4"/>
    </row>
    <row r="41" spans="1:12" ht="12.75">
      <c r="L41" s="4"/>
    </row>
    <row r="42" spans="1:12" ht="12.75">
      <c r="L42" s="4"/>
    </row>
    <row r="43" spans="1:12" ht="12.75">
      <c r="L43" s="4"/>
    </row>
    <row r="44" spans="1:12" ht="12.75">
      <c r="L44" s="4"/>
    </row>
    <row r="45" spans="1:12" ht="12.75">
      <c r="L45" s="4"/>
    </row>
    <row r="46" spans="1:12" ht="12.75">
      <c r="L46" s="4"/>
    </row>
    <row r="47" spans="1:12" ht="12.75">
      <c r="L47" s="4"/>
    </row>
    <row r="48" spans="1:12" ht="12.75">
      <c r="L48" s="4"/>
    </row>
    <row r="49" spans="1:12" ht="12.75">
      <c r="L49" s="4"/>
    </row>
    <row r="50" spans="1:12" ht="12.75">
      <c r="L50" s="4"/>
    </row>
    <row r="51" spans="1:12" ht="12.75">
      <c r="L51" s="4"/>
    </row>
    <row r="52" spans="1:12" ht="12.75">
      <c r="L52" s="4"/>
    </row>
    <row r="53" spans="1:12" ht="12.75">
      <c r="L53" s="4"/>
    </row>
    <row r="54" spans="1:12" ht="12.75">
      <c r="L54" s="4"/>
    </row>
    <row r="55" spans="1:12" ht="12.75">
      <c r="L55" s="4"/>
    </row>
    <row r="56" spans="1:12" ht="12.75">
      <c r="L56" s="4"/>
    </row>
    <row r="57" spans="1:12" ht="12.75">
      <c r="L57" s="4"/>
    </row>
    <row r="58" spans="1:12" ht="12.75">
      <c r="L58" s="4"/>
    </row>
    <row r="59" spans="1:12" ht="12.75">
      <c r="L59" s="4"/>
    </row>
    <row r="60" spans="1:12" ht="12.75">
      <c r="L60" s="4"/>
    </row>
    <row r="61" spans="1:12" ht="12.75">
      <c r="L61" s="4"/>
    </row>
    <row r="62" spans="1:12" ht="21.75">
      <c r="A62" s="34" t="s">
        <v>104</v>
      </c>
      <c r="B62" s="35"/>
      <c r="C62" s="35"/>
      <c r="D62" s="35"/>
      <c r="E62" s="35"/>
      <c r="F62" s="35"/>
      <c r="G62" s="35"/>
      <c r="H62" s="35"/>
      <c r="I62" s="35"/>
      <c r="J62" s="35"/>
      <c r="K62" s="35"/>
      <c r="L62" s="4"/>
    </row>
    <row r="63" spans="1:12" ht="21.75">
      <c r="A63" s="21" t="s">
        <v>58</v>
      </c>
      <c r="B63" s="22" t="s">
        <v>59</v>
      </c>
      <c r="C63" s="22" t="s">
        <v>60</v>
      </c>
      <c r="D63" s="22" t="s">
        <v>61</v>
      </c>
      <c r="E63" s="22" t="s">
        <v>62</v>
      </c>
      <c r="F63" s="22" t="s">
        <v>63</v>
      </c>
      <c r="G63" s="22" t="s">
        <v>64</v>
      </c>
      <c r="H63" s="22" t="s">
        <v>16</v>
      </c>
      <c r="I63" s="22" t="s">
        <v>25</v>
      </c>
      <c r="J63" s="22" t="s">
        <v>22</v>
      </c>
      <c r="K63" s="23" t="s">
        <v>65</v>
      </c>
      <c r="L63" s="4"/>
    </row>
    <row r="64" spans="1:12" ht="14.25">
      <c r="A64" s="24" t="s">
        <v>105</v>
      </c>
      <c r="B64" s="25">
        <v>380</v>
      </c>
      <c r="C64" s="25">
        <v>5.7</v>
      </c>
      <c r="D64" s="25">
        <v>10.4</v>
      </c>
      <c r="E64" s="25">
        <v>9</v>
      </c>
      <c r="F64" s="25">
        <v>70</v>
      </c>
      <c r="G64" s="25">
        <v>0.75</v>
      </c>
      <c r="H64" s="25">
        <v>9</v>
      </c>
      <c r="I64" s="25">
        <v>80.400000000000006</v>
      </c>
      <c r="J64" s="26">
        <v>5.0999999999999996</v>
      </c>
      <c r="K64" s="27"/>
      <c r="L64" s="4"/>
    </row>
    <row r="65" spans="1:12" ht="14.25">
      <c r="A65" s="24" t="s">
        <v>106</v>
      </c>
      <c r="B65" s="25">
        <v>380</v>
      </c>
      <c r="C65" s="25">
        <v>5.7</v>
      </c>
      <c r="D65" s="25">
        <v>10.4</v>
      </c>
      <c r="E65" s="25">
        <v>9</v>
      </c>
      <c r="F65" s="25">
        <v>70</v>
      </c>
      <c r="G65" s="25">
        <v>0.6</v>
      </c>
      <c r="H65" s="25">
        <v>9</v>
      </c>
      <c r="I65" s="25">
        <v>80.400000000000006</v>
      </c>
      <c r="J65" s="26">
        <v>5.0999999999999996</v>
      </c>
      <c r="K65" s="27"/>
      <c r="L65" s="4"/>
    </row>
    <row r="66" spans="1:12" ht="14.25">
      <c r="A66" s="24" t="s">
        <v>107</v>
      </c>
      <c r="B66" s="25">
        <v>380</v>
      </c>
      <c r="C66" s="25">
        <v>5.7</v>
      </c>
      <c r="D66" s="25">
        <v>10.4</v>
      </c>
      <c r="E66" s="25">
        <v>9</v>
      </c>
      <c r="F66" s="25">
        <v>70</v>
      </c>
      <c r="G66" s="25">
        <v>0.3</v>
      </c>
      <c r="H66" s="25">
        <v>9</v>
      </c>
      <c r="I66" s="25">
        <v>80.400000000000006</v>
      </c>
      <c r="J66" s="26">
        <v>5.0999999999999996</v>
      </c>
      <c r="K66" s="27"/>
      <c r="L66" s="4"/>
    </row>
    <row r="67" spans="1:12" ht="14.25">
      <c r="A67" s="24" t="s">
        <v>108</v>
      </c>
      <c r="B67" s="25">
        <v>380</v>
      </c>
      <c r="C67" s="25">
        <v>5.7</v>
      </c>
      <c r="D67" s="25">
        <v>10.4</v>
      </c>
      <c r="E67" s="25">
        <v>9</v>
      </c>
      <c r="F67" s="25">
        <v>70</v>
      </c>
      <c r="G67" s="25">
        <v>0.75</v>
      </c>
      <c r="H67" s="25">
        <v>9</v>
      </c>
      <c r="I67" s="25">
        <v>80.400000000000006</v>
      </c>
      <c r="J67" s="26">
        <v>5.0999999999999996</v>
      </c>
      <c r="K67" s="27"/>
      <c r="L67" s="4"/>
    </row>
    <row r="68" spans="1:12" ht="14.25">
      <c r="A68" s="24" t="s">
        <v>109</v>
      </c>
      <c r="B68" s="25">
        <v>407</v>
      </c>
      <c r="C68" s="25">
        <v>4.9000000000000004</v>
      </c>
      <c r="D68" s="25">
        <v>10</v>
      </c>
      <c r="E68" s="25">
        <v>8.1999999999999993</v>
      </c>
      <c r="F68" s="25">
        <v>74</v>
      </c>
      <c r="G68" s="25">
        <v>0.66</v>
      </c>
      <c r="H68" s="25">
        <v>8.1999999999999993</v>
      </c>
      <c r="I68" s="25">
        <v>84</v>
      </c>
      <c r="J68" s="26">
        <v>4.4000000000000004</v>
      </c>
      <c r="K68" s="27"/>
      <c r="L68" s="4"/>
    </row>
    <row r="69" spans="1:12" ht="14.25">
      <c r="A69" s="29" t="s">
        <v>110</v>
      </c>
      <c r="B69" s="15">
        <v>379</v>
      </c>
      <c r="C69" s="15">
        <v>6.3</v>
      </c>
      <c r="D69" s="15">
        <v>10</v>
      </c>
      <c r="E69" s="15">
        <v>6.9</v>
      </c>
      <c r="F69" s="15">
        <v>70</v>
      </c>
      <c r="G69" s="15">
        <v>0.54</v>
      </c>
      <c r="H69" s="15">
        <v>6.9</v>
      </c>
      <c r="I69" s="15">
        <v>80</v>
      </c>
      <c r="J69" s="15">
        <v>5.7</v>
      </c>
      <c r="K69" s="30"/>
      <c r="L69" s="4"/>
    </row>
    <row r="70" spans="1:12" ht="14.25">
      <c r="A70" s="29" t="s">
        <v>111</v>
      </c>
      <c r="B70" s="15">
        <v>413</v>
      </c>
      <c r="C70" s="15">
        <v>11</v>
      </c>
      <c r="D70" s="15">
        <v>14</v>
      </c>
      <c r="E70" s="15">
        <v>11</v>
      </c>
      <c r="F70" s="15">
        <v>65</v>
      </c>
      <c r="G70" s="15">
        <v>0.8</v>
      </c>
      <c r="H70" s="15">
        <v>11</v>
      </c>
      <c r="I70" s="15">
        <v>79</v>
      </c>
      <c r="J70" s="15">
        <v>9.9</v>
      </c>
      <c r="K70" s="30"/>
      <c r="L70" s="4"/>
    </row>
    <row r="71" spans="1:12" ht="14.25">
      <c r="A71" s="29" t="s">
        <v>112</v>
      </c>
      <c r="B71" s="15">
        <v>406</v>
      </c>
      <c r="C71" s="15">
        <v>10</v>
      </c>
      <c r="D71" s="15">
        <v>13</v>
      </c>
      <c r="E71" s="15">
        <v>10</v>
      </c>
      <c r="F71" s="15">
        <v>65</v>
      </c>
      <c r="G71" s="15">
        <v>0.76</v>
      </c>
      <c r="H71" s="15">
        <v>10</v>
      </c>
      <c r="I71" s="15">
        <v>78</v>
      </c>
      <c r="J71" s="15">
        <v>9</v>
      </c>
      <c r="K71" s="30"/>
      <c r="L71" s="4"/>
    </row>
    <row r="72" spans="1:12" ht="14.25">
      <c r="A72" s="29" t="s">
        <v>113</v>
      </c>
      <c r="B72" s="15">
        <v>390</v>
      </c>
      <c r="C72" s="15">
        <v>7</v>
      </c>
      <c r="D72" s="15">
        <v>7.4</v>
      </c>
      <c r="E72" s="15">
        <v>6.4</v>
      </c>
      <c r="F72" s="15">
        <v>70</v>
      </c>
      <c r="G72" s="15">
        <v>1.2</v>
      </c>
      <c r="H72" s="15">
        <v>6.4</v>
      </c>
      <c r="I72" s="15">
        <v>77.400000000000006</v>
      </c>
      <c r="J72" s="15">
        <v>6.3</v>
      </c>
      <c r="K72" s="30"/>
      <c r="L72" s="4"/>
    </row>
    <row r="73" spans="1:12" ht="14.25">
      <c r="A73" s="29" t="s">
        <v>114</v>
      </c>
      <c r="B73" s="15">
        <v>390</v>
      </c>
      <c r="C73" s="15">
        <v>7</v>
      </c>
      <c r="D73" s="15">
        <v>7.4</v>
      </c>
      <c r="E73" s="15">
        <v>6.4</v>
      </c>
      <c r="F73" s="15">
        <v>70</v>
      </c>
      <c r="G73" s="15">
        <v>1.2</v>
      </c>
      <c r="H73" s="15">
        <v>6.4</v>
      </c>
      <c r="I73" s="15">
        <v>77.400000000000006</v>
      </c>
      <c r="J73" s="15">
        <v>6.3</v>
      </c>
      <c r="K73" s="30"/>
      <c r="L73" s="4"/>
    </row>
    <row r="74" spans="1:12" ht="14.25">
      <c r="A74" s="29" t="s">
        <v>115</v>
      </c>
      <c r="B74" s="15">
        <v>396</v>
      </c>
      <c r="C74" s="15">
        <v>7.1</v>
      </c>
      <c r="D74" s="15">
        <v>8.1</v>
      </c>
      <c r="E74" s="15">
        <v>6.4</v>
      </c>
      <c r="F74" s="15">
        <v>75</v>
      </c>
      <c r="G74" s="15">
        <v>0.39</v>
      </c>
      <c r="H74" s="15">
        <v>6.4</v>
      </c>
      <c r="I74" s="15">
        <v>83.1</v>
      </c>
      <c r="J74" s="15">
        <v>6.4</v>
      </c>
      <c r="K74" s="30"/>
      <c r="L74" s="4"/>
    </row>
    <row r="75" spans="1:12" ht="14.25">
      <c r="A75" s="29" t="s">
        <v>116</v>
      </c>
      <c r="B75" s="15">
        <v>391</v>
      </c>
      <c r="C75" s="15">
        <v>7.9</v>
      </c>
      <c r="D75" s="15">
        <v>9.6</v>
      </c>
      <c r="E75" s="15">
        <v>6.3</v>
      </c>
      <c r="F75" s="15">
        <v>70</v>
      </c>
      <c r="G75" s="15">
        <v>1.5</v>
      </c>
      <c r="H75" s="15">
        <v>6.3</v>
      </c>
      <c r="I75" s="15">
        <v>79.599999999999994</v>
      </c>
      <c r="J75" s="15">
        <v>7.1</v>
      </c>
      <c r="K75" s="30"/>
      <c r="L75" s="4"/>
    </row>
    <row r="76" spans="1:12" ht="14.25">
      <c r="A76" s="29" t="s">
        <v>117</v>
      </c>
      <c r="B76" s="15">
        <v>394</v>
      </c>
      <c r="C76" s="15">
        <v>7.1</v>
      </c>
      <c r="D76" s="15">
        <v>7.4</v>
      </c>
      <c r="E76" s="15">
        <v>6</v>
      </c>
      <c r="F76" s="15">
        <v>75</v>
      </c>
      <c r="G76" s="15">
        <v>0.77</v>
      </c>
      <c r="H76" s="15">
        <v>6</v>
      </c>
      <c r="I76" s="15">
        <v>82.4</v>
      </c>
      <c r="J76" s="15">
        <v>6.4</v>
      </c>
      <c r="K76" s="30"/>
      <c r="L76" s="4"/>
    </row>
    <row r="77" spans="1:12" ht="14.25">
      <c r="A77" s="29" t="s">
        <v>118</v>
      </c>
      <c r="B77" s="15">
        <v>395</v>
      </c>
      <c r="C77" s="15">
        <v>7.1</v>
      </c>
      <c r="D77" s="15">
        <v>7.8</v>
      </c>
      <c r="E77" s="15">
        <v>5.9</v>
      </c>
      <c r="F77" s="15">
        <v>75</v>
      </c>
      <c r="G77" s="15">
        <v>0.5</v>
      </c>
      <c r="H77" s="15">
        <v>5.9</v>
      </c>
      <c r="I77" s="15">
        <v>82.8</v>
      </c>
      <c r="J77" s="15">
        <v>6.4</v>
      </c>
      <c r="K77" s="30"/>
      <c r="L77" s="4"/>
    </row>
    <row r="78" spans="1:12" ht="14.25">
      <c r="A78" s="29" t="s">
        <v>119</v>
      </c>
      <c r="B78" s="15">
        <v>395</v>
      </c>
      <c r="C78" s="15">
        <v>8.4</v>
      </c>
      <c r="D78" s="15">
        <v>10</v>
      </c>
      <c r="E78" s="15">
        <v>5.9</v>
      </c>
      <c r="F78" s="15">
        <v>70</v>
      </c>
      <c r="G78" s="15">
        <v>0.45</v>
      </c>
      <c r="H78" s="15">
        <v>5.9</v>
      </c>
      <c r="I78" s="15">
        <v>80</v>
      </c>
      <c r="J78" s="15">
        <v>7.6</v>
      </c>
      <c r="K78" s="30"/>
      <c r="L78" s="4"/>
    </row>
    <row r="79" spans="1:12" ht="14.25">
      <c r="A79" s="29" t="s">
        <v>120</v>
      </c>
      <c r="B79" s="15">
        <v>393</v>
      </c>
      <c r="C79" s="15">
        <v>6.6</v>
      </c>
      <c r="D79" s="15">
        <v>8</v>
      </c>
      <c r="E79" s="15">
        <v>5.8</v>
      </c>
      <c r="F79" s="15">
        <v>75</v>
      </c>
      <c r="G79" s="15">
        <v>0.27</v>
      </c>
      <c r="H79" s="15">
        <v>5.8</v>
      </c>
      <c r="I79" s="15">
        <v>83</v>
      </c>
      <c r="J79" s="15">
        <v>5.9</v>
      </c>
      <c r="K79" s="30"/>
      <c r="L79" s="4"/>
    </row>
    <row r="80" spans="1:12" ht="14.25">
      <c r="A80" s="29" t="s">
        <v>121</v>
      </c>
      <c r="B80" s="15">
        <v>391</v>
      </c>
      <c r="C80" s="15">
        <v>8.1</v>
      </c>
      <c r="D80" s="15">
        <v>9</v>
      </c>
      <c r="E80" s="15">
        <v>5.4</v>
      </c>
      <c r="F80" s="15">
        <v>70</v>
      </c>
      <c r="G80" s="15">
        <v>0.59</v>
      </c>
      <c r="H80" s="15">
        <v>5.4</v>
      </c>
      <c r="I80" s="15">
        <v>79</v>
      </c>
      <c r="J80" s="15">
        <v>7.3</v>
      </c>
      <c r="K80" s="30"/>
      <c r="L80" s="4"/>
    </row>
    <row r="81" spans="1:12" ht="14.25">
      <c r="A81" s="29" t="s">
        <v>122</v>
      </c>
      <c r="B81" s="15">
        <v>394</v>
      </c>
      <c r="C81" s="15">
        <v>6.3</v>
      </c>
      <c r="D81" s="15">
        <v>4.3</v>
      </c>
      <c r="E81" s="15">
        <v>4.3</v>
      </c>
      <c r="F81" s="15">
        <v>78</v>
      </c>
      <c r="G81" s="15">
        <v>0.24</v>
      </c>
      <c r="H81" s="15">
        <v>4.3</v>
      </c>
      <c r="I81" s="15">
        <v>82.3</v>
      </c>
      <c r="J81" s="15">
        <v>5.7</v>
      </c>
      <c r="K81" s="30"/>
      <c r="L81" s="4"/>
    </row>
    <row r="82" spans="1:12" ht="14.25">
      <c r="A82" s="29" t="s">
        <v>123</v>
      </c>
      <c r="B82" s="15">
        <v>364</v>
      </c>
      <c r="C82" s="15">
        <v>3.1</v>
      </c>
      <c r="D82" s="15">
        <v>8.1</v>
      </c>
      <c r="E82" s="15">
        <v>4</v>
      </c>
      <c r="F82" s="15">
        <v>76</v>
      </c>
      <c r="G82" s="15">
        <v>0.56000000000000005</v>
      </c>
      <c r="H82" s="15">
        <v>4</v>
      </c>
      <c r="I82" s="15">
        <v>81.099999999999994</v>
      </c>
      <c r="J82" s="15">
        <v>2.8</v>
      </c>
      <c r="K82" s="30"/>
      <c r="L82" s="4"/>
    </row>
    <row r="83" spans="1:12" ht="14.25">
      <c r="A83" s="29" t="s">
        <v>124</v>
      </c>
      <c r="B83" s="15">
        <v>387</v>
      </c>
      <c r="C83" s="15">
        <v>7.4</v>
      </c>
      <c r="D83" s="15">
        <v>8</v>
      </c>
      <c r="E83" s="15">
        <v>3.9</v>
      </c>
      <c r="F83" s="15">
        <v>70</v>
      </c>
      <c r="G83" s="15">
        <v>0.63</v>
      </c>
      <c r="H83" s="15">
        <v>3.9</v>
      </c>
      <c r="I83" s="15">
        <v>78</v>
      </c>
      <c r="J83" s="15">
        <v>6.7</v>
      </c>
      <c r="K83" s="30"/>
      <c r="L83" s="4"/>
    </row>
    <row r="84" spans="1:12" ht="14.25">
      <c r="A84" s="29" t="s">
        <v>125</v>
      </c>
      <c r="B84" s="15">
        <v>364</v>
      </c>
      <c r="C84" s="15">
        <v>4.7</v>
      </c>
      <c r="D84" s="15">
        <v>9.5</v>
      </c>
      <c r="E84" s="15">
        <v>3.3</v>
      </c>
      <c r="F84" s="15">
        <v>71</v>
      </c>
      <c r="G84" s="15">
        <v>0.6</v>
      </c>
      <c r="H84" s="15">
        <v>3.3</v>
      </c>
      <c r="I84" s="15">
        <v>80.5</v>
      </c>
      <c r="J84" s="15">
        <v>4.2</v>
      </c>
      <c r="K84" s="30"/>
      <c r="L84" s="4"/>
    </row>
    <row r="85" spans="1:12" ht="14.25">
      <c r="A85" s="29" t="s">
        <v>126</v>
      </c>
      <c r="B85" s="15">
        <v>353</v>
      </c>
      <c r="C85" s="15">
        <v>1.4</v>
      </c>
      <c r="D85" s="15">
        <v>5.3</v>
      </c>
      <c r="E85" s="15">
        <v>2.5</v>
      </c>
      <c r="F85" s="15">
        <v>80</v>
      </c>
      <c r="G85" s="15">
        <v>0.67</v>
      </c>
      <c r="H85" s="15">
        <v>2.5</v>
      </c>
      <c r="I85" s="15">
        <v>85.3</v>
      </c>
      <c r="J85" s="15">
        <v>1.3</v>
      </c>
      <c r="K85" s="30" t="s">
        <v>127</v>
      </c>
      <c r="L85" s="4"/>
    </row>
    <row r="86" spans="1:12" ht="14.25">
      <c r="A86" s="29" t="s">
        <v>128</v>
      </c>
      <c r="B86" s="15">
        <v>360</v>
      </c>
      <c r="C86" s="15">
        <v>2.5</v>
      </c>
      <c r="D86" s="15">
        <v>11</v>
      </c>
      <c r="E86" s="15">
        <v>0</v>
      </c>
      <c r="F86" s="15">
        <v>71</v>
      </c>
      <c r="G86" s="15">
        <v>0.67</v>
      </c>
      <c r="H86" s="15">
        <v>0</v>
      </c>
      <c r="I86" s="15">
        <v>82</v>
      </c>
      <c r="J86" s="15">
        <v>2.2999999999999998</v>
      </c>
      <c r="K86" s="30" t="s">
        <v>129</v>
      </c>
      <c r="L86" s="4"/>
    </row>
    <row r="87" spans="1:12" ht="28.5">
      <c r="A87" s="29" t="s">
        <v>130</v>
      </c>
      <c r="B87" s="15">
        <v>338</v>
      </c>
      <c r="C87" s="15">
        <v>0.1</v>
      </c>
      <c r="D87" s="15">
        <v>2.1</v>
      </c>
      <c r="E87" s="15">
        <v>1</v>
      </c>
      <c r="F87" s="15">
        <v>80</v>
      </c>
      <c r="G87" s="15">
        <v>0.1</v>
      </c>
      <c r="H87" s="15">
        <v>1</v>
      </c>
      <c r="I87" s="15">
        <v>82.1</v>
      </c>
      <c r="J87" s="15">
        <v>0.1</v>
      </c>
      <c r="K87" s="30" t="s">
        <v>131</v>
      </c>
      <c r="L87" s="4"/>
    </row>
    <row r="88" spans="1:12" ht="14.25">
      <c r="A88" s="29" t="s">
        <v>132</v>
      </c>
      <c r="B88" s="15">
        <v>336</v>
      </c>
      <c r="C88" s="15">
        <v>0.1</v>
      </c>
      <c r="D88" s="15">
        <v>1.2</v>
      </c>
      <c r="E88" s="15">
        <v>0.8</v>
      </c>
      <c r="F88" s="15">
        <v>80</v>
      </c>
      <c r="G88" s="15">
        <v>0.1</v>
      </c>
      <c r="H88" s="15">
        <v>0.8</v>
      </c>
      <c r="I88" s="15">
        <v>81.2</v>
      </c>
      <c r="J88" s="15">
        <v>0.1</v>
      </c>
      <c r="K88" s="30"/>
      <c r="L88" s="4"/>
    </row>
    <row r="89" spans="1:12" ht="14.25">
      <c r="A89" s="29" t="s">
        <v>133</v>
      </c>
      <c r="B89" s="15">
        <v>337</v>
      </c>
      <c r="C89" s="15">
        <v>0.1</v>
      </c>
      <c r="D89" s="15">
        <v>1.8</v>
      </c>
      <c r="E89" s="15">
        <v>0.8</v>
      </c>
      <c r="F89" s="15">
        <v>80</v>
      </c>
      <c r="G89" s="15">
        <v>0.1</v>
      </c>
      <c r="H89" s="15">
        <v>0.8</v>
      </c>
      <c r="I89" s="15">
        <v>81.8</v>
      </c>
      <c r="J89" s="15">
        <v>0.1</v>
      </c>
      <c r="K89" s="30"/>
      <c r="L89" s="4"/>
    </row>
    <row r="90" spans="1:12" ht="14.25">
      <c r="A90" s="29" t="s">
        <v>134</v>
      </c>
      <c r="B90" s="15">
        <v>338</v>
      </c>
      <c r="C90" s="15">
        <v>0.1</v>
      </c>
      <c r="D90" s="15">
        <v>2.5</v>
      </c>
      <c r="E90" s="15">
        <v>0.7</v>
      </c>
      <c r="F90" s="15">
        <v>80</v>
      </c>
      <c r="G90" s="15">
        <v>0.18</v>
      </c>
      <c r="H90" s="15">
        <v>0.7</v>
      </c>
      <c r="I90" s="15">
        <v>82.5</v>
      </c>
      <c r="J90" s="15">
        <v>0.1</v>
      </c>
      <c r="K90" s="30"/>
      <c r="L90" s="4"/>
    </row>
    <row r="91" spans="1:12" ht="14.25">
      <c r="A91" s="29" t="s">
        <v>135</v>
      </c>
      <c r="B91" s="15">
        <v>338</v>
      </c>
      <c r="C91" s="15">
        <v>0.1</v>
      </c>
      <c r="D91" s="15">
        <v>2.2000000000000002</v>
      </c>
      <c r="E91" s="15">
        <v>0.6</v>
      </c>
      <c r="F91" s="15">
        <v>80</v>
      </c>
      <c r="G91" s="15">
        <v>0.1</v>
      </c>
      <c r="H91" s="15">
        <v>0.6</v>
      </c>
      <c r="I91" s="15">
        <v>82.2</v>
      </c>
      <c r="J91" s="15">
        <v>0.1</v>
      </c>
      <c r="K91" s="30"/>
      <c r="L91" s="4"/>
    </row>
    <row r="92" spans="1:12" ht="14.25">
      <c r="A92" s="29" t="s">
        <v>136</v>
      </c>
      <c r="B92" s="15">
        <v>338</v>
      </c>
      <c r="C92" s="15">
        <v>0.1</v>
      </c>
      <c r="D92" s="15">
        <v>1.7</v>
      </c>
      <c r="E92" s="15">
        <v>0.5</v>
      </c>
      <c r="F92" s="15">
        <v>80</v>
      </c>
      <c r="G92" s="15">
        <v>0.1</v>
      </c>
      <c r="H92" s="15">
        <v>0.5</v>
      </c>
      <c r="I92" s="15">
        <v>81.7</v>
      </c>
      <c r="J92" s="15">
        <v>0.1</v>
      </c>
      <c r="K92" s="30"/>
      <c r="L92" s="4"/>
    </row>
    <row r="93" spans="1:12" ht="14.25">
      <c r="A93" s="29" t="s">
        <v>137</v>
      </c>
      <c r="B93" s="15">
        <v>337</v>
      </c>
      <c r="C93" s="15">
        <v>0.1</v>
      </c>
      <c r="D93" s="15">
        <v>1.5</v>
      </c>
      <c r="E93" s="15">
        <v>0.6</v>
      </c>
      <c r="F93" s="15">
        <v>80</v>
      </c>
      <c r="G93" s="15">
        <v>0.1</v>
      </c>
      <c r="H93" s="15">
        <v>0.6</v>
      </c>
      <c r="I93" s="15">
        <v>81.5</v>
      </c>
      <c r="J93" s="15">
        <v>0.1</v>
      </c>
      <c r="K93" s="30"/>
      <c r="L93" s="4"/>
    </row>
    <row r="94" spans="1:12" ht="14.25">
      <c r="A94" s="29" t="s">
        <v>138</v>
      </c>
      <c r="B94" s="15">
        <v>331</v>
      </c>
      <c r="C94" s="15">
        <v>0.1</v>
      </c>
      <c r="D94" s="15">
        <v>1.1000000000000001</v>
      </c>
      <c r="E94" s="15">
        <v>0.4</v>
      </c>
      <c r="F94" s="15">
        <v>80</v>
      </c>
      <c r="G94" s="15">
        <v>0.09</v>
      </c>
      <c r="H94" s="15">
        <v>0.4</v>
      </c>
      <c r="I94" s="15">
        <v>81.099999999999994</v>
      </c>
      <c r="J94" s="15">
        <v>0.1</v>
      </c>
      <c r="K94" s="30"/>
      <c r="L94" s="4"/>
    </row>
    <row r="95" spans="1:12" ht="14.25">
      <c r="A95" s="29" t="s">
        <v>139</v>
      </c>
      <c r="B95" s="15">
        <v>351</v>
      </c>
      <c r="C95" s="15">
        <v>1.5</v>
      </c>
      <c r="D95" s="15">
        <v>3.2</v>
      </c>
      <c r="E95" s="15">
        <v>0.3</v>
      </c>
      <c r="F95" s="15">
        <v>81</v>
      </c>
      <c r="G95" s="15">
        <v>0.56999999999999995</v>
      </c>
      <c r="H95" s="15">
        <v>0.3</v>
      </c>
      <c r="I95" s="15">
        <v>84.2</v>
      </c>
      <c r="J95" s="15">
        <v>1.4</v>
      </c>
      <c r="K95" s="30"/>
      <c r="L95" s="4"/>
    </row>
    <row r="96" spans="1:12" ht="14.25">
      <c r="A96" s="29" t="s">
        <v>140</v>
      </c>
      <c r="B96" s="15">
        <v>351</v>
      </c>
      <c r="C96" s="15">
        <v>1.1000000000000001</v>
      </c>
      <c r="D96" s="15">
        <v>0.6</v>
      </c>
      <c r="E96" s="15">
        <v>0.1</v>
      </c>
      <c r="F96" s="15">
        <v>85</v>
      </c>
      <c r="G96" s="15">
        <v>0.69</v>
      </c>
      <c r="H96" s="15">
        <v>0.1</v>
      </c>
      <c r="I96" s="15">
        <v>85.6</v>
      </c>
      <c r="J96" s="15">
        <v>1</v>
      </c>
      <c r="K96" s="30"/>
      <c r="L96" s="4"/>
    </row>
    <row r="97" spans="12:12" ht="12.75">
      <c r="L97" s="4"/>
    </row>
    <row r="98" spans="12:12" ht="12.75">
      <c r="L98" s="4"/>
    </row>
    <row r="99" spans="12:12" ht="12.75">
      <c r="L99" s="4"/>
    </row>
    <row r="100" spans="12:12" ht="12.75">
      <c r="L100" s="4"/>
    </row>
    <row r="101" spans="12:12" ht="12.75">
      <c r="L101" s="4"/>
    </row>
    <row r="102" spans="12:12" ht="12.75">
      <c r="L102" s="4"/>
    </row>
    <row r="103" spans="12:12" ht="12.75">
      <c r="L103" s="4"/>
    </row>
    <row r="104" spans="12:12" ht="12.75">
      <c r="L104" s="4"/>
    </row>
    <row r="105" spans="12:12" ht="12.75">
      <c r="L105" s="4"/>
    </row>
    <row r="106" spans="12:12" ht="12.75">
      <c r="L106" s="4"/>
    </row>
    <row r="107" spans="12:12" ht="12.75">
      <c r="L107" s="4"/>
    </row>
    <row r="108" spans="12:12" ht="12.75">
      <c r="L108" s="4"/>
    </row>
    <row r="109" spans="12:12" ht="12.75">
      <c r="L109" s="4"/>
    </row>
    <row r="110" spans="12:12" ht="12.75">
      <c r="L110" s="4"/>
    </row>
    <row r="111" spans="12:12" ht="12.75">
      <c r="L111" s="4"/>
    </row>
    <row r="112" spans="12:12" ht="12.75">
      <c r="L112" s="4"/>
    </row>
    <row r="113" spans="12:12" ht="12.75">
      <c r="L113" s="4"/>
    </row>
    <row r="114" spans="12:12" ht="12.75">
      <c r="L114" s="4"/>
    </row>
    <row r="115" spans="12:12" ht="12.75">
      <c r="L115" s="4"/>
    </row>
    <row r="116" spans="12:12" ht="12.75">
      <c r="L116" s="4"/>
    </row>
    <row r="117" spans="12:12" ht="12.75">
      <c r="L117" s="5"/>
    </row>
    <row r="118" spans="12:12" ht="12.75">
      <c r="L118" s="5"/>
    </row>
    <row r="119" spans="12:12" ht="12.75">
      <c r="L119" s="5"/>
    </row>
    <row r="120" spans="12:12" ht="12.75">
      <c r="L120" s="5"/>
    </row>
    <row r="121" spans="12:12" ht="12.75">
      <c r="L121" s="5"/>
    </row>
    <row r="122" spans="12:12" ht="12.75">
      <c r="L122" s="5"/>
    </row>
    <row r="123" spans="12:12" ht="12.75">
      <c r="L123" s="5"/>
    </row>
    <row r="124" spans="12:12" ht="12.75">
      <c r="L124" s="5"/>
    </row>
    <row r="125" spans="12:12" ht="12.75">
      <c r="L125" s="5"/>
    </row>
    <row r="126" spans="12:12" ht="12.75">
      <c r="L126" s="5"/>
    </row>
    <row r="127" spans="12:12" ht="12.75">
      <c r="L127" s="5"/>
    </row>
    <row r="128" spans="12:12" ht="12.75">
      <c r="L128" s="5"/>
    </row>
    <row r="129" spans="12:12" ht="12.75">
      <c r="L129" s="5"/>
    </row>
    <row r="130" spans="12:12" ht="12.75">
      <c r="L130" s="5"/>
    </row>
    <row r="131" spans="12:12" ht="12.75">
      <c r="L131" s="5"/>
    </row>
    <row r="132" spans="12:12" ht="12.75">
      <c r="L132" s="5"/>
    </row>
    <row r="133" spans="12:12" ht="12.75">
      <c r="L133" s="5"/>
    </row>
    <row r="134" spans="12:12" ht="12.75">
      <c r="L134" s="5"/>
    </row>
    <row r="135" spans="12:12" ht="12.75">
      <c r="L135" s="5"/>
    </row>
    <row r="136" spans="12:12" ht="12.75">
      <c r="L136" s="5"/>
    </row>
    <row r="137" spans="12:12" ht="12.75">
      <c r="L137" s="5"/>
    </row>
    <row r="151" spans="1:11" ht="21.75">
      <c r="A151" s="36" t="s">
        <v>141</v>
      </c>
      <c r="B151" s="37"/>
      <c r="C151" s="37"/>
      <c r="D151" s="37"/>
      <c r="E151" s="37"/>
      <c r="F151" s="37"/>
      <c r="G151" s="37"/>
      <c r="H151" s="37"/>
      <c r="I151" s="37"/>
      <c r="J151" s="38"/>
      <c r="K151" s="39"/>
    </row>
    <row r="152" spans="1:11" ht="21.75">
      <c r="A152" s="21" t="s">
        <v>58</v>
      </c>
      <c r="B152" s="22" t="s">
        <v>59</v>
      </c>
      <c r="C152" s="22" t="s">
        <v>60</v>
      </c>
      <c r="D152" s="22" t="s">
        <v>61</v>
      </c>
      <c r="E152" s="22" t="s">
        <v>62</v>
      </c>
      <c r="F152" s="22" t="s">
        <v>63</v>
      </c>
      <c r="G152" s="22" t="s">
        <v>64</v>
      </c>
      <c r="H152" s="22" t="s">
        <v>16</v>
      </c>
      <c r="I152" s="22" t="s">
        <v>25</v>
      </c>
      <c r="J152" s="22" t="s">
        <v>22</v>
      </c>
      <c r="K152" s="23" t="s">
        <v>65</v>
      </c>
    </row>
    <row r="153" spans="1:11" ht="28.5">
      <c r="A153" s="29" t="s">
        <v>142</v>
      </c>
      <c r="B153" s="15">
        <v>375</v>
      </c>
      <c r="C153" s="15">
        <v>8.3000000000000007</v>
      </c>
      <c r="D153" s="15">
        <v>50</v>
      </c>
      <c r="E153" s="15">
        <v>25</v>
      </c>
      <c r="F153" s="15">
        <v>33.299999999999997</v>
      </c>
      <c r="G153" s="15">
        <v>1.7</v>
      </c>
      <c r="H153" s="15">
        <v>25</v>
      </c>
      <c r="I153" s="15">
        <v>83.3</v>
      </c>
      <c r="J153" s="15">
        <v>12.5</v>
      </c>
      <c r="K153" s="30" t="s">
        <v>143</v>
      </c>
    </row>
    <row r="154" spans="1:11" ht="28.5">
      <c r="A154" s="29" t="s">
        <v>144</v>
      </c>
      <c r="B154" s="15">
        <v>393</v>
      </c>
      <c r="C154" s="15">
        <v>8.1999999999999993</v>
      </c>
      <c r="D154" s="15">
        <v>18</v>
      </c>
      <c r="E154" s="15">
        <v>7.8</v>
      </c>
      <c r="F154" s="15">
        <v>56</v>
      </c>
      <c r="G154" s="15">
        <v>1.2</v>
      </c>
      <c r="H154" s="15">
        <v>7.8</v>
      </c>
      <c r="I154" s="15">
        <v>74</v>
      </c>
      <c r="J154" s="15">
        <v>12</v>
      </c>
      <c r="K154" s="30" t="s">
        <v>145</v>
      </c>
    </row>
    <row r="155" spans="1:11" ht="28.5">
      <c r="A155" s="29" t="s">
        <v>146</v>
      </c>
      <c r="B155" s="15">
        <v>361</v>
      </c>
      <c r="C155" s="15">
        <v>21</v>
      </c>
      <c r="D155" s="15">
        <v>7</v>
      </c>
      <c r="E155" s="15">
        <v>0.8</v>
      </c>
      <c r="F155" s="15">
        <v>20</v>
      </c>
      <c r="G155" s="15">
        <v>7.0000000000000007E-2</v>
      </c>
      <c r="H155" s="15">
        <v>0.8</v>
      </c>
      <c r="I155" s="15">
        <v>27</v>
      </c>
      <c r="J155" s="15">
        <v>160</v>
      </c>
      <c r="K155" s="30" t="s">
        <v>147</v>
      </c>
    </row>
    <row r="156" spans="1:11" ht="28.5">
      <c r="A156" s="24" t="s">
        <v>148</v>
      </c>
      <c r="B156" s="25">
        <v>310</v>
      </c>
      <c r="C156" s="25">
        <v>11</v>
      </c>
      <c r="D156" s="25">
        <v>13</v>
      </c>
      <c r="E156" s="25">
        <v>0.5</v>
      </c>
      <c r="F156" s="25">
        <v>22</v>
      </c>
      <c r="G156" s="25">
        <v>0</v>
      </c>
      <c r="H156" s="25">
        <v>0.5</v>
      </c>
      <c r="I156" s="25">
        <v>35</v>
      </c>
      <c r="J156" s="26">
        <v>130</v>
      </c>
      <c r="K156" s="27" t="s">
        <v>149</v>
      </c>
    </row>
    <row r="167" spans="1:11" ht="21.75">
      <c r="A167" s="40" t="s">
        <v>150</v>
      </c>
      <c r="B167" s="41"/>
      <c r="C167" s="41"/>
      <c r="D167" s="41"/>
      <c r="E167" s="41"/>
      <c r="F167" s="41"/>
      <c r="G167" s="41"/>
      <c r="H167" s="41"/>
      <c r="I167" s="41"/>
      <c r="J167" s="41"/>
      <c r="K167" s="41"/>
    </row>
    <row r="168" spans="1:11" ht="21.75">
      <c r="A168" s="21" t="s">
        <v>58</v>
      </c>
      <c r="B168" s="22" t="s">
        <v>59</v>
      </c>
      <c r="C168" s="22" t="s">
        <v>60</v>
      </c>
      <c r="D168" s="22" t="s">
        <v>61</v>
      </c>
      <c r="E168" s="22" t="s">
        <v>62</v>
      </c>
      <c r="F168" s="22" t="s">
        <v>63</v>
      </c>
      <c r="G168" s="22" t="s">
        <v>64</v>
      </c>
      <c r="H168" s="22" t="s">
        <v>16</v>
      </c>
      <c r="I168" s="22" t="s">
        <v>25</v>
      </c>
      <c r="J168" s="22" t="s">
        <v>22</v>
      </c>
      <c r="K168" s="23" t="s">
        <v>65</v>
      </c>
    </row>
    <row r="169" spans="1:11" ht="28.5">
      <c r="A169" s="29" t="s">
        <v>151</v>
      </c>
      <c r="B169" s="15">
        <v>296</v>
      </c>
      <c r="C169" s="15">
        <v>0.5</v>
      </c>
      <c r="D169" s="15">
        <v>74</v>
      </c>
      <c r="E169" s="15">
        <v>72</v>
      </c>
      <c r="F169" s="15">
        <v>0.5</v>
      </c>
      <c r="G169" s="15">
        <v>0.02</v>
      </c>
      <c r="H169" s="15">
        <v>93.6</v>
      </c>
      <c r="I169" s="15">
        <v>74.5</v>
      </c>
      <c r="J169" s="15">
        <v>0</v>
      </c>
      <c r="K169" s="30" t="s">
        <v>152</v>
      </c>
    </row>
    <row r="170" spans="1:11" ht="28.5">
      <c r="A170" s="29" t="s">
        <v>153</v>
      </c>
      <c r="B170" s="15">
        <v>297</v>
      </c>
      <c r="C170" s="15">
        <v>0</v>
      </c>
      <c r="D170" s="15">
        <v>55.5</v>
      </c>
      <c r="E170" s="15">
        <v>55.5</v>
      </c>
      <c r="F170" s="15">
        <v>0</v>
      </c>
      <c r="G170" s="15">
        <v>0</v>
      </c>
      <c r="H170" s="15">
        <v>91.6</v>
      </c>
      <c r="I170" s="15">
        <v>55.5</v>
      </c>
      <c r="J170" s="15">
        <v>0</v>
      </c>
      <c r="K170" s="30" t="s">
        <v>154</v>
      </c>
    </row>
    <row r="171" spans="1:11" ht="28.5">
      <c r="A171" s="29" t="s">
        <v>155</v>
      </c>
      <c r="B171" s="32">
        <v>1</v>
      </c>
      <c r="C171" s="32">
        <v>0</v>
      </c>
      <c r="D171" s="32">
        <v>0</v>
      </c>
      <c r="E171" s="32">
        <v>0</v>
      </c>
      <c r="F171" s="32">
        <v>0</v>
      </c>
      <c r="G171" s="32">
        <v>0.13</v>
      </c>
      <c r="H171" s="32">
        <v>0</v>
      </c>
      <c r="I171" s="32">
        <v>0</v>
      </c>
      <c r="J171" s="32">
        <v>0</v>
      </c>
      <c r="K171" s="30" t="s">
        <v>156</v>
      </c>
    </row>
    <row r="179" spans="1:11" ht="21.75">
      <c r="A179" s="42" t="s">
        <v>157</v>
      </c>
      <c r="B179" s="43"/>
      <c r="C179" s="43"/>
      <c r="D179" s="43"/>
      <c r="E179" s="43"/>
      <c r="F179" s="43"/>
      <c r="G179" s="43"/>
      <c r="H179" s="43"/>
      <c r="I179" s="43"/>
      <c r="J179" s="44"/>
      <c r="K179" s="45"/>
    </row>
    <row r="180" spans="1:11" ht="21.75">
      <c r="A180" s="21" t="s">
        <v>58</v>
      </c>
      <c r="B180" s="22" t="s">
        <v>59</v>
      </c>
      <c r="C180" s="22" t="s">
        <v>60</v>
      </c>
      <c r="D180" s="22" t="s">
        <v>61</v>
      </c>
      <c r="E180" s="22" t="s">
        <v>62</v>
      </c>
      <c r="F180" s="22" t="s">
        <v>63</v>
      </c>
      <c r="G180" s="22" t="s">
        <v>64</v>
      </c>
      <c r="H180" s="22" t="s">
        <v>16</v>
      </c>
      <c r="I180" s="22" t="s">
        <v>25</v>
      </c>
      <c r="J180" s="22" t="s">
        <v>22</v>
      </c>
      <c r="K180" s="23" t="s">
        <v>65</v>
      </c>
    </row>
    <row r="181" spans="1:11" ht="14.25">
      <c r="A181" s="46" t="s">
        <v>158</v>
      </c>
      <c r="B181" s="47">
        <v>147</v>
      </c>
      <c r="C181" s="47">
        <v>6</v>
      </c>
      <c r="D181" s="47">
        <v>20</v>
      </c>
      <c r="E181" s="47">
        <v>20</v>
      </c>
      <c r="F181" s="47">
        <v>3.3</v>
      </c>
      <c r="G181" s="47">
        <v>0.23</v>
      </c>
      <c r="H181" s="47">
        <v>38</v>
      </c>
      <c r="I181" s="47">
        <v>23.3</v>
      </c>
      <c r="J181" s="48">
        <v>5.4</v>
      </c>
      <c r="K181" s="49" t="s">
        <v>159</v>
      </c>
    </row>
    <row r="182" spans="1:11" ht="14.25">
      <c r="A182" s="46" t="s">
        <v>160</v>
      </c>
      <c r="B182" s="47">
        <v>128</v>
      </c>
      <c r="C182" s="47">
        <v>4</v>
      </c>
      <c r="D182" s="47">
        <v>19</v>
      </c>
      <c r="E182" s="47">
        <v>19</v>
      </c>
      <c r="F182" s="47">
        <v>3.8</v>
      </c>
      <c r="G182" s="47">
        <v>0.14000000000000001</v>
      </c>
      <c r="H182" s="47">
        <v>19</v>
      </c>
      <c r="I182" s="47">
        <v>22.8</v>
      </c>
      <c r="J182" s="48">
        <v>3.6</v>
      </c>
      <c r="K182" s="50"/>
    </row>
    <row r="183" spans="1:11" ht="14.25">
      <c r="A183" s="51" t="s">
        <v>161</v>
      </c>
      <c r="B183" s="52">
        <v>71</v>
      </c>
      <c r="C183" s="52">
        <v>1.4</v>
      </c>
      <c r="D183" s="52">
        <v>11</v>
      </c>
      <c r="E183" s="52">
        <v>10</v>
      </c>
      <c r="F183" s="52">
        <v>4.0999999999999996</v>
      </c>
      <c r="G183" s="52">
        <v>0.1</v>
      </c>
      <c r="H183" s="52">
        <v>19</v>
      </c>
      <c r="I183" s="52">
        <v>15.1</v>
      </c>
      <c r="J183" s="52">
        <v>1.3</v>
      </c>
      <c r="K183" s="53" t="s">
        <v>162</v>
      </c>
    </row>
    <row r="184" spans="1:11" ht="14.25">
      <c r="A184" s="51" t="s">
        <v>161</v>
      </c>
      <c r="B184" s="52">
        <v>71</v>
      </c>
      <c r="C184" s="52">
        <v>1.4</v>
      </c>
      <c r="D184" s="52">
        <v>11</v>
      </c>
      <c r="E184" s="52">
        <v>10</v>
      </c>
      <c r="F184" s="52">
        <v>4.0999999999999996</v>
      </c>
      <c r="G184" s="52">
        <v>0.1</v>
      </c>
      <c r="H184" s="52">
        <v>19</v>
      </c>
      <c r="I184" s="52">
        <v>15.1</v>
      </c>
      <c r="J184" s="52">
        <v>1.3</v>
      </c>
      <c r="K184" s="51" t="s">
        <v>162</v>
      </c>
    </row>
    <row r="185" spans="1:11" ht="14.25">
      <c r="A185" s="51" t="s">
        <v>163</v>
      </c>
      <c r="B185" s="52">
        <v>68</v>
      </c>
      <c r="C185" s="52">
        <v>1.4</v>
      </c>
      <c r="D185" s="52">
        <v>9.9</v>
      </c>
      <c r="E185" s="52">
        <v>9.5</v>
      </c>
      <c r="F185" s="52">
        <v>4</v>
      </c>
      <c r="G185" s="52">
        <v>0.1</v>
      </c>
      <c r="H185" s="52">
        <v>18.100000000000001</v>
      </c>
      <c r="I185" s="52">
        <v>13.9</v>
      </c>
      <c r="J185" s="52">
        <v>1.3</v>
      </c>
      <c r="K185" s="51" t="s">
        <v>162</v>
      </c>
    </row>
    <row r="186" spans="1:11" ht="14.25">
      <c r="A186" s="46" t="s">
        <v>164</v>
      </c>
      <c r="B186" s="47">
        <v>120</v>
      </c>
      <c r="C186" s="47">
        <v>3.9</v>
      </c>
      <c r="D186" s="47">
        <v>18</v>
      </c>
      <c r="E186" s="47">
        <v>18</v>
      </c>
      <c r="F186" s="47">
        <v>3.5</v>
      </c>
      <c r="G186" s="47">
        <v>0.11</v>
      </c>
      <c r="H186" s="47">
        <v>18</v>
      </c>
      <c r="I186" s="47">
        <v>21.5</v>
      </c>
      <c r="J186" s="48">
        <v>3.5</v>
      </c>
      <c r="K186" s="49" t="s">
        <v>165</v>
      </c>
    </row>
    <row r="187" spans="1:11" ht="14.25">
      <c r="A187" s="51" t="s">
        <v>166</v>
      </c>
      <c r="B187" s="52">
        <v>141</v>
      </c>
      <c r="C187" s="52">
        <v>3</v>
      </c>
      <c r="D187" s="52">
        <v>25</v>
      </c>
      <c r="E187" s="52">
        <v>17</v>
      </c>
      <c r="F187" s="52">
        <v>3</v>
      </c>
      <c r="G187" s="52">
        <v>0.15</v>
      </c>
      <c r="H187" s="52">
        <v>17</v>
      </c>
      <c r="I187" s="52">
        <v>28</v>
      </c>
      <c r="J187" s="52">
        <v>2.7</v>
      </c>
      <c r="K187" s="53" t="s">
        <v>167</v>
      </c>
    </row>
    <row r="188" spans="1:11" ht="14.25">
      <c r="A188" s="51" t="s">
        <v>168</v>
      </c>
      <c r="B188" s="52">
        <v>63</v>
      </c>
      <c r="C188" s="52">
        <v>1.5</v>
      </c>
      <c r="D188" s="52">
        <v>8.8000000000000007</v>
      </c>
      <c r="E188" s="52">
        <v>8.6999999999999993</v>
      </c>
      <c r="F188" s="52">
        <v>3.4</v>
      </c>
      <c r="G188" s="52">
        <v>0.1</v>
      </c>
      <c r="H188" s="52">
        <v>16.5</v>
      </c>
      <c r="I188" s="52">
        <v>12.2</v>
      </c>
      <c r="J188" s="52">
        <v>1.4</v>
      </c>
      <c r="K188" s="53" t="s">
        <v>162</v>
      </c>
    </row>
    <row r="189" spans="1:11" ht="14.25">
      <c r="A189" s="51" t="s">
        <v>169</v>
      </c>
      <c r="B189" s="52">
        <v>175</v>
      </c>
      <c r="C189" s="52">
        <v>10</v>
      </c>
      <c r="D189" s="52">
        <v>18</v>
      </c>
      <c r="E189" s="52">
        <v>15</v>
      </c>
      <c r="F189" s="52">
        <v>3.2</v>
      </c>
      <c r="G189" s="52">
        <v>0.1</v>
      </c>
      <c r="H189" s="52">
        <v>15</v>
      </c>
      <c r="I189" s="52">
        <v>21.2</v>
      </c>
      <c r="J189" s="52">
        <v>9</v>
      </c>
      <c r="K189" s="53" t="s">
        <v>170</v>
      </c>
    </row>
    <row r="190" spans="1:11" ht="14.25">
      <c r="A190" s="51" t="s">
        <v>171</v>
      </c>
      <c r="B190" s="52">
        <v>56</v>
      </c>
      <c r="C190" s="52">
        <v>1</v>
      </c>
      <c r="D190" s="52">
        <v>7.7</v>
      </c>
      <c r="E190" s="52">
        <v>7.3</v>
      </c>
      <c r="F190" s="52">
        <v>3.1</v>
      </c>
      <c r="G190" s="52">
        <v>0.1</v>
      </c>
      <c r="H190" s="52">
        <v>13.9</v>
      </c>
      <c r="I190" s="52">
        <v>10.8</v>
      </c>
      <c r="J190" s="52">
        <v>0.9</v>
      </c>
      <c r="K190" s="53" t="s">
        <v>162</v>
      </c>
    </row>
    <row r="191" spans="1:11" ht="14.25">
      <c r="A191" s="51" t="s">
        <v>172</v>
      </c>
      <c r="B191" s="52">
        <v>55</v>
      </c>
      <c r="C191" s="52">
        <v>1</v>
      </c>
      <c r="D191" s="52">
        <v>7.5</v>
      </c>
      <c r="E191" s="52">
        <v>7.1</v>
      </c>
      <c r="F191" s="52">
        <v>3.1</v>
      </c>
      <c r="G191" s="52">
        <v>0.1</v>
      </c>
      <c r="H191" s="52">
        <v>13.5</v>
      </c>
      <c r="I191" s="52">
        <v>10.6</v>
      </c>
      <c r="J191" s="52">
        <v>0.9</v>
      </c>
      <c r="K191" s="53" t="s">
        <v>162</v>
      </c>
    </row>
    <row r="192" spans="1:11" ht="14.25">
      <c r="A192" s="51" t="s">
        <v>173</v>
      </c>
      <c r="B192" s="52">
        <v>77</v>
      </c>
      <c r="C192" s="52">
        <v>2</v>
      </c>
      <c r="D192" s="52">
        <v>7.3</v>
      </c>
      <c r="E192" s="52">
        <v>7</v>
      </c>
      <c r="F192" s="52">
        <v>6.2</v>
      </c>
      <c r="G192" s="52">
        <v>0.2</v>
      </c>
      <c r="H192" s="52">
        <v>13.3</v>
      </c>
      <c r="I192" s="52">
        <v>13.5</v>
      </c>
      <c r="J192" s="52">
        <v>1.8</v>
      </c>
      <c r="K192" s="53" t="s">
        <v>162</v>
      </c>
    </row>
    <row r="193" spans="1:11" ht="14.25">
      <c r="A193" s="116" t="s">
        <v>174</v>
      </c>
      <c r="B193" s="117">
        <v>78</v>
      </c>
      <c r="C193" s="117">
        <v>2.1</v>
      </c>
      <c r="D193" s="117">
        <v>7.3</v>
      </c>
      <c r="E193" s="117">
        <v>7</v>
      </c>
      <c r="F193" s="117">
        <v>6.2</v>
      </c>
      <c r="G193" s="117">
        <v>0.2</v>
      </c>
      <c r="H193" s="117">
        <v>13.3</v>
      </c>
      <c r="I193" s="117">
        <v>13.5</v>
      </c>
      <c r="J193" s="117">
        <v>1.9</v>
      </c>
      <c r="K193" s="118" t="s">
        <v>162</v>
      </c>
    </row>
    <row r="194" spans="1:11" ht="14.25">
      <c r="A194" s="122" t="s">
        <v>659</v>
      </c>
      <c r="B194" s="123">
        <v>78</v>
      </c>
      <c r="C194" s="123">
        <v>1.3</v>
      </c>
      <c r="D194" s="123">
        <v>5.6</v>
      </c>
      <c r="E194" s="123">
        <v>4.3</v>
      </c>
      <c r="F194" s="123">
        <v>11</v>
      </c>
      <c r="G194" s="123">
        <v>0.71</v>
      </c>
      <c r="H194" s="124">
        <v>13.138999999999999</v>
      </c>
      <c r="I194" s="123">
        <v>6.6</v>
      </c>
      <c r="J194" s="125">
        <v>1.3</v>
      </c>
      <c r="K194" s="126" t="s">
        <v>162</v>
      </c>
    </row>
    <row r="195" spans="1:11" ht="14.25">
      <c r="A195" s="119" t="s">
        <v>175</v>
      </c>
      <c r="B195" s="120">
        <v>103</v>
      </c>
      <c r="C195" s="120">
        <v>3.2</v>
      </c>
      <c r="D195" s="120">
        <v>15</v>
      </c>
      <c r="E195" s="120">
        <v>13</v>
      </c>
      <c r="F195" s="120">
        <v>3.6</v>
      </c>
      <c r="G195" s="120">
        <v>0.12</v>
      </c>
      <c r="H195" s="120">
        <v>13</v>
      </c>
      <c r="I195" s="120">
        <v>18.600000000000001</v>
      </c>
      <c r="J195" s="120">
        <v>2.9</v>
      </c>
      <c r="K195" s="121" t="s">
        <v>176</v>
      </c>
    </row>
    <row r="196" spans="1:11" ht="14.25">
      <c r="A196" s="51" t="s">
        <v>177</v>
      </c>
      <c r="B196" s="52">
        <v>89</v>
      </c>
      <c r="C196" s="52">
        <v>2.7</v>
      </c>
      <c r="D196" s="52">
        <v>12</v>
      </c>
      <c r="E196" s="52">
        <v>12</v>
      </c>
      <c r="F196" s="52">
        <v>3.5</v>
      </c>
      <c r="G196" s="52">
        <v>0.11</v>
      </c>
      <c r="H196" s="52">
        <v>12</v>
      </c>
      <c r="I196" s="52">
        <v>15.5</v>
      </c>
      <c r="J196" s="52">
        <v>2.4</v>
      </c>
      <c r="K196" s="53" t="s">
        <v>178</v>
      </c>
    </row>
    <row r="197" spans="1:11" ht="14.25">
      <c r="A197" s="51" t="s">
        <v>179</v>
      </c>
      <c r="B197" s="52">
        <v>103</v>
      </c>
      <c r="C197" s="52">
        <v>3.2</v>
      </c>
      <c r="D197" s="52">
        <v>14</v>
      </c>
      <c r="E197" s="52">
        <v>12</v>
      </c>
      <c r="F197" s="52">
        <v>4</v>
      </c>
      <c r="G197" s="52">
        <v>0.12</v>
      </c>
      <c r="H197" s="52">
        <v>12</v>
      </c>
      <c r="I197" s="52">
        <v>18</v>
      </c>
      <c r="J197" s="52">
        <v>2.9</v>
      </c>
      <c r="K197" s="54"/>
    </row>
    <row r="198" spans="1:11" ht="14.25">
      <c r="A198" s="51" t="s">
        <v>180</v>
      </c>
      <c r="B198" s="52">
        <v>109</v>
      </c>
      <c r="C198" s="52">
        <v>3.2</v>
      </c>
      <c r="D198" s="52">
        <v>16</v>
      </c>
      <c r="E198" s="52">
        <v>12</v>
      </c>
      <c r="F198" s="52">
        <v>3.6</v>
      </c>
      <c r="G198" s="52">
        <v>0.12</v>
      </c>
      <c r="H198" s="52">
        <v>12</v>
      </c>
      <c r="I198" s="52">
        <v>19.600000000000001</v>
      </c>
      <c r="J198" s="52">
        <v>2.9</v>
      </c>
      <c r="K198" s="54"/>
    </row>
    <row r="199" spans="1:11" ht="14.25">
      <c r="A199" s="51" t="s">
        <v>181</v>
      </c>
      <c r="B199" s="52">
        <v>100</v>
      </c>
      <c r="C199" s="52">
        <v>3.2</v>
      </c>
      <c r="D199" s="52">
        <v>14</v>
      </c>
      <c r="E199" s="52">
        <v>12</v>
      </c>
      <c r="F199" s="52">
        <v>3.7</v>
      </c>
      <c r="G199" s="52">
        <v>0.12</v>
      </c>
      <c r="H199" s="52">
        <v>12</v>
      </c>
      <c r="I199" s="52">
        <v>17.7</v>
      </c>
      <c r="J199" s="52">
        <v>2.9</v>
      </c>
      <c r="K199" s="54"/>
    </row>
    <row r="200" spans="1:11" ht="14.25">
      <c r="A200" s="51" t="s">
        <v>182</v>
      </c>
      <c r="B200" s="52">
        <v>76</v>
      </c>
      <c r="C200" s="52">
        <v>1.4</v>
      </c>
      <c r="D200" s="52">
        <v>12</v>
      </c>
      <c r="E200" s="52">
        <v>12</v>
      </c>
      <c r="F200" s="52">
        <v>3.6</v>
      </c>
      <c r="G200" s="52">
        <v>0.17</v>
      </c>
      <c r="H200" s="52">
        <v>12</v>
      </c>
      <c r="I200" s="52">
        <v>15.6</v>
      </c>
      <c r="J200" s="52">
        <v>1.3</v>
      </c>
      <c r="K200" s="54"/>
    </row>
    <row r="201" spans="1:11" ht="14.25">
      <c r="A201" s="51" t="s">
        <v>183</v>
      </c>
      <c r="B201" s="52">
        <v>78</v>
      </c>
      <c r="C201" s="52">
        <v>1.4</v>
      </c>
      <c r="D201" s="52">
        <v>12</v>
      </c>
      <c r="E201" s="52">
        <v>12</v>
      </c>
      <c r="F201" s="52">
        <v>3.6</v>
      </c>
      <c r="G201" s="52">
        <v>0.17</v>
      </c>
      <c r="H201" s="52">
        <v>12</v>
      </c>
      <c r="I201" s="52">
        <v>15.6</v>
      </c>
      <c r="J201" s="52">
        <v>1.3</v>
      </c>
      <c r="K201" s="54"/>
    </row>
    <row r="202" spans="1:11" ht="14.25">
      <c r="A202" s="51" t="s">
        <v>184</v>
      </c>
      <c r="B202" s="52">
        <v>80</v>
      </c>
      <c r="C202" s="52">
        <v>1.5</v>
      </c>
      <c r="D202" s="52">
        <v>12</v>
      </c>
      <c r="E202" s="52">
        <v>12</v>
      </c>
      <c r="F202" s="52">
        <v>4</v>
      </c>
      <c r="G202" s="52">
        <v>0.17</v>
      </c>
      <c r="H202" s="52">
        <v>12</v>
      </c>
      <c r="I202" s="52">
        <v>16</v>
      </c>
      <c r="J202" s="52">
        <v>1.4</v>
      </c>
      <c r="K202" s="54"/>
    </row>
    <row r="203" spans="1:11" ht="14.25">
      <c r="A203" s="51" t="s">
        <v>185</v>
      </c>
      <c r="B203" s="52">
        <v>91</v>
      </c>
      <c r="C203" s="52">
        <v>3.1</v>
      </c>
      <c r="D203" s="52">
        <v>12</v>
      </c>
      <c r="E203" s="52">
        <v>12</v>
      </c>
      <c r="F203" s="52">
        <v>3.2</v>
      </c>
      <c r="G203" s="52">
        <v>0.09</v>
      </c>
      <c r="H203" s="52">
        <v>12</v>
      </c>
      <c r="I203" s="52">
        <v>15.2</v>
      </c>
      <c r="J203" s="52">
        <v>2.8</v>
      </c>
      <c r="K203" s="54"/>
    </row>
    <row r="204" spans="1:11" ht="14.25">
      <c r="A204" s="51" t="s">
        <v>186</v>
      </c>
      <c r="B204" s="52">
        <v>72</v>
      </c>
      <c r="C204" s="52">
        <v>0.2</v>
      </c>
      <c r="D204" s="52">
        <v>6.6</v>
      </c>
      <c r="E204" s="52">
        <v>6.3</v>
      </c>
      <c r="F204" s="52">
        <v>10</v>
      </c>
      <c r="G204" s="52">
        <v>0.12</v>
      </c>
      <c r="H204" s="52">
        <v>12</v>
      </c>
      <c r="I204" s="52">
        <v>16.600000000000001</v>
      </c>
      <c r="J204" s="52">
        <v>0.2</v>
      </c>
      <c r="K204" s="55" t="s">
        <v>162</v>
      </c>
    </row>
    <row r="205" spans="1:11" ht="14.25">
      <c r="A205" s="51" t="s">
        <v>187</v>
      </c>
      <c r="B205" s="52">
        <v>71</v>
      </c>
      <c r="C205" s="52">
        <v>0.2</v>
      </c>
      <c r="D205" s="52">
        <v>6.4</v>
      </c>
      <c r="E205" s="52">
        <v>6</v>
      </c>
      <c r="F205" s="52">
        <v>10</v>
      </c>
      <c r="G205" s="52">
        <v>0.11</v>
      </c>
      <c r="H205" s="52">
        <v>11.4</v>
      </c>
      <c r="I205" s="52">
        <v>16.399999999999999</v>
      </c>
      <c r="J205" s="52">
        <v>0.2</v>
      </c>
      <c r="K205" s="53" t="s">
        <v>162</v>
      </c>
    </row>
    <row r="206" spans="1:11" ht="14.25">
      <c r="A206" s="51" t="s">
        <v>188</v>
      </c>
      <c r="B206" s="52">
        <v>87</v>
      </c>
      <c r="C206" s="52">
        <v>3.1</v>
      </c>
      <c r="D206" s="52">
        <v>11</v>
      </c>
      <c r="E206" s="52">
        <v>11</v>
      </c>
      <c r="F206" s="52">
        <v>3.2</v>
      </c>
      <c r="G206" s="52">
        <v>0.09</v>
      </c>
      <c r="H206" s="52">
        <v>11</v>
      </c>
      <c r="I206" s="52">
        <v>14.2</v>
      </c>
      <c r="J206" s="52">
        <v>2.8</v>
      </c>
      <c r="K206" s="54"/>
    </row>
    <row r="207" spans="1:11" ht="14.25">
      <c r="A207" s="51" t="s">
        <v>189</v>
      </c>
      <c r="B207" s="52">
        <v>78</v>
      </c>
      <c r="C207" s="52">
        <v>2.1</v>
      </c>
      <c r="D207" s="52">
        <v>11</v>
      </c>
      <c r="E207" s="52">
        <v>11</v>
      </c>
      <c r="F207" s="52">
        <v>3.6</v>
      </c>
      <c r="G207" s="52">
        <v>0.11</v>
      </c>
      <c r="H207" s="52">
        <v>11</v>
      </c>
      <c r="I207" s="52">
        <v>14.6</v>
      </c>
      <c r="J207" s="52">
        <v>1.9</v>
      </c>
      <c r="K207" s="54"/>
    </row>
    <row r="208" spans="1:11" ht="14.25">
      <c r="A208" s="51" t="s">
        <v>190</v>
      </c>
      <c r="B208" s="52">
        <v>59</v>
      </c>
      <c r="C208" s="52">
        <v>2.2999999999999998</v>
      </c>
      <c r="D208" s="52">
        <v>5.7</v>
      </c>
      <c r="E208" s="52">
        <v>5.4</v>
      </c>
      <c r="F208" s="52">
        <v>3.1</v>
      </c>
      <c r="G208" s="52">
        <v>0.1</v>
      </c>
      <c r="H208" s="52">
        <v>10.3</v>
      </c>
      <c r="I208" s="52">
        <v>8.8000000000000007</v>
      </c>
      <c r="J208" s="52">
        <v>2.1</v>
      </c>
      <c r="K208" s="53" t="s">
        <v>162</v>
      </c>
    </row>
    <row r="209" spans="1:11" ht="14.25">
      <c r="A209" s="51" t="s">
        <v>191</v>
      </c>
      <c r="B209" s="52">
        <v>52</v>
      </c>
      <c r="C209" s="52">
        <v>0.9</v>
      </c>
      <c r="D209" s="52">
        <v>5.3</v>
      </c>
      <c r="E209" s="52">
        <v>5.3</v>
      </c>
      <c r="F209" s="52">
        <v>5.6</v>
      </c>
      <c r="G209" s="52">
        <v>0.12</v>
      </c>
      <c r="H209" s="52">
        <v>10.1</v>
      </c>
      <c r="I209" s="52">
        <v>10.9</v>
      </c>
      <c r="J209" s="52">
        <v>0.8</v>
      </c>
      <c r="K209" s="53" t="s">
        <v>162</v>
      </c>
    </row>
    <row r="210" spans="1:11" ht="14.25">
      <c r="A210" s="51" t="s">
        <v>192</v>
      </c>
      <c r="B210" s="52">
        <v>52</v>
      </c>
      <c r="C210" s="52">
        <v>0.9</v>
      </c>
      <c r="D210" s="52">
        <v>5.3</v>
      </c>
      <c r="E210" s="52">
        <v>5.3</v>
      </c>
      <c r="F210" s="52">
        <v>5.6</v>
      </c>
      <c r="G210" s="52">
        <v>0.12</v>
      </c>
      <c r="H210" s="52">
        <v>10.1</v>
      </c>
      <c r="I210" s="52">
        <v>10.9</v>
      </c>
      <c r="J210" s="52">
        <v>0.8</v>
      </c>
      <c r="K210" s="53" t="s">
        <v>162</v>
      </c>
    </row>
    <row r="211" spans="1:11" ht="14.25">
      <c r="A211" s="51" t="s">
        <v>193</v>
      </c>
      <c r="B211" s="52">
        <v>61</v>
      </c>
      <c r="C211" s="52">
        <v>0.5</v>
      </c>
      <c r="D211" s="52">
        <v>10</v>
      </c>
      <c r="E211" s="52">
        <v>9.9</v>
      </c>
      <c r="F211" s="52">
        <v>3.8</v>
      </c>
      <c r="G211" s="52">
        <v>0.12</v>
      </c>
      <c r="H211" s="52">
        <v>9.9</v>
      </c>
      <c r="I211" s="52">
        <v>13.8</v>
      </c>
      <c r="J211" s="52">
        <v>0.5</v>
      </c>
      <c r="K211" s="54"/>
    </row>
    <row r="212" spans="1:11" ht="14.25">
      <c r="A212" s="51" t="s">
        <v>194</v>
      </c>
      <c r="B212" s="52">
        <v>60</v>
      </c>
      <c r="C212" s="52">
        <v>0.4</v>
      </c>
      <c r="D212" s="52">
        <v>10</v>
      </c>
      <c r="E212" s="52">
        <v>9.9</v>
      </c>
      <c r="F212" s="52">
        <v>3.8</v>
      </c>
      <c r="G212" s="52">
        <v>0.11</v>
      </c>
      <c r="H212" s="52">
        <v>9.9</v>
      </c>
      <c r="I212" s="52">
        <v>13.8</v>
      </c>
      <c r="J212" s="52">
        <v>0.4</v>
      </c>
      <c r="K212" s="54"/>
    </row>
    <row r="213" spans="1:11" ht="14.25">
      <c r="A213" s="51" t="s">
        <v>195</v>
      </c>
      <c r="B213" s="52">
        <v>60</v>
      </c>
      <c r="C213" s="52">
        <v>0.5</v>
      </c>
      <c r="D213" s="52">
        <v>5.5</v>
      </c>
      <c r="E213" s="52">
        <v>5.2</v>
      </c>
      <c r="F213" s="52">
        <v>8.4</v>
      </c>
      <c r="G213" s="52">
        <v>0.17</v>
      </c>
      <c r="H213" s="52">
        <v>9.9</v>
      </c>
      <c r="I213" s="52">
        <v>13.9</v>
      </c>
      <c r="J213" s="52">
        <v>0.5</v>
      </c>
      <c r="K213" s="51" t="s">
        <v>162</v>
      </c>
    </row>
    <row r="214" spans="1:11" ht="14.25">
      <c r="A214" s="51" t="s">
        <v>196</v>
      </c>
      <c r="B214" s="52">
        <v>61</v>
      </c>
      <c r="C214" s="52">
        <v>0.5</v>
      </c>
      <c r="D214" s="52">
        <v>5.5</v>
      </c>
      <c r="E214" s="52">
        <v>5.2</v>
      </c>
      <c r="F214" s="52">
        <v>8.3000000000000007</v>
      </c>
      <c r="G214" s="52">
        <v>0.17</v>
      </c>
      <c r="H214" s="52">
        <v>9.9</v>
      </c>
      <c r="I214" s="52">
        <v>13.8</v>
      </c>
      <c r="J214" s="52">
        <v>0.5</v>
      </c>
      <c r="K214" s="51" t="s">
        <v>162</v>
      </c>
    </row>
    <row r="215" spans="1:11" ht="14.25">
      <c r="A215" s="51" t="s">
        <v>197</v>
      </c>
      <c r="B215" s="52">
        <v>72</v>
      </c>
      <c r="C215" s="52">
        <v>1.4</v>
      </c>
      <c r="D215" s="52">
        <v>10</v>
      </c>
      <c r="E215" s="52">
        <v>9.8000000000000007</v>
      </c>
      <c r="F215" s="52">
        <v>3.9</v>
      </c>
      <c r="G215" s="52">
        <v>0.09</v>
      </c>
      <c r="H215" s="52">
        <v>9.8000000000000007</v>
      </c>
      <c r="I215" s="52">
        <v>13.9</v>
      </c>
      <c r="J215" s="52">
        <v>1.3</v>
      </c>
      <c r="K215" s="54"/>
    </row>
    <row r="216" spans="1:11" ht="14.25">
      <c r="A216" s="51" t="s">
        <v>198</v>
      </c>
      <c r="B216" s="52">
        <v>69</v>
      </c>
      <c r="C216" s="52">
        <v>1.4</v>
      </c>
      <c r="D216" s="52">
        <v>9.6999999999999993</v>
      </c>
      <c r="E216" s="52">
        <v>9.5</v>
      </c>
      <c r="F216" s="52">
        <v>3.8</v>
      </c>
      <c r="G216" s="52">
        <v>0.1</v>
      </c>
      <c r="H216" s="52">
        <v>9.5</v>
      </c>
      <c r="I216" s="52">
        <v>13.5</v>
      </c>
      <c r="J216" s="52">
        <v>1.3</v>
      </c>
      <c r="K216" s="54"/>
    </row>
    <row r="217" spans="1:11" ht="14.25">
      <c r="A217" s="51" t="s">
        <v>199</v>
      </c>
      <c r="B217" s="52">
        <v>70</v>
      </c>
      <c r="C217" s="52">
        <v>1.4</v>
      </c>
      <c r="D217" s="52">
        <v>9.6999999999999993</v>
      </c>
      <c r="E217" s="52">
        <v>9.5</v>
      </c>
      <c r="F217" s="52">
        <v>3.8</v>
      </c>
      <c r="G217" s="52">
        <v>0.1</v>
      </c>
      <c r="H217" s="52">
        <v>9.5</v>
      </c>
      <c r="I217" s="52">
        <v>13.5</v>
      </c>
      <c r="J217" s="52">
        <v>1.3</v>
      </c>
      <c r="K217" s="54"/>
    </row>
    <row r="218" spans="1:11" ht="14.25">
      <c r="A218" s="51" t="s">
        <v>200</v>
      </c>
      <c r="B218" s="52">
        <v>58</v>
      </c>
      <c r="C218" s="52">
        <v>2.2999999999999998</v>
      </c>
      <c r="D218" s="52">
        <v>5.3</v>
      </c>
      <c r="E218" s="52">
        <v>5</v>
      </c>
      <c r="F218" s="52">
        <v>3.1</v>
      </c>
      <c r="G218" s="52">
        <v>0.1</v>
      </c>
      <c r="H218" s="52">
        <v>9.5</v>
      </c>
      <c r="I218" s="52">
        <v>8.4</v>
      </c>
      <c r="J218" s="52">
        <v>2.1</v>
      </c>
      <c r="K218" s="51" t="s">
        <v>162</v>
      </c>
    </row>
    <row r="219" spans="1:11" ht="14.25">
      <c r="A219" s="51" t="s">
        <v>201</v>
      </c>
      <c r="B219" s="52">
        <v>50</v>
      </c>
      <c r="C219" s="52">
        <v>0.5</v>
      </c>
      <c r="D219" s="52">
        <v>5</v>
      </c>
      <c r="E219" s="52">
        <v>4.9000000000000004</v>
      </c>
      <c r="F219" s="52">
        <v>6</v>
      </c>
      <c r="G219" s="52">
        <v>0.11</v>
      </c>
      <c r="H219" s="52">
        <v>9.3000000000000007</v>
      </c>
      <c r="I219" s="52">
        <v>11</v>
      </c>
      <c r="J219" s="52">
        <v>0.5</v>
      </c>
      <c r="K219" s="51" t="s">
        <v>162</v>
      </c>
    </row>
    <row r="220" spans="1:11" ht="28.5">
      <c r="A220" s="56" t="s">
        <v>202</v>
      </c>
      <c r="B220" s="14">
        <v>58</v>
      </c>
      <c r="C220" s="14">
        <v>1.5</v>
      </c>
      <c r="D220" s="14">
        <v>4.9000000000000004</v>
      </c>
      <c r="E220" s="14">
        <v>4.9000000000000004</v>
      </c>
      <c r="F220" s="14">
        <v>6.1</v>
      </c>
      <c r="G220" s="14">
        <v>0.1</v>
      </c>
      <c r="H220" s="14">
        <v>9.3000000000000007</v>
      </c>
      <c r="I220" s="14">
        <v>11</v>
      </c>
      <c r="J220" s="14">
        <v>1.4</v>
      </c>
      <c r="K220" s="53" t="s">
        <v>203</v>
      </c>
    </row>
    <row r="221" spans="1:11" ht="14.25">
      <c r="A221" s="51" t="s">
        <v>204</v>
      </c>
      <c r="B221" s="52">
        <v>65</v>
      </c>
      <c r="C221" s="52">
        <v>1</v>
      </c>
      <c r="D221" s="52">
        <v>6</v>
      </c>
      <c r="E221" s="52">
        <v>4.9000000000000004</v>
      </c>
      <c r="F221" s="52">
        <v>6.1</v>
      </c>
      <c r="G221" s="52">
        <v>0.1</v>
      </c>
      <c r="H221" s="52">
        <v>9.3000000000000007</v>
      </c>
      <c r="I221" s="52">
        <v>12.1</v>
      </c>
      <c r="J221" s="52">
        <v>0.9</v>
      </c>
      <c r="K221" s="51" t="s">
        <v>162</v>
      </c>
    </row>
    <row r="222" spans="1:11" ht="14.25">
      <c r="A222" s="51" t="s">
        <v>205</v>
      </c>
      <c r="B222" s="52">
        <v>68</v>
      </c>
      <c r="C222" s="52">
        <v>1.3</v>
      </c>
      <c r="D222" s="52">
        <v>9.6</v>
      </c>
      <c r="E222" s="52">
        <v>9.1999999999999993</v>
      </c>
      <c r="F222" s="52">
        <v>3.8</v>
      </c>
      <c r="G222" s="52">
        <v>0.1</v>
      </c>
      <c r="H222" s="52">
        <v>9.1999999999999993</v>
      </c>
      <c r="I222" s="52">
        <v>13.4</v>
      </c>
      <c r="J222" s="52">
        <v>1.2</v>
      </c>
      <c r="K222" s="54"/>
    </row>
    <row r="223" spans="1:11" ht="14.25">
      <c r="A223" s="51" t="s">
        <v>206</v>
      </c>
      <c r="B223" s="52">
        <v>62</v>
      </c>
      <c r="C223" s="52">
        <v>0.4</v>
      </c>
      <c r="D223" s="52">
        <v>9.1</v>
      </c>
      <c r="E223" s="52">
        <v>9.1</v>
      </c>
      <c r="F223" s="52">
        <v>4.8</v>
      </c>
      <c r="G223" s="52">
        <v>0.09</v>
      </c>
      <c r="H223" s="52">
        <v>9.1</v>
      </c>
      <c r="I223" s="52">
        <v>13.9</v>
      </c>
      <c r="J223" s="52">
        <v>0.4</v>
      </c>
      <c r="K223" s="54"/>
    </row>
    <row r="224" spans="1:11" ht="14.25">
      <c r="A224" s="51" t="s">
        <v>207</v>
      </c>
      <c r="B224" s="52">
        <v>81</v>
      </c>
      <c r="C224" s="52">
        <v>1.8</v>
      </c>
      <c r="D224" s="52">
        <v>8.6999999999999993</v>
      </c>
      <c r="E224" s="52">
        <v>4.7</v>
      </c>
      <c r="F224" s="52">
        <v>10</v>
      </c>
      <c r="G224" s="52">
        <v>0.22</v>
      </c>
      <c r="H224" s="52">
        <v>8.9</v>
      </c>
      <c r="I224" s="52">
        <v>18.7</v>
      </c>
      <c r="J224" s="52">
        <v>1.6</v>
      </c>
      <c r="K224" s="51" t="s">
        <v>162</v>
      </c>
    </row>
    <row r="225" spans="1:11" ht="14.25">
      <c r="A225" s="51" t="s">
        <v>208</v>
      </c>
      <c r="B225" s="52">
        <v>76</v>
      </c>
      <c r="C225" s="52">
        <v>1.5</v>
      </c>
      <c r="D225" s="52">
        <v>7</v>
      </c>
      <c r="E225" s="52">
        <v>4.7</v>
      </c>
      <c r="F225" s="52">
        <v>10</v>
      </c>
      <c r="G225" s="52">
        <v>0.21</v>
      </c>
      <c r="H225" s="52">
        <v>8.9</v>
      </c>
      <c r="I225" s="52">
        <v>17</v>
      </c>
      <c r="J225" s="52">
        <v>1.4</v>
      </c>
      <c r="K225" s="51" t="s">
        <v>162</v>
      </c>
    </row>
    <row r="226" spans="1:11" ht="14.25">
      <c r="A226" s="51" t="s">
        <v>209</v>
      </c>
      <c r="B226" s="52">
        <v>74</v>
      </c>
      <c r="C226" s="52">
        <v>1.5</v>
      </c>
      <c r="D226" s="52">
        <v>7.9</v>
      </c>
      <c r="E226" s="52">
        <v>4.7</v>
      </c>
      <c r="F226" s="52">
        <v>10</v>
      </c>
      <c r="G226" s="52">
        <v>0.28999999999999998</v>
      </c>
      <c r="H226" s="52">
        <v>8.9</v>
      </c>
      <c r="I226" s="52">
        <v>17.899999999999999</v>
      </c>
      <c r="J226" s="52">
        <v>1.4</v>
      </c>
      <c r="K226" s="51" t="s">
        <v>162</v>
      </c>
    </row>
    <row r="227" spans="1:11" ht="14.25">
      <c r="A227" s="51" t="s">
        <v>210</v>
      </c>
      <c r="B227" s="52">
        <v>51</v>
      </c>
      <c r="C227" s="52">
        <v>0.9</v>
      </c>
      <c r="D227" s="52">
        <v>4.9000000000000004</v>
      </c>
      <c r="E227" s="52">
        <v>4.7</v>
      </c>
      <c r="F227" s="52">
        <v>5.7</v>
      </c>
      <c r="G227" s="52">
        <v>0.17</v>
      </c>
      <c r="H227" s="52">
        <v>8.9</v>
      </c>
      <c r="I227" s="52">
        <v>10.6</v>
      </c>
      <c r="J227" s="52">
        <v>0.8</v>
      </c>
      <c r="K227" s="51" t="s">
        <v>162</v>
      </c>
    </row>
    <row r="228" spans="1:11" ht="14.25">
      <c r="A228" s="51" t="s">
        <v>211</v>
      </c>
      <c r="B228" s="52">
        <v>67</v>
      </c>
      <c r="C228" s="52">
        <v>1.3</v>
      </c>
      <c r="D228" s="52">
        <v>9.5</v>
      </c>
      <c r="E228" s="52">
        <v>8.8000000000000007</v>
      </c>
      <c r="F228" s="52">
        <v>3.8</v>
      </c>
      <c r="G228" s="52">
        <v>0.1</v>
      </c>
      <c r="H228" s="52">
        <v>8.8000000000000007</v>
      </c>
      <c r="I228" s="52">
        <v>13.3</v>
      </c>
      <c r="J228" s="52">
        <v>1.2</v>
      </c>
      <c r="K228" s="54"/>
    </row>
    <row r="229" spans="1:11" ht="14.25">
      <c r="A229" s="51" t="s">
        <v>212</v>
      </c>
      <c r="B229" s="52">
        <v>50</v>
      </c>
      <c r="C229" s="52">
        <v>0.3</v>
      </c>
      <c r="D229" s="52">
        <v>5.6</v>
      </c>
      <c r="E229" s="52">
        <v>4.5999999999999996</v>
      </c>
      <c r="F229" s="52">
        <v>6</v>
      </c>
      <c r="G229" s="52">
        <v>0.12</v>
      </c>
      <c r="H229" s="52">
        <v>8.6999999999999993</v>
      </c>
      <c r="I229" s="52">
        <v>11.6</v>
      </c>
      <c r="J229" s="52">
        <v>0.3</v>
      </c>
      <c r="K229" s="51" t="s">
        <v>162</v>
      </c>
    </row>
    <row r="230" spans="1:11" ht="14.25">
      <c r="A230" s="51" t="s">
        <v>213</v>
      </c>
      <c r="B230" s="52">
        <v>70</v>
      </c>
      <c r="C230" s="52">
        <v>2</v>
      </c>
      <c r="D230" s="52">
        <v>8.6999999999999993</v>
      </c>
      <c r="E230" s="52">
        <v>8.6999999999999993</v>
      </c>
      <c r="F230" s="52">
        <v>3.5</v>
      </c>
      <c r="G230" s="52">
        <v>0.11</v>
      </c>
      <c r="H230" s="52">
        <v>8.6999999999999993</v>
      </c>
      <c r="I230" s="52">
        <v>12.2</v>
      </c>
      <c r="J230" s="52">
        <v>1.8</v>
      </c>
      <c r="K230" s="54"/>
    </row>
    <row r="231" spans="1:11" ht="14.25">
      <c r="A231" s="51" t="s">
        <v>214</v>
      </c>
      <c r="B231" s="52">
        <v>52</v>
      </c>
      <c r="C231" s="52">
        <v>0.2</v>
      </c>
      <c r="D231" s="52">
        <v>4.7</v>
      </c>
      <c r="E231" s="52">
        <v>4.5</v>
      </c>
      <c r="F231" s="52">
        <v>7.5</v>
      </c>
      <c r="G231" s="52">
        <v>0.13</v>
      </c>
      <c r="H231" s="52">
        <v>8.6</v>
      </c>
      <c r="I231" s="52">
        <v>12.2</v>
      </c>
      <c r="J231" s="52">
        <v>0.2</v>
      </c>
      <c r="K231" s="51" t="s">
        <v>162</v>
      </c>
    </row>
    <row r="232" spans="1:11" ht="14.25">
      <c r="A232" s="51" t="s">
        <v>215</v>
      </c>
      <c r="B232" s="52">
        <v>49</v>
      </c>
      <c r="C232" s="52">
        <v>0.1</v>
      </c>
      <c r="D232" s="52">
        <v>4.5</v>
      </c>
      <c r="E232" s="52">
        <v>4.5</v>
      </c>
      <c r="F232" s="52">
        <v>7.5</v>
      </c>
      <c r="G232" s="52">
        <v>0.13</v>
      </c>
      <c r="H232" s="52">
        <v>8.6</v>
      </c>
      <c r="I232" s="52">
        <v>12</v>
      </c>
      <c r="J232" s="52">
        <v>0.1</v>
      </c>
      <c r="K232" s="51" t="s">
        <v>162</v>
      </c>
    </row>
    <row r="233" spans="1:11" ht="14.25">
      <c r="A233" s="51" t="s">
        <v>216</v>
      </c>
      <c r="B233" s="52">
        <v>48</v>
      </c>
      <c r="C233" s="52">
        <v>0.3</v>
      </c>
      <c r="D233" s="52">
        <v>5.3</v>
      </c>
      <c r="E233" s="52">
        <v>4.4000000000000004</v>
      </c>
      <c r="F233" s="52">
        <v>6</v>
      </c>
      <c r="G233" s="52">
        <v>0.12</v>
      </c>
      <c r="H233" s="52">
        <v>8.4</v>
      </c>
      <c r="I233" s="52">
        <v>11.3</v>
      </c>
      <c r="J233" s="52">
        <v>0.3</v>
      </c>
      <c r="K233" s="51" t="s">
        <v>162</v>
      </c>
    </row>
    <row r="234" spans="1:11" ht="14.25">
      <c r="A234" s="51" t="s">
        <v>217</v>
      </c>
      <c r="B234" s="52">
        <v>59</v>
      </c>
      <c r="C234" s="52">
        <v>0.5</v>
      </c>
      <c r="D234" s="52">
        <v>8.3000000000000007</v>
      </c>
      <c r="E234" s="52">
        <v>8.3000000000000007</v>
      </c>
      <c r="F234" s="52">
        <v>4.9000000000000004</v>
      </c>
      <c r="G234" s="52">
        <v>0.1</v>
      </c>
      <c r="H234" s="52">
        <v>8.3000000000000007</v>
      </c>
      <c r="I234" s="52">
        <v>13.2</v>
      </c>
      <c r="J234" s="52">
        <v>0.5</v>
      </c>
      <c r="K234" s="54"/>
    </row>
    <row r="235" spans="1:11" ht="14.25">
      <c r="A235" s="51" t="s">
        <v>218</v>
      </c>
      <c r="B235" s="52">
        <v>146</v>
      </c>
      <c r="C235" s="52">
        <v>13</v>
      </c>
      <c r="D235" s="52">
        <v>4.2</v>
      </c>
      <c r="E235" s="52">
        <v>4.0999999999999996</v>
      </c>
      <c r="F235" s="52">
        <v>3.1</v>
      </c>
      <c r="G235" s="52">
        <v>0.08</v>
      </c>
      <c r="H235" s="52">
        <v>7.8</v>
      </c>
      <c r="I235" s="52">
        <v>7.3</v>
      </c>
      <c r="J235" s="52">
        <v>11.7</v>
      </c>
      <c r="K235" s="51" t="s">
        <v>162</v>
      </c>
    </row>
    <row r="236" spans="1:11" ht="28.5">
      <c r="A236" s="29" t="s">
        <v>219</v>
      </c>
      <c r="B236" s="15">
        <v>53</v>
      </c>
      <c r="C236" s="15">
        <v>0.4</v>
      </c>
      <c r="D236" s="15">
        <v>7.5</v>
      </c>
      <c r="E236" s="15">
        <v>7.3</v>
      </c>
      <c r="F236" s="15">
        <v>4</v>
      </c>
      <c r="G236" s="15">
        <v>0.1</v>
      </c>
      <c r="H236" s="15">
        <v>7.3</v>
      </c>
      <c r="I236" s="15">
        <v>11.5</v>
      </c>
      <c r="J236" s="15">
        <v>0.4</v>
      </c>
      <c r="K236" s="57" t="s">
        <v>220</v>
      </c>
    </row>
    <row r="237" spans="1:11" ht="14.25">
      <c r="A237" s="51" t="s">
        <v>221</v>
      </c>
      <c r="B237" s="52">
        <v>53</v>
      </c>
      <c r="C237" s="52">
        <v>0.5</v>
      </c>
      <c r="D237" s="52">
        <v>7.5</v>
      </c>
      <c r="E237" s="52">
        <v>7.2</v>
      </c>
      <c r="F237" s="52">
        <v>4.0999999999999996</v>
      </c>
      <c r="G237" s="52">
        <v>0.1</v>
      </c>
      <c r="H237" s="52">
        <v>7.2</v>
      </c>
      <c r="I237" s="52">
        <v>11.6</v>
      </c>
      <c r="J237" s="52">
        <v>0.5</v>
      </c>
      <c r="K237" s="54"/>
    </row>
    <row r="238" spans="1:11" ht="14.25">
      <c r="A238" s="51" t="s">
        <v>222</v>
      </c>
      <c r="B238" s="52">
        <v>54</v>
      </c>
      <c r="C238" s="52">
        <v>2.5</v>
      </c>
      <c r="D238" s="52">
        <v>3.7</v>
      </c>
      <c r="E238" s="52">
        <v>3.7</v>
      </c>
      <c r="F238" s="52">
        <v>3.4</v>
      </c>
      <c r="G238" s="52">
        <v>0.1</v>
      </c>
      <c r="H238" s="52">
        <v>7</v>
      </c>
      <c r="I238" s="52">
        <v>7.1</v>
      </c>
      <c r="J238" s="52">
        <v>2.2999999999999998</v>
      </c>
      <c r="K238" s="51" t="s">
        <v>162</v>
      </c>
    </row>
    <row r="239" spans="1:11" ht="14.25">
      <c r="A239" s="51" t="s">
        <v>223</v>
      </c>
      <c r="B239" s="52">
        <v>48</v>
      </c>
      <c r="C239" s="52">
        <v>1.5</v>
      </c>
      <c r="D239" s="52">
        <v>3.6</v>
      </c>
      <c r="E239" s="52">
        <v>3.6</v>
      </c>
      <c r="F239" s="52">
        <v>4.3</v>
      </c>
      <c r="G239" s="52">
        <v>0.11</v>
      </c>
      <c r="H239" s="52">
        <v>6.8</v>
      </c>
      <c r="I239" s="52">
        <v>7.9</v>
      </c>
      <c r="J239" s="52">
        <v>1.4</v>
      </c>
      <c r="K239" s="51" t="s">
        <v>162</v>
      </c>
    </row>
    <row r="240" spans="1:11" ht="14.25">
      <c r="A240" s="51" t="s">
        <v>224</v>
      </c>
      <c r="B240" s="52">
        <v>42</v>
      </c>
      <c r="C240" s="52">
        <v>1.2</v>
      </c>
      <c r="D240" s="52">
        <v>3.7</v>
      </c>
      <c r="E240" s="52">
        <v>3.5</v>
      </c>
      <c r="F240" s="52">
        <v>3.4</v>
      </c>
      <c r="G240" s="52">
        <v>0.1</v>
      </c>
      <c r="H240" s="52">
        <v>6.7</v>
      </c>
      <c r="I240" s="52">
        <v>7.1</v>
      </c>
      <c r="J240" s="52">
        <v>1.1000000000000001</v>
      </c>
      <c r="K240" s="51" t="s">
        <v>162</v>
      </c>
    </row>
    <row r="241" spans="1:11" ht="14.25">
      <c r="A241" s="51" t="s">
        <v>225</v>
      </c>
      <c r="B241" s="52">
        <v>48</v>
      </c>
      <c r="C241" s="52">
        <v>1.4</v>
      </c>
      <c r="D241" s="52">
        <v>3.8</v>
      </c>
      <c r="E241" s="52">
        <v>3.3</v>
      </c>
      <c r="F241" s="52">
        <v>5</v>
      </c>
      <c r="G241" s="52">
        <v>0.1</v>
      </c>
      <c r="H241" s="52">
        <v>6.3</v>
      </c>
      <c r="I241" s="52">
        <v>8.8000000000000007</v>
      </c>
      <c r="J241" s="52">
        <v>1.3</v>
      </c>
      <c r="K241" s="51" t="s">
        <v>162</v>
      </c>
    </row>
    <row r="242" spans="1:11" ht="14.25">
      <c r="A242" s="51" t="s">
        <v>226</v>
      </c>
      <c r="B242" s="52">
        <v>190</v>
      </c>
      <c r="C242" s="52">
        <v>16</v>
      </c>
      <c r="D242" s="52">
        <v>3.3</v>
      </c>
      <c r="E242" s="52">
        <v>3.3</v>
      </c>
      <c r="F242" s="52">
        <v>7.8</v>
      </c>
      <c r="G242" s="52">
        <v>0.8</v>
      </c>
      <c r="H242" s="52">
        <v>6.3</v>
      </c>
      <c r="I242" s="52">
        <v>11.1</v>
      </c>
      <c r="J242" s="52">
        <v>14.4</v>
      </c>
      <c r="K242" s="51" t="s">
        <v>162</v>
      </c>
    </row>
    <row r="243" spans="1:11" ht="14.25">
      <c r="A243" s="51" t="s">
        <v>227</v>
      </c>
      <c r="B243" s="52">
        <v>345</v>
      </c>
      <c r="C243" s="52">
        <v>36</v>
      </c>
      <c r="D243" s="52">
        <v>2.9</v>
      </c>
      <c r="E243" s="52">
        <v>2.9</v>
      </c>
      <c r="F243" s="52">
        <v>2.2999999999999998</v>
      </c>
      <c r="G243" s="52">
        <v>0.06</v>
      </c>
      <c r="H243" s="52">
        <v>5.5</v>
      </c>
      <c r="I243" s="52">
        <v>5.2</v>
      </c>
      <c r="J243" s="52">
        <v>32.4</v>
      </c>
      <c r="K243" s="51" t="s">
        <v>162</v>
      </c>
    </row>
    <row r="244" spans="1:11" ht="14.25">
      <c r="A244" s="51" t="s">
        <v>228</v>
      </c>
      <c r="B244" s="52">
        <v>60</v>
      </c>
      <c r="C244" s="52">
        <v>0.2</v>
      </c>
      <c r="D244" s="52">
        <v>3.2</v>
      </c>
      <c r="E244" s="52">
        <v>2.9</v>
      </c>
      <c r="F244" s="52">
        <v>12</v>
      </c>
      <c r="G244" s="52">
        <v>0.1</v>
      </c>
      <c r="H244" s="52">
        <v>5.5</v>
      </c>
      <c r="I244" s="52">
        <v>15.2</v>
      </c>
      <c r="J244" s="52">
        <v>0.2</v>
      </c>
      <c r="K244" s="51" t="s">
        <v>162</v>
      </c>
    </row>
    <row r="245" spans="1:11" ht="14.25">
      <c r="A245" s="51" t="s">
        <v>229</v>
      </c>
      <c r="B245" s="52">
        <v>48</v>
      </c>
      <c r="C245" s="52">
        <v>0.3</v>
      </c>
      <c r="D245" s="52">
        <v>3.2</v>
      </c>
      <c r="E245" s="52">
        <v>2.9</v>
      </c>
      <c r="F245" s="52">
        <v>8</v>
      </c>
      <c r="G245" s="52">
        <v>0.13</v>
      </c>
      <c r="H245" s="52">
        <v>5.5</v>
      </c>
      <c r="I245" s="52">
        <v>11.2</v>
      </c>
      <c r="J245" s="52">
        <v>0.3</v>
      </c>
      <c r="K245" s="51" t="s">
        <v>162</v>
      </c>
    </row>
    <row r="246" spans="1:11" ht="14.25">
      <c r="A246" s="51" t="s">
        <v>230</v>
      </c>
      <c r="B246" s="52">
        <v>47</v>
      </c>
      <c r="C246" s="52">
        <v>0.3</v>
      </c>
      <c r="D246" s="52">
        <v>3.1</v>
      </c>
      <c r="E246" s="52">
        <v>2.9</v>
      </c>
      <c r="F246" s="52">
        <v>8</v>
      </c>
      <c r="G246" s="52">
        <v>0.13</v>
      </c>
      <c r="H246" s="52">
        <v>5.5</v>
      </c>
      <c r="I246" s="52">
        <v>11.1</v>
      </c>
      <c r="J246" s="52">
        <v>0.3</v>
      </c>
      <c r="K246" s="51" t="s">
        <v>162</v>
      </c>
    </row>
    <row r="247" spans="1:11" ht="14.25">
      <c r="A247" s="51" t="s">
        <v>231</v>
      </c>
      <c r="B247" s="52">
        <v>47</v>
      </c>
      <c r="C247" s="52">
        <v>0.3</v>
      </c>
      <c r="D247" s="52">
        <v>3.1</v>
      </c>
      <c r="E247" s="52">
        <v>2.9</v>
      </c>
      <c r="F247" s="52">
        <v>8</v>
      </c>
      <c r="G247" s="52">
        <v>0.13</v>
      </c>
      <c r="H247" s="52">
        <v>5.5</v>
      </c>
      <c r="I247" s="52">
        <v>11.1</v>
      </c>
      <c r="J247" s="52">
        <v>0.3</v>
      </c>
      <c r="K247" s="51" t="s">
        <v>162</v>
      </c>
    </row>
    <row r="248" spans="1:11" ht="14.25">
      <c r="A248" s="51" t="s">
        <v>232</v>
      </c>
      <c r="B248" s="52">
        <v>46</v>
      </c>
      <c r="C248" s="52">
        <v>0.9</v>
      </c>
      <c r="D248" s="52">
        <v>5.5</v>
      </c>
      <c r="E248" s="52">
        <v>5.5</v>
      </c>
      <c r="F248" s="52">
        <v>4.0999999999999996</v>
      </c>
      <c r="G248" s="52">
        <v>0.1</v>
      </c>
      <c r="H248" s="52">
        <v>5.5</v>
      </c>
      <c r="I248" s="52">
        <v>9.6</v>
      </c>
      <c r="J248" s="52">
        <v>0.8</v>
      </c>
      <c r="K248" s="54"/>
    </row>
    <row r="249" spans="1:11" ht="14.25">
      <c r="A249" s="51" t="s">
        <v>233</v>
      </c>
      <c r="B249" s="52">
        <v>59</v>
      </c>
      <c r="C249" s="52">
        <v>2.6</v>
      </c>
      <c r="D249" s="52">
        <v>5.0999999999999996</v>
      </c>
      <c r="E249" s="52">
        <v>5.0999999999999996</v>
      </c>
      <c r="F249" s="52">
        <v>3.9</v>
      </c>
      <c r="G249" s="52">
        <v>0.09</v>
      </c>
      <c r="H249" s="52">
        <v>5.0999999999999996</v>
      </c>
      <c r="I249" s="52">
        <v>9</v>
      </c>
      <c r="J249" s="52">
        <v>2.2999999999999998</v>
      </c>
      <c r="K249" s="54"/>
    </row>
    <row r="250" spans="1:11" ht="14.25">
      <c r="A250" s="51" t="s">
        <v>234</v>
      </c>
      <c r="B250" s="52">
        <v>65</v>
      </c>
      <c r="C250" s="52">
        <v>0.5</v>
      </c>
      <c r="D250" s="52">
        <v>3</v>
      </c>
      <c r="E250" s="52">
        <v>2.7</v>
      </c>
      <c r="F250" s="52">
        <v>12</v>
      </c>
      <c r="G250" s="52">
        <v>0.09</v>
      </c>
      <c r="H250" s="52">
        <v>5.0999999999999996</v>
      </c>
      <c r="I250" s="52">
        <v>15</v>
      </c>
      <c r="J250" s="52">
        <v>0.5</v>
      </c>
      <c r="K250" s="51" t="s">
        <v>162</v>
      </c>
    </row>
    <row r="251" spans="1:11" ht="14.25">
      <c r="A251" s="51" t="s">
        <v>235</v>
      </c>
      <c r="B251" s="52">
        <v>65</v>
      </c>
      <c r="C251" s="52">
        <v>0.5</v>
      </c>
      <c r="D251" s="52">
        <v>3</v>
      </c>
      <c r="E251" s="52">
        <v>2.7</v>
      </c>
      <c r="F251" s="52">
        <v>12</v>
      </c>
      <c r="G251" s="52">
        <v>0.09</v>
      </c>
      <c r="H251" s="52">
        <v>5.0999999999999996</v>
      </c>
      <c r="I251" s="52">
        <v>15</v>
      </c>
      <c r="J251" s="52">
        <v>0.5</v>
      </c>
      <c r="K251" s="53" t="s">
        <v>162</v>
      </c>
    </row>
    <row r="252" spans="1:11" ht="14.25">
      <c r="A252" s="51" t="s">
        <v>236</v>
      </c>
      <c r="B252" s="52">
        <v>60</v>
      </c>
      <c r="C252" s="52">
        <v>0.2</v>
      </c>
      <c r="D252" s="52">
        <v>3</v>
      </c>
      <c r="E252" s="52">
        <v>2.7</v>
      </c>
      <c r="F252" s="52">
        <v>12</v>
      </c>
      <c r="G252" s="52">
        <v>0.1</v>
      </c>
      <c r="H252" s="52">
        <v>5.0999999999999996</v>
      </c>
      <c r="I252" s="52">
        <v>15</v>
      </c>
      <c r="J252" s="52">
        <v>0.2</v>
      </c>
      <c r="K252" s="53" t="s">
        <v>162</v>
      </c>
    </row>
    <row r="253" spans="1:11" ht="25.5">
      <c r="A253" s="58" t="s">
        <v>237</v>
      </c>
      <c r="B253" s="59">
        <v>147</v>
      </c>
      <c r="C253" s="59">
        <v>11</v>
      </c>
      <c r="D253" s="59">
        <v>5.2</v>
      </c>
      <c r="E253" s="59">
        <v>5.0999999999999996</v>
      </c>
      <c r="F253" s="59">
        <v>7.4</v>
      </c>
      <c r="G253" s="59">
        <v>0.7</v>
      </c>
      <c r="H253" s="59">
        <v>5.0999999999999996</v>
      </c>
      <c r="I253" s="59">
        <v>12.6</v>
      </c>
      <c r="J253" s="59">
        <v>9.9</v>
      </c>
      <c r="K253" s="60" t="s">
        <v>238</v>
      </c>
    </row>
    <row r="254" spans="1:11" ht="14.25">
      <c r="A254" s="51" t="s">
        <v>239</v>
      </c>
      <c r="B254" s="52">
        <v>47</v>
      </c>
      <c r="C254" s="52">
        <v>1</v>
      </c>
      <c r="D254" s="52">
        <v>5.2</v>
      </c>
      <c r="E254" s="52">
        <v>5</v>
      </c>
      <c r="F254" s="52">
        <v>3.9</v>
      </c>
      <c r="G254" s="52">
        <v>0.13</v>
      </c>
      <c r="H254" s="52">
        <v>5</v>
      </c>
      <c r="I254" s="52">
        <v>9.1</v>
      </c>
      <c r="J254" s="52">
        <v>0.9</v>
      </c>
      <c r="K254" s="54"/>
    </row>
    <row r="255" spans="1:11" ht="14.25">
      <c r="A255" s="51" t="s">
        <v>240</v>
      </c>
      <c r="B255" s="52">
        <v>60</v>
      </c>
      <c r="C255" s="52">
        <v>0.2</v>
      </c>
      <c r="D255" s="52">
        <v>3</v>
      </c>
      <c r="E255" s="52">
        <v>2.6</v>
      </c>
      <c r="F255" s="52">
        <v>12</v>
      </c>
      <c r="G255" s="52">
        <v>0.1</v>
      </c>
      <c r="H255" s="52">
        <v>4.9000000000000004</v>
      </c>
      <c r="I255" s="52">
        <v>15</v>
      </c>
      <c r="J255" s="52">
        <v>0.2</v>
      </c>
      <c r="K255" s="53" t="s">
        <v>162</v>
      </c>
    </row>
    <row r="256" spans="1:11" ht="14.25">
      <c r="A256" s="51" t="s">
        <v>241</v>
      </c>
      <c r="B256" s="52">
        <v>28</v>
      </c>
      <c r="C256" s="52">
        <v>0.4</v>
      </c>
      <c r="D256" s="52">
        <v>2.6</v>
      </c>
      <c r="E256" s="52">
        <v>2.6</v>
      </c>
      <c r="F256" s="52">
        <v>3.4</v>
      </c>
      <c r="G256" s="52">
        <v>7.0000000000000007E-2</v>
      </c>
      <c r="H256" s="52">
        <v>4.9000000000000004</v>
      </c>
      <c r="I256" s="52">
        <v>6</v>
      </c>
      <c r="J256" s="52">
        <v>0.4</v>
      </c>
      <c r="K256" s="53" t="s">
        <v>242</v>
      </c>
    </row>
    <row r="257" spans="1:11" ht="14.25">
      <c r="A257" s="51" t="s">
        <v>243</v>
      </c>
      <c r="B257" s="52">
        <v>59</v>
      </c>
      <c r="C257" s="52">
        <v>0.2</v>
      </c>
      <c r="D257" s="52">
        <v>5.0999999999999996</v>
      </c>
      <c r="E257" s="52">
        <v>4.8</v>
      </c>
      <c r="F257" s="52">
        <v>8.3000000000000007</v>
      </c>
      <c r="G257" s="52">
        <v>0.12</v>
      </c>
      <c r="H257" s="52">
        <v>4.8</v>
      </c>
      <c r="I257" s="52">
        <v>13.4</v>
      </c>
      <c r="J257" s="52">
        <v>0.2</v>
      </c>
      <c r="K257" s="54"/>
    </row>
    <row r="258" spans="1:11" ht="14.25">
      <c r="A258" s="51" t="s">
        <v>244</v>
      </c>
      <c r="B258" s="52">
        <v>38</v>
      </c>
      <c r="C258" s="52">
        <v>1.5</v>
      </c>
      <c r="D258" s="52">
        <v>2.6</v>
      </c>
      <c r="E258" s="52">
        <v>2.5</v>
      </c>
      <c r="F258" s="52">
        <v>3.4</v>
      </c>
      <c r="G258" s="52">
        <v>7.0000000000000007E-2</v>
      </c>
      <c r="H258" s="52">
        <v>4.8</v>
      </c>
      <c r="I258" s="52">
        <v>6</v>
      </c>
      <c r="J258" s="52">
        <v>1.4</v>
      </c>
      <c r="K258" s="53" t="s">
        <v>242</v>
      </c>
    </row>
    <row r="259" spans="1:11" ht="28.5">
      <c r="A259" s="56" t="s">
        <v>245</v>
      </c>
      <c r="B259" s="14">
        <v>64</v>
      </c>
      <c r="C259" s="14">
        <v>3.5</v>
      </c>
      <c r="D259" s="14">
        <v>4.5999999999999996</v>
      </c>
      <c r="E259" s="14">
        <v>4.5999999999999996</v>
      </c>
      <c r="F259" s="14">
        <v>3.4</v>
      </c>
      <c r="G259" s="14">
        <v>0.1</v>
      </c>
      <c r="H259" s="14">
        <v>4.5999999999999996</v>
      </c>
      <c r="I259" s="14">
        <v>8</v>
      </c>
      <c r="J259" s="14">
        <v>3.2</v>
      </c>
      <c r="K259" s="53" t="s">
        <v>246</v>
      </c>
    </row>
    <row r="260" spans="1:11" ht="28.5">
      <c r="A260" s="51" t="s">
        <v>247</v>
      </c>
      <c r="B260" s="52">
        <v>46</v>
      </c>
      <c r="C260" s="52">
        <v>1.5</v>
      </c>
      <c r="D260" s="52">
        <v>4.5999999999999996</v>
      </c>
      <c r="E260" s="52">
        <v>4.5999999999999996</v>
      </c>
      <c r="F260" s="52">
        <v>3.5</v>
      </c>
      <c r="G260" s="52">
        <v>0.11</v>
      </c>
      <c r="H260" s="52">
        <v>4.5999999999999996</v>
      </c>
      <c r="I260" s="52">
        <v>8.1</v>
      </c>
      <c r="J260" s="52">
        <v>1.4</v>
      </c>
      <c r="K260" s="53" t="s">
        <v>248</v>
      </c>
    </row>
    <row r="261" spans="1:11" ht="14.25">
      <c r="A261" s="51" t="s">
        <v>249</v>
      </c>
      <c r="B261" s="52">
        <v>40</v>
      </c>
      <c r="C261" s="52">
        <v>0.1</v>
      </c>
      <c r="D261" s="52">
        <v>4.8</v>
      </c>
      <c r="E261" s="52">
        <v>4.5</v>
      </c>
      <c r="F261" s="52">
        <v>4.2</v>
      </c>
      <c r="G261" s="52">
        <v>0.13</v>
      </c>
      <c r="H261" s="52">
        <v>4.5</v>
      </c>
      <c r="I261" s="52">
        <v>9</v>
      </c>
      <c r="J261" s="52">
        <v>0.1</v>
      </c>
      <c r="K261" s="54"/>
    </row>
    <row r="262" spans="1:11" ht="14.25">
      <c r="A262" s="51" t="s">
        <v>250</v>
      </c>
      <c r="B262" s="52">
        <v>41</v>
      </c>
      <c r="C262" s="52">
        <v>0.1</v>
      </c>
      <c r="D262" s="52">
        <v>4.8</v>
      </c>
      <c r="E262" s="52">
        <v>4.5</v>
      </c>
      <c r="F262" s="52">
        <v>4.4000000000000004</v>
      </c>
      <c r="G262" s="52">
        <v>0.13</v>
      </c>
      <c r="H262" s="52">
        <v>4.5</v>
      </c>
      <c r="I262" s="52">
        <v>9.1999999999999993</v>
      </c>
      <c r="J262" s="52">
        <v>0.1</v>
      </c>
      <c r="K262" s="54"/>
    </row>
    <row r="263" spans="1:11" ht="14.25">
      <c r="A263" s="51" t="s">
        <v>251</v>
      </c>
      <c r="B263" s="52">
        <v>113</v>
      </c>
      <c r="C263" s="52">
        <v>8</v>
      </c>
      <c r="D263" s="52">
        <v>6.7</v>
      </c>
      <c r="E263" s="52">
        <v>4.4000000000000004</v>
      </c>
      <c r="F263" s="52">
        <v>3.5</v>
      </c>
      <c r="G263" s="52">
        <v>0.1</v>
      </c>
      <c r="H263" s="52">
        <v>4.4000000000000004</v>
      </c>
      <c r="I263" s="52">
        <v>10.199999999999999</v>
      </c>
      <c r="J263" s="52">
        <v>7.2</v>
      </c>
      <c r="K263" s="53" t="s">
        <v>252</v>
      </c>
    </row>
    <row r="264" spans="1:11" ht="14.25">
      <c r="A264" s="51" t="s">
        <v>253</v>
      </c>
      <c r="B264" s="52">
        <v>120</v>
      </c>
      <c r="C264" s="52">
        <v>10</v>
      </c>
      <c r="D264" s="52">
        <v>4.3</v>
      </c>
      <c r="E264" s="52">
        <v>4.3</v>
      </c>
      <c r="F264" s="52">
        <v>3.1</v>
      </c>
      <c r="G264" s="52">
        <v>0.1</v>
      </c>
      <c r="H264" s="52">
        <v>4.3</v>
      </c>
      <c r="I264" s="52">
        <v>7.4</v>
      </c>
      <c r="J264" s="52">
        <v>9</v>
      </c>
      <c r="K264" s="54"/>
    </row>
    <row r="265" spans="1:11" ht="28.5">
      <c r="A265" s="56" t="s">
        <v>254</v>
      </c>
      <c r="B265" s="14">
        <v>226</v>
      </c>
      <c r="C265" s="14">
        <v>21</v>
      </c>
      <c r="D265" s="14">
        <v>4.3</v>
      </c>
      <c r="E265" s="14">
        <v>4.3</v>
      </c>
      <c r="F265" s="14">
        <v>5.4</v>
      </c>
      <c r="G265" s="14">
        <v>0.75</v>
      </c>
      <c r="H265" s="14">
        <v>4.3</v>
      </c>
      <c r="I265" s="14">
        <v>9.6999999999999993</v>
      </c>
      <c r="J265" s="14">
        <v>18.899999999999999</v>
      </c>
      <c r="K265" s="53" t="s">
        <v>255</v>
      </c>
    </row>
    <row r="266" spans="1:11" ht="14.25">
      <c r="A266" s="51" t="s">
        <v>256</v>
      </c>
      <c r="B266" s="52">
        <v>55</v>
      </c>
      <c r="C266" s="52">
        <v>0.2</v>
      </c>
      <c r="D266" s="52">
        <v>4.5</v>
      </c>
      <c r="E266" s="52">
        <v>4.0999999999999996</v>
      </c>
      <c r="F266" s="52">
        <v>8.1999999999999993</v>
      </c>
      <c r="G266" s="52">
        <v>0.15</v>
      </c>
      <c r="H266" s="52">
        <v>4.0999999999999996</v>
      </c>
      <c r="I266" s="52">
        <v>12.7</v>
      </c>
      <c r="J266" s="52">
        <v>0.2</v>
      </c>
      <c r="K266" s="54"/>
    </row>
    <row r="267" spans="1:11" ht="14.25">
      <c r="A267" s="51" t="s">
        <v>257</v>
      </c>
      <c r="B267" s="52">
        <v>171</v>
      </c>
      <c r="C267" s="52">
        <v>15</v>
      </c>
      <c r="D267" s="52">
        <v>6</v>
      </c>
      <c r="E267" s="52">
        <v>4.0999999999999996</v>
      </c>
      <c r="F267" s="52">
        <v>3.2</v>
      </c>
      <c r="G267" s="52">
        <v>0.09</v>
      </c>
      <c r="H267" s="52">
        <v>4.0999999999999996</v>
      </c>
      <c r="I267" s="52">
        <v>9.1999999999999993</v>
      </c>
      <c r="J267" s="52">
        <v>13.5</v>
      </c>
      <c r="K267" s="53" t="s">
        <v>252</v>
      </c>
    </row>
    <row r="268" spans="1:11" ht="14.25">
      <c r="A268" s="51" t="s">
        <v>258</v>
      </c>
      <c r="B268" s="52">
        <v>37</v>
      </c>
      <c r="C268" s="52">
        <v>0.1</v>
      </c>
      <c r="D268" s="52">
        <v>4.0999999999999996</v>
      </c>
      <c r="E268" s="52">
        <v>4</v>
      </c>
      <c r="F268" s="52">
        <v>4.2</v>
      </c>
      <c r="G268" s="52">
        <v>0.13</v>
      </c>
      <c r="H268" s="52">
        <v>4</v>
      </c>
      <c r="I268" s="52">
        <v>8.3000000000000007</v>
      </c>
      <c r="J268" s="52">
        <v>0.1</v>
      </c>
      <c r="K268" s="54"/>
    </row>
    <row r="269" spans="1:11" ht="14.25">
      <c r="A269" s="51" t="s">
        <v>259</v>
      </c>
      <c r="B269" s="52">
        <v>37</v>
      </c>
      <c r="C269" s="52">
        <v>0.1</v>
      </c>
      <c r="D269" s="52">
        <v>4.3</v>
      </c>
      <c r="E269" s="52">
        <v>4</v>
      </c>
      <c r="F269" s="52">
        <v>4.2</v>
      </c>
      <c r="G269" s="52">
        <v>0.15</v>
      </c>
      <c r="H269" s="52">
        <v>4</v>
      </c>
      <c r="I269" s="52">
        <v>8.5</v>
      </c>
      <c r="J269" s="52">
        <v>0.1</v>
      </c>
      <c r="K269" s="54"/>
    </row>
    <row r="270" spans="1:11" ht="14.25">
      <c r="A270" s="51" t="s">
        <v>260</v>
      </c>
      <c r="B270" s="52">
        <v>61</v>
      </c>
      <c r="C270" s="52">
        <v>0.2</v>
      </c>
      <c r="D270" s="52">
        <v>4</v>
      </c>
      <c r="E270" s="52">
        <v>4</v>
      </c>
      <c r="F270" s="52">
        <v>10</v>
      </c>
      <c r="G270" s="52">
        <v>0.14000000000000001</v>
      </c>
      <c r="H270" s="52">
        <v>4</v>
      </c>
      <c r="I270" s="52">
        <v>14</v>
      </c>
      <c r="J270" s="52">
        <v>0.2</v>
      </c>
      <c r="K270" s="51" t="s">
        <v>261</v>
      </c>
    </row>
    <row r="271" spans="1:11" ht="14.25">
      <c r="A271" s="51" t="s">
        <v>262</v>
      </c>
      <c r="B271" s="52">
        <v>38</v>
      </c>
      <c r="C271" s="52">
        <v>0.1</v>
      </c>
      <c r="D271" s="52">
        <v>4.4000000000000004</v>
      </c>
      <c r="E271" s="52">
        <v>3.9</v>
      </c>
      <c r="F271" s="52">
        <v>4.0999999999999996</v>
      </c>
      <c r="G271" s="52">
        <v>0.13</v>
      </c>
      <c r="H271" s="52">
        <v>3.9</v>
      </c>
      <c r="I271" s="52">
        <v>8.5</v>
      </c>
      <c r="J271" s="52">
        <v>0.1</v>
      </c>
      <c r="K271" s="54"/>
    </row>
    <row r="272" spans="1:11" ht="14.25">
      <c r="A272" s="51" t="s">
        <v>263</v>
      </c>
      <c r="B272" s="52">
        <v>37</v>
      </c>
      <c r="C272" s="52">
        <v>0.1</v>
      </c>
      <c r="D272" s="52">
        <v>3.9</v>
      </c>
      <c r="E272" s="52">
        <v>3.9</v>
      </c>
      <c r="F272" s="52">
        <v>4.5999999999999996</v>
      </c>
      <c r="G272" s="52">
        <v>0.14000000000000001</v>
      </c>
      <c r="H272" s="52">
        <v>3.9</v>
      </c>
      <c r="I272" s="52">
        <v>8.5</v>
      </c>
      <c r="J272" s="52">
        <v>0.1</v>
      </c>
      <c r="K272" s="54"/>
    </row>
    <row r="273" spans="1:11" ht="14.25">
      <c r="A273" s="51" t="s">
        <v>264</v>
      </c>
      <c r="B273" s="52">
        <v>56</v>
      </c>
      <c r="C273" s="52">
        <v>3</v>
      </c>
      <c r="D273" s="52">
        <v>2</v>
      </c>
      <c r="E273" s="52">
        <v>2</v>
      </c>
      <c r="F273" s="52">
        <v>3</v>
      </c>
      <c r="G273" s="52">
        <v>0</v>
      </c>
      <c r="H273" s="52">
        <v>3.8</v>
      </c>
      <c r="I273" s="52">
        <v>5</v>
      </c>
      <c r="J273" s="52">
        <v>2.7</v>
      </c>
      <c r="K273" s="53" t="s">
        <v>242</v>
      </c>
    </row>
    <row r="274" spans="1:11" ht="14.25">
      <c r="A274" s="51" t="s">
        <v>265</v>
      </c>
      <c r="B274" s="52">
        <v>34</v>
      </c>
      <c r="C274" s="52">
        <v>0.3</v>
      </c>
      <c r="D274" s="52">
        <v>3.8</v>
      </c>
      <c r="E274" s="52">
        <v>3.8</v>
      </c>
      <c r="F274" s="52">
        <v>3.3</v>
      </c>
      <c r="G274" s="52">
        <v>0.11</v>
      </c>
      <c r="H274" s="52">
        <v>3.8</v>
      </c>
      <c r="I274" s="52">
        <v>7.1</v>
      </c>
      <c r="J274" s="52">
        <v>0.3</v>
      </c>
      <c r="K274" s="53" t="s">
        <v>266</v>
      </c>
    </row>
    <row r="275" spans="1:11" ht="14.25">
      <c r="A275" s="51" t="s">
        <v>267</v>
      </c>
      <c r="B275" s="52">
        <v>34</v>
      </c>
      <c r="C275" s="52">
        <v>0.3</v>
      </c>
      <c r="D275" s="52">
        <v>3.8</v>
      </c>
      <c r="E275" s="52">
        <v>3.8</v>
      </c>
      <c r="F275" s="52">
        <v>3.3</v>
      </c>
      <c r="G275" s="52">
        <v>0.11</v>
      </c>
      <c r="H275" s="52">
        <v>3.8</v>
      </c>
      <c r="I275" s="52">
        <v>7.1</v>
      </c>
      <c r="J275" s="52">
        <v>0.3</v>
      </c>
      <c r="K275" s="54"/>
    </row>
    <row r="276" spans="1:11" ht="14.25">
      <c r="A276" s="51" t="s">
        <v>268</v>
      </c>
      <c r="B276" s="52">
        <v>55</v>
      </c>
      <c r="C276" s="52">
        <v>0.2</v>
      </c>
      <c r="D276" s="52">
        <v>4</v>
      </c>
      <c r="E276" s="52">
        <v>3.6</v>
      </c>
      <c r="F276" s="52">
        <v>8.6</v>
      </c>
      <c r="G276" s="52">
        <v>0.13</v>
      </c>
      <c r="H276" s="52">
        <v>3.6</v>
      </c>
      <c r="I276" s="52">
        <v>12.6</v>
      </c>
      <c r="J276" s="52">
        <v>0.2</v>
      </c>
      <c r="K276" s="54"/>
    </row>
    <row r="277" spans="1:11" ht="14.25">
      <c r="A277" s="51" t="s">
        <v>269</v>
      </c>
      <c r="B277" s="52">
        <v>36</v>
      </c>
      <c r="C277" s="52">
        <v>0.1</v>
      </c>
      <c r="D277" s="52">
        <v>3.6</v>
      </c>
      <c r="E277" s="52">
        <v>3.6</v>
      </c>
      <c r="F277" s="52">
        <v>4.3</v>
      </c>
      <c r="G277" s="52">
        <v>0.13</v>
      </c>
      <c r="H277" s="52">
        <v>3.6</v>
      </c>
      <c r="I277" s="52">
        <v>7.9</v>
      </c>
      <c r="J277" s="52">
        <v>0.1</v>
      </c>
      <c r="K277" s="54"/>
    </row>
    <row r="278" spans="1:11" ht="28.5">
      <c r="A278" s="29" t="s">
        <v>270</v>
      </c>
      <c r="B278" s="15">
        <v>46</v>
      </c>
      <c r="C278" s="15">
        <v>1.5</v>
      </c>
      <c r="D278" s="15">
        <v>3.6</v>
      </c>
      <c r="E278" s="15">
        <v>3.6</v>
      </c>
      <c r="F278" s="15">
        <v>3.8</v>
      </c>
      <c r="G278" s="15">
        <v>0.11</v>
      </c>
      <c r="H278" s="15">
        <v>3.6</v>
      </c>
      <c r="I278" s="15">
        <v>7.4</v>
      </c>
      <c r="J278" s="15">
        <v>1.4</v>
      </c>
      <c r="K278" s="30" t="s">
        <v>271</v>
      </c>
    </row>
    <row r="279" spans="1:11" ht="28.5">
      <c r="A279" s="29" t="s">
        <v>272</v>
      </c>
      <c r="B279" s="15">
        <v>39</v>
      </c>
      <c r="C279" s="15">
        <v>0.4</v>
      </c>
      <c r="D279" s="15">
        <v>3.6</v>
      </c>
      <c r="E279" s="15">
        <v>3.6</v>
      </c>
      <c r="F279" s="15">
        <v>4.3</v>
      </c>
      <c r="G279" s="15">
        <v>0.11</v>
      </c>
      <c r="H279" s="15">
        <v>3.6</v>
      </c>
      <c r="I279" s="15">
        <v>7.9</v>
      </c>
      <c r="J279" s="15">
        <v>0.4</v>
      </c>
      <c r="K279" s="30" t="s">
        <v>273</v>
      </c>
    </row>
    <row r="280" spans="1:11" ht="14.25">
      <c r="A280" s="51" t="s">
        <v>274</v>
      </c>
      <c r="B280" s="52">
        <v>63</v>
      </c>
      <c r="C280" s="52">
        <v>3.5</v>
      </c>
      <c r="D280" s="52">
        <v>3.5</v>
      </c>
      <c r="E280" s="52">
        <v>3.5</v>
      </c>
      <c r="F280" s="52">
        <v>3.5</v>
      </c>
      <c r="G280" s="52">
        <v>0.11</v>
      </c>
      <c r="H280" s="52">
        <v>3.5</v>
      </c>
      <c r="I280" s="52">
        <v>7</v>
      </c>
      <c r="J280" s="52">
        <v>3.2</v>
      </c>
      <c r="K280" s="54"/>
    </row>
    <row r="281" spans="1:11" ht="14.25">
      <c r="A281" s="51" t="s">
        <v>275</v>
      </c>
      <c r="B281" s="52">
        <v>44</v>
      </c>
      <c r="C281" s="52">
        <v>0.5</v>
      </c>
      <c r="D281" s="52">
        <v>3.5</v>
      </c>
      <c r="E281" s="52">
        <v>3.5</v>
      </c>
      <c r="F281" s="52">
        <v>5.5</v>
      </c>
      <c r="G281" s="52">
        <v>0.11</v>
      </c>
      <c r="H281" s="52">
        <v>3.5</v>
      </c>
      <c r="I281" s="52">
        <v>9</v>
      </c>
      <c r="J281" s="52">
        <v>0.5</v>
      </c>
      <c r="K281" s="54"/>
    </row>
    <row r="282" spans="1:11" ht="14.25">
      <c r="A282" s="51" t="s">
        <v>276</v>
      </c>
      <c r="B282" s="52">
        <v>81</v>
      </c>
      <c r="C282" s="52">
        <v>5</v>
      </c>
      <c r="D282" s="52">
        <v>3.4</v>
      </c>
      <c r="E282" s="52">
        <v>3.4</v>
      </c>
      <c r="F282" s="52">
        <v>4.8</v>
      </c>
      <c r="G282" s="52">
        <v>0.11</v>
      </c>
      <c r="H282" s="52">
        <v>3.4</v>
      </c>
      <c r="I282" s="52">
        <v>8.1999999999999993</v>
      </c>
      <c r="J282" s="52">
        <v>4.5</v>
      </c>
      <c r="K282" s="54"/>
    </row>
    <row r="283" spans="1:11" ht="14.25">
      <c r="A283" s="51" t="s">
        <v>277</v>
      </c>
      <c r="B283" s="52">
        <v>98</v>
      </c>
      <c r="C283" s="52">
        <v>4</v>
      </c>
      <c r="D283" s="52">
        <v>1.8</v>
      </c>
      <c r="E283" s="52">
        <v>1.8</v>
      </c>
      <c r="F283" s="52">
        <v>14</v>
      </c>
      <c r="G283" s="52">
        <v>0.8</v>
      </c>
      <c r="H283" s="52">
        <v>3.4</v>
      </c>
      <c r="I283" s="52">
        <v>15.8</v>
      </c>
      <c r="J283" s="52">
        <v>3.6</v>
      </c>
      <c r="K283" s="51" t="s">
        <v>162</v>
      </c>
    </row>
    <row r="284" spans="1:11" ht="14.25">
      <c r="A284" s="51" t="s">
        <v>278</v>
      </c>
      <c r="B284" s="52">
        <v>41</v>
      </c>
      <c r="C284" s="52">
        <v>0.5</v>
      </c>
      <c r="D284" s="52">
        <v>4.2</v>
      </c>
      <c r="E284" s="52">
        <v>3.3</v>
      </c>
      <c r="F284" s="52">
        <v>4.0999999999999996</v>
      </c>
      <c r="G284" s="52">
        <v>0.12</v>
      </c>
      <c r="H284" s="52">
        <v>3.3</v>
      </c>
      <c r="I284" s="52">
        <v>8.3000000000000007</v>
      </c>
      <c r="J284" s="52">
        <v>0.5</v>
      </c>
      <c r="K284" s="54"/>
    </row>
    <row r="285" spans="1:11" ht="14.25">
      <c r="A285" s="51" t="s">
        <v>279</v>
      </c>
      <c r="B285" s="52">
        <v>346</v>
      </c>
      <c r="C285" s="52">
        <v>36</v>
      </c>
      <c r="D285" s="52">
        <v>3.3</v>
      </c>
      <c r="E285" s="52">
        <v>3.3</v>
      </c>
      <c r="F285" s="52">
        <v>2.2000000000000002</v>
      </c>
      <c r="G285" s="52">
        <v>7.0000000000000007E-2</v>
      </c>
      <c r="H285" s="52">
        <v>3.3</v>
      </c>
      <c r="I285" s="52">
        <v>5.5</v>
      </c>
      <c r="J285" s="52">
        <v>32.4</v>
      </c>
      <c r="K285" s="53" t="s">
        <v>280</v>
      </c>
    </row>
    <row r="286" spans="1:11" ht="14.25">
      <c r="A286" s="51" t="s">
        <v>281</v>
      </c>
      <c r="B286" s="52">
        <v>75</v>
      </c>
      <c r="C286" s="52">
        <v>1.5</v>
      </c>
      <c r="D286" s="52">
        <v>2.2999999999999998</v>
      </c>
      <c r="E286" s="52">
        <v>1.5</v>
      </c>
      <c r="F286" s="52">
        <v>13</v>
      </c>
      <c r="G286" s="52">
        <v>0.84</v>
      </c>
      <c r="H286" s="52">
        <v>2.9</v>
      </c>
      <c r="I286" s="52">
        <v>15.3</v>
      </c>
      <c r="J286" s="52">
        <v>1.4</v>
      </c>
      <c r="K286" s="53" t="s">
        <v>162</v>
      </c>
    </row>
    <row r="287" spans="1:11" ht="28.5">
      <c r="A287" s="51" t="s">
        <v>282</v>
      </c>
      <c r="B287" s="52">
        <v>79</v>
      </c>
      <c r="C287" s="52">
        <v>1.5</v>
      </c>
      <c r="D287" s="52">
        <v>3.1</v>
      </c>
      <c r="E287" s="52">
        <v>2.5</v>
      </c>
      <c r="F287" s="52">
        <v>13</v>
      </c>
      <c r="G287" s="52">
        <v>0.79</v>
      </c>
      <c r="H287" s="52">
        <v>2.5</v>
      </c>
      <c r="I287" s="52">
        <v>16.100000000000001</v>
      </c>
      <c r="J287" s="52">
        <v>1.4</v>
      </c>
      <c r="K287" s="53" t="s">
        <v>283</v>
      </c>
    </row>
    <row r="288" spans="1:11" ht="14.25">
      <c r="A288" s="51" t="s">
        <v>284</v>
      </c>
      <c r="B288" s="52">
        <v>102</v>
      </c>
      <c r="C288" s="52">
        <v>4</v>
      </c>
      <c r="D288" s="52">
        <v>2.2999999999999998</v>
      </c>
      <c r="E288" s="52">
        <v>2.2999999999999998</v>
      </c>
      <c r="F288" s="52">
        <v>14</v>
      </c>
      <c r="G288" s="52">
        <v>0.84</v>
      </c>
      <c r="H288" s="52">
        <v>2.2999999999999998</v>
      </c>
      <c r="I288" s="52">
        <v>16.3</v>
      </c>
      <c r="J288" s="52">
        <v>3.6</v>
      </c>
      <c r="K288" s="54"/>
    </row>
    <row r="289" spans="1:11" ht="14.25">
      <c r="A289" s="51" t="s">
        <v>285</v>
      </c>
      <c r="B289" s="52">
        <v>52</v>
      </c>
      <c r="C289" s="52">
        <v>0.2</v>
      </c>
      <c r="D289" s="52">
        <v>0.7</v>
      </c>
      <c r="E289" s="52">
        <v>0.7</v>
      </c>
      <c r="F289" s="52">
        <v>10.9</v>
      </c>
      <c r="G289" s="52">
        <v>0.16</v>
      </c>
      <c r="H289" s="52">
        <v>0.7</v>
      </c>
      <c r="I289" s="52">
        <v>11.6</v>
      </c>
      <c r="J289" s="52">
        <v>0.2</v>
      </c>
      <c r="K289" s="53" t="s">
        <v>286</v>
      </c>
    </row>
    <row r="290" spans="1:11" ht="15.75" customHeight="1">
      <c r="A290" s="51" t="s">
        <v>287</v>
      </c>
      <c r="B290" s="52">
        <v>322</v>
      </c>
      <c r="C290" s="52">
        <v>26.5</v>
      </c>
      <c r="D290" s="52">
        <v>3.6</v>
      </c>
      <c r="E290" s="52">
        <v>0.6</v>
      </c>
      <c r="F290" s="52">
        <v>15.9</v>
      </c>
      <c r="G290" s="52">
        <v>0.08</v>
      </c>
      <c r="H290" s="52">
        <v>0.6</v>
      </c>
      <c r="I290" s="52">
        <v>19.5</v>
      </c>
      <c r="J290" s="52">
        <v>23.9</v>
      </c>
      <c r="K290" s="53" t="s">
        <v>288</v>
      </c>
    </row>
    <row r="291" spans="1:11" ht="15.75" customHeight="1">
      <c r="E291" s="112"/>
    </row>
    <row r="292" spans="1:11" ht="15.75" customHeight="1">
      <c r="A292" s="111"/>
      <c r="B292" s="112"/>
      <c r="C292" s="112"/>
      <c r="D292" s="112"/>
      <c r="E292" s="112"/>
      <c r="F292" s="112"/>
      <c r="G292" s="112"/>
      <c r="H292" s="114"/>
      <c r="I292" s="112"/>
      <c r="J292" s="113"/>
      <c r="K292" s="115"/>
    </row>
    <row r="296" spans="1:11" ht="21.75">
      <c r="A296" s="61" t="s">
        <v>289</v>
      </c>
      <c r="B296" s="62"/>
      <c r="C296" s="62"/>
      <c r="D296" s="62"/>
      <c r="E296" s="62"/>
      <c r="F296" s="62"/>
      <c r="G296" s="62"/>
      <c r="H296" s="62"/>
      <c r="I296" s="62"/>
      <c r="J296" s="62"/>
      <c r="K296" s="62"/>
    </row>
    <row r="297" spans="1:11" ht="21.75">
      <c r="A297" s="21" t="s">
        <v>58</v>
      </c>
      <c r="B297" s="22" t="s">
        <v>59</v>
      </c>
      <c r="C297" s="22" t="s">
        <v>60</v>
      </c>
      <c r="D297" s="22" t="s">
        <v>61</v>
      </c>
      <c r="E297" s="22" t="s">
        <v>62</v>
      </c>
      <c r="F297" s="22" t="s">
        <v>63</v>
      </c>
      <c r="G297" s="22" t="s">
        <v>64</v>
      </c>
      <c r="H297" s="22" t="s">
        <v>16</v>
      </c>
      <c r="I297" s="22" t="s">
        <v>25</v>
      </c>
      <c r="J297" s="22" t="s">
        <v>22</v>
      </c>
      <c r="K297" s="23" t="s">
        <v>65</v>
      </c>
    </row>
    <row r="298" spans="1:11" ht="28.5">
      <c r="A298" s="29" t="s">
        <v>290</v>
      </c>
      <c r="B298" s="15">
        <v>95</v>
      </c>
      <c r="C298" s="15">
        <v>2.2999999999999998</v>
      </c>
      <c r="D298" s="15">
        <v>14.7</v>
      </c>
      <c r="E298" s="15">
        <v>11.8</v>
      </c>
      <c r="F298" s="15">
        <v>3.1</v>
      </c>
      <c r="G298" s="15">
        <v>0.13</v>
      </c>
      <c r="H298" s="15">
        <v>15.3</v>
      </c>
      <c r="I298" s="15">
        <v>17.8</v>
      </c>
      <c r="J298" s="15">
        <v>2.1</v>
      </c>
      <c r="K298" s="30" t="s">
        <v>291</v>
      </c>
    </row>
    <row r="299" spans="1:11" ht="14.25">
      <c r="A299" s="33" t="s">
        <v>292</v>
      </c>
      <c r="B299" s="15">
        <v>77</v>
      </c>
      <c r="C299" s="15">
        <v>2</v>
      </c>
      <c r="D299" s="15">
        <v>10</v>
      </c>
      <c r="E299" s="15">
        <v>9.6999999999999993</v>
      </c>
      <c r="F299" s="15">
        <v>3.6</v>
      </c>
      <c r="G299" s="15">
        <v>0.21</v>
      </c>
      <c r="H299" s="15">
        <v>12.6</v>
      </c>
      <c r="I299" s="15">
        <v>13.6</v>
      </c>
      <c r="J299" s="15">
        <v>1.8</v>
      </c>
      <c r="K299" s="30"/>
    </row>
    <row r="300" spans="1:11" ht="14.25">
      <c r="A300" s="33" t="s">
        <v>293</v>
      </c>
      <c r="B300" s="15">
        <v>85</v>
      </c>
      <c r="C300" s="15">
        <v>3</v>
      </c>
      <c r="D300" s="15">
        <v>8.5</v>
      </c>
      <c r="E300" s="15">
        <v>8.1999999999999993</v>
      </c>
      <c r="F300" s="15">
        <v>5.2</v>
      </c>
      <c r="G300" s="15">
        <v>0.22</v>
      </c>
      <c r="H300" s="15">
        <v>10.7</v>
      </c>
      <c r="I300" s="15">
        <v>13.7</v>
      </c>
      <c r="J300" s="15">
        <v>2.7</v>
      </c>
      <c r="K300" s="30"/>
    </row>
    <row r="301" spans="1:11" ht="14.25">
      <c r="A301" s="33" t="s">
        <v>294</v>
      </c>
      <c r="B301" s="15">
        <v>70</v>
      </c>
      <c r="C301" s="15">
        <v>1.9</v>
      </c>
      <c r="D301" s="15">
        <v>8.5</v>
      </c>
      <c r="E301" s="15">
        <v>8.3000000000000007</v>
      </c>
      <c r="F301" s="15">
        <v>3.6</v>
      </c>
      <c r="G301" s="15">
        <v>0.15</v>
      </c>
      <c r="H301" s="15">
        <v>10.8</v>
      </c>
      <c r="I301" s="15">
        <v>12.1</v>
      </c>
      <c r="J301" s="15">
        <v>1.7</v>
      </c>
      <c r="K301" s="30"/>
    </row>
    <row r="302" spans="1:11" ht="14.25">
      <c r="A302" s="33" t="s">
        <v>295</v>
      </c>
      <c r="B302" s="15">
        <v>69</v>
      </c>
      <c r="C302" s="15">
        <v>2.1</v>
      </c>
      <c r="D302" s="15">
        <v>8.1</v>
      </c>
      <c r="E302" s="15">
        <v>7.9</v>
      </c>
      <c r="F302" s="15">
        <v>3.7</v>
      </c>
      <c r="G302" s="15">
        <v>0.16</v>
      </c>
      <c r="H302" s="15">
        <v>10.3</v>
      </c>
      <c r="I302" s="15">
        <v>11.8</v>
      </c>
      <c r="J302" s="15">
        <v>1.9</v>
      </c>
      <c r="K302" s="30"/>
    </row>
    <row r="303" spans="1:11" ht="14.25">
      <c r="A303" s="33" t="s">
        <v>296</v>
      </c>
      <c r="B303" s="15">
        <v>68</v>
      </c>
      <c r="C303" s="15">
        <v>2.1</v>
      </c>
      <c r="D303" s="15">
        <v>8.1</v>
      </c>
      <c r="E303" s="15">
        <v>7.9</v>
      </c>
      <c r="F303" s="15">
        <v>3.6</v>
      </c>
      <c r="G303" s="15">
        <v>0.23</v>
      </c>
      <c r="H303" s="15">
        <v>10.3</v>
      </c>
      <c r="I303" s="15">
        <v>11.7</v>
      </c>
      <c r="J303" s="15">
        <v>1.9</v>
      </c>
      <c r="K303" s="30"/>
    </row>
    <row r="304" spans="1:11" ht="14.25">
      <c r="A304" s="33" t="s">
        <v>297</v>
      </c>
      <c r="B304" s="15">
        <v>66</v>
      </c>
      <c r="C304" s="15">
        <v>2.2000000000000002</v>
      </c>
      <c r="D304" s="15">
        <v>7.5</v>
      </c>
      <c r="E304" s="15">
        <v>7.5</v>
      </c>
      <c r="F304" s="15">
        <v>3.7</v>
      </c>
      <c r="G304" s="15">
        <v>0.17</v>
      </c>
      <c r="H304" s="15">
        <v>9.8000000000000007</v>
      </c>
      <c r="I304" s="15">
        <v>11.2</v>
      </c>
      <c r="J304" s="15">
        <v>2</v>
      </c>
      <c r="K304" s="30"/>
    </row>
    <row r="305" spans="1:11" ht="14.25">
      <c r="A305" s="33" t="s">
        <v>298</v>
      </c>
      <c r="B305" s="15">
        <v>61</v>
      </c>
      <c r="C305" s="15">
        <v>1.7</v>
      </c>
      <c r="D305" s="15">
        <v>8.1999999999999993</v>
      </c>
      <c r="E305" s="15">
        <v>6.2</v>
      </c>
      <c r="F305" s="15">
        <v>3</v>
      </c>
      <c r="G305" s="15">
        <v>0.14000000000000001</v>
      </c>
      <c r="H305" s="15">
        <v>8.1</v>
      </c>
      <c r="I305" s="15">
        <v>11.2</v>
      </c>
      <c r="J305" s="15">
        <v>1.5</v>
      </c>
      <c r="K305" s="30"/>
    </row>
    <row r="306" spans="1:11" ht="14.25">
      <c r="A306" s="33" t="s">
        <v>299</v>
      </c>
      <c r="B306" s="15">
        <v>52</v>
      </c>
      <c r="C306" s="15">
        <v>1.7</v>
      </c>
      <c r="D306" s="15">
        <v>6.2</v>
      </c>
      <c r="E306" s="15">
        <v>6.2</v>
      </c>
      <c r="F306" s="15">
        <v>2.9</v>
      </c>
      <c r="G306" s="15">
        <v>0.1</v>
      </c>
      <c r="H306" s="15">
        <v>8.1</v>
      </c>
      <c r="I306" s="15">
        <v>9.1</v>
      </c>
      <c r="J306" s="15">
        <v>1.5</v>
      </c>
      <c r="K306" s="30"/>
    </row>
    <row r="307" spans="1:11" ht="14.25">
      <c r="A307" s="33" t="s">
        <v>300</v>
      </c>
      <c r="B307" s="15">
        <v>82</v>
      </c>
      <c r="C307" s="15">
        <v>2.2999999999999998</v>
      </c>
      <c r="D307" s="15">
        <v>7</v>
      </c>
      <c r="E307" s="15">
        <v>6.8</v>
      </c>
      <c r="F307" s="15">
        <v>7.5</v>
      </c>
      <c r="G307" s="15">
        <v>0.18</v>
      </c>
      <c r="H307" s="15">
        <v>8.8000000000000007</v>
      </c>
      <c r="I307" s="15">
        <v>14.5</v>
      </c>
      <c r="J307" s="15">
        <v>2.1</v>
      </c>
      <c r="K307" s="30"/>
    </row>
    <row r="308" spans="1:11" ht="14.25">
      <c r="A308" s="33" t="s">
        <v>301</v>
      </c>
      <c r="B308" s="15">
        <v>83</v>
      </c>
      <c r="C308" s="15">
        <v>2.2999999999999998</v>
      </c>
      <c r="D308" s="15">
        <v>7.2</v>
      </c>
      <c r="E308" s="15">
        <v>7</v>
      </c>
      <c r="F308" s="15">
        <v>7.5</v>
      </c>
      <c r="G308" s="15">
        <v>0.18</v>
      </c>
      <c r="H308" s="15">
        <v>9.1</v>
      </c>
      <c r="I308" s="15">
        <v>14.7</v>
      </c>
      <c r="J308" s="15">
        <v>2.1</v>
      </c>
      <c r="K308" s="30"/>
    </row>
    <row r="309" spans="1:11" ht="14.25">
      <c r="A309" s="33" t="s">
        <v>302</v>
      </c>
      <c r="B309" s="15">
        <v>61</v>
      </c>
      <c r="C309" s="15">
        <v>2</v>
      </c>
      <c r="D309" s="15">
        <v>5.8</v>
      </c>
      <c r="E309" s="15">
        <v>5.6</v>
      </c>
      <c r="F309" s="15">
        <v>3.7</v>
      </c>
      <c r="G309" s="15">
        <v>0.22</v>
      </c>
      <c r="H309" s="15">
        <v>7.3</v>
      </c>
      <c r="I309" s="15">
        <v>9.5</v>
      </c>
      <c r="J309" s="15">
        <v>1.8</v>
      </c>
      <c r="K309" s="30"/>
    </row>
    <row r="310" spans="1:11" ht="14.25">
      <c r="A310" s="33" t="s">
        <v>303</v>
      </c>
      <c r="B310" s="15">
        <v>65</v>
      </c>
      <c r="C310" s="15">
        <v>1.5</v>
      </c>
      <c r="D310" s="15">
        <v>11</v>
      </c>
      <c r="E310" s="15">
        <v>6.8</v>
      </c>
      <c r="F310" s="15">
        <v>1.3</v>
      </c>
      <c r="G310" s="15">
        <v>0.16</v>
      </c>
      <c r="H310" s="15">
        <v>8.8000000000000007</v>
      </c>
      <c r="I310" s="15">
        <v>12.3</v>
      </c>
      <c r="J310" s="15">
        <v>1.4</v>
      </c>
      <c r="K310" s="30"/>
    </row>
    <row r="311" spans="1:11" ht="14.25">
      <c r="A311" s="33" t="s">
        <v>304</v>
      </c>
      <c r="B311" s="15">
        <v>97</v>
      </c>
      <c r="C311" s="15">
        <v>2.9</v>
      </c>
      <c r="D311" s="15">
        <v>7</v>
      </c>
      <c r="E311" s="15">
        <v>4.9000000000000004</v>
      </c>
      <c r="F311" s="15">
        <v>10.199999999999999</v>
      </c>
      <c r="G311" s="15">
        <v>0.42</v>
      </c>
      <c r="H311" s="15">
        <v>6.4</v>
      </c>
      <c r="I311" s="15">
        <v>17.2</v>
      </c>
      <c r="J311" s="15">
        <v>2.6</v>
      </c>
      <c r="K311" s="30"/>
    </row>
    <row r="312" spans="1:11" ht="14.25">
      <c r="A312" s="33" t="s">
        <v>305</v>
      </c>
      <c r="B312" s="15">
        <v>95</v>
      </c>
      <c r="C312" s="15">
        <v>2.5</v>
      </c>
      <c r="D312" s="15">
        <v>7.7</v>
      </c>
      <c r="E312" s="15">
        <v>4.9000000000000004</v>
      </c>
      <c r="F312" s="15">
        <v>10</v>
      </c>
      <c r="G312" s="15">
        <v>0.42</v>
      </c>
      <c r="H312" s="15">
        <v>6.4</v>
      </c>
      <c r="I312" s="15">
        <v>17.7</v>
      </c>
      <c r="J312" s="15">
        <v>2.2999999999999998</v>
      </c>
      <c r="K312" s="30"/>
    </row>
    <row r="313" spans="1:11" ht="14.25">
      <c r="A313" s="33" t="s">
        <v>306</v>
      </c>
      <c r="B313" s="15">
        <v>75</v>
      </c>
      <c r="C313" s="15">
        <v>3</v>
      </c>
      <c r="D313" s="15">
        <v>5.2</v>
      </c>
      <c r="E313" s="15">
        <v>4.9000000000000004</v>
      </c>
      <c r="F313" s="15">
        <v>6.1</v>
      </c>
      <c r="G313" s="15">
        <v>0.2</v>
      </c>
      <c r="H313" s="15">
        <v>6.4</v>
      </c>
      <c r="I313" s="15">
        <v>11.3</v>
      </c>
      <c r="J313" s="15">
        <v>2.7</v>
      </c>
      <c r="K313" s="30"/>
    </row>
    <row r="314" spans="1:11" ht="14.25">
      <c r="A314" s="33" t="s">
        <v>307</v>
      </c>
      <c r="B314" s="15">
        <v>30</v>
      </c>
      <c r="C314" s="15">
        <v>0.8</v>
      </c>
      <c r="D314" s="15">
        <v>4.9000000000000004</v>
      </c>
      <c r="E314" s="15">
        <v>4.9000000000000004</v>
      </c>
      <c r="F314" s="15">
        <v>0.3</v>
      </c>
      <c r="G314" s="15">
        <v>0.15</v>
      </c>
      <c r="H314" s="15">
        <v>6.4</v>
      </c>
      <c r="I314" s="15">
        <v>5.2</v>
      </c>
      <c r="J314" s="15">
        <v>0.7</v>
      </c>
      <c r="K314" s="30"/>
    </row>
    <row r="315" spans="1:11" ht="14.25">
      <c r="A315" s="33" t="s">
        <v>308</v>
      </c>
      <c r="B315" s="15">
        <v>69</v>
      </c>
      <c r="C315" s="15">
        <v>2.8</v>
      </c>
      <c r="D315" s="15">
        <v>5.3</v>
      </c>
      <c r="E315" s="15">
        <v>5</v>
      </c>
      <c r="F315" s="15">
        <v>5</v>
      </c>
      <c r="G315" s="15">
        <v>0.16</v>
      </c>
      <c r="H315" s="15">
        <v>6.5</v>
      </c>
      <c r="I315" s="15">
        <v>10.3</v>
      </c>
      <c r="J315" s="15">
        <v>2.5</v>
      </c>
      <c r="K315" s="30"/>
    </row>
    <row r="316" spans="1:11" ht="14.25">
      <c r="A316" s="33" t="s">
        <v>309</v>
      </c>
      <c r="B316" s="15">
        <v>67</v>
      </c>
      <c r="C316" s="15">
        <v>2.8</v>
      </c>
      <c r="D316" s="15">
        <v>4.8</v>
      </c>
      <c r="E316" s="15">
        <v>4.8</v>
      </c>
      <c r="F316" s="15">
        <v>5</v>
      </c>
      <c r="G316" s="15">
        <v>0.12</v>
      </c>
      <c r="H316" s="15">
        <v>6.2</v>
      </c>
      <c r="I316" s="15">
        <v>9.8000000000000007</v>
      </c>
      <c r="J316" s="15">
        <v>2.5</v>
      </c>
      <c r="K316" s="30"/>
    </row>
    <row r="317" spans="1:11" ht="14.25">
      <c r="A317" s="33" t="s">
        <v>310</v>
      </c>
      <c r="B317" s="15">
        <v>70</v>
      </c>
      <c r="C317" s="15">
        <v>3.2</v>
      </c>
      <c r="D317" s="15">
        <v>8.8000000000000007</v>
      </c>
      <c r="E317" s="15">
        <v>5.0999999999999996</v>
      </c>
      <c r="F317" s="15">
        <v>1.1000000000000001</v>
      </c>
      <c r="G317" s="15">
        <v>0.1</v>
      </c>
      <c r="H317" s="15">
        <v>6.6</v>
      </c>
      <c r="I317" s="15">
        <v>9.9</v>
      </c>
      <c r="J317" s="15">
        <v>2.9</v>
      </c>
      <c r="K317" s="30"/>
    </row>
    <row r="318" spans="1:11" ht="14.25">
      <c r="A318" s="33" t="s">
        <v>311</v>
      </c>
      <c r="B318" s="15">
        <v>72</v>
      </c>
      <c r="C318" s="15">
        <v>3.2</v>
      </c>
      <c r="D318" s="15">
        <v>9.1999999999999993</v>
      </c>
      <c r="E318" s="15">
        <v>5.0999999999999996</v>
      </c>
      <c r="F318" s="15">
        <v>1.1000000000000001</v>
      </c>
      <c r="G318" s="15">
        <v>0.1</v>
      </c>
      <c r="H318" s="15">
        <v>6.6</v>
      </c>
      <c r="I318" s="15">
        <v>10.3</v>
      </c>
      <c r="J318" s="15">
        <v>2.9</v>
      </c>
      <c r="K318" s="30"/>
    </row>
    <row r="319" spans="1:11" ht="14.25">
      <c r="A319" s="33" t="s">
        <v>312</v>
      </c>
      <c r="B319" s="15">
        <v>56</v>
      </c>
      <c r="C319" s="15">
        <v>2.2000000000000002</v>
      </c>
      <c r="D319" s="15">
        <v>4.3</v>
      </c>
      <c r="E319" s="15">
        <v>3.7</v>
      </c>
      <c r="F319" s="15">
        <v>3.6</v>
      </c>
      <c r="G319" s="15">
        <v>0.17</v>
      </c>
      <c r="H319" s="15">
        <v>4.8</v>
      </c>
      <c r="I319" s="15">
        <v>7.9</v>
      </c>
      <c r="J319" s="15">
        <v>2</v>
      </c>
      <c r="K319" s="30"/>
    </row>
    <row r="320" spans="1:11" ht="28.5">
      <c r="A320" s="33" t="s">
        <v>313</v>
      </c>
      <c r="B320" s="15">
        <v>262</v>
      </c>
      <c r="C320" s="15">
        <v>24</v>
      </c>
      <c r="D320" s="15">
        <v>9.5</v>
      </c>
      <c r="E320" s="15">
        <v>3.3</v>
      </c>
      <c r="F320" s="15">
        <v>1</v>
      </c>
      <c r="G320" s="15">
        <v>0.12</v>
      </c>
      <c r="H320" s="15">
        <v>4.3</v>
      </c>
      <c r="I320" s="15">
        <v>10.5</v>
      </c>
      <c r="J320" s="15">
        <v>21.6</v>
      </c>
      <c r="K320" s="30" t="s">
        <v>314</v>
      </c>
    </row>
    <row r="321" spans="1:11" ht="14.25">
      <c r="A321" s="33" t="s">
        <v>315</v>
      </c>
      <c r="B321" s="15">
        <v>48</v>
      </c>
      <c r="C321" s="15">
        <v>1.5</v>
      </c>
      <c r="D321" s="15">
        <v>7</v>
      </c>
      <c r="E321" s="15">
        <v>3.4</v>
      </c>
      <c r="F321" s="15">
        <v>1.1000000000000001</v>
      </c>
      <c r="G321" s="15">
        <v>0.1</v>
      </c>
      <c r="H321" s="15">
        <v>4.4000000000000004</v>
      </c>
      <c r="I321" s="15">
        <v>8.1</v>
      </c>
      <c r="J321" s="15">
        <v>1.4</v>
      </c>
      <c r="K321" s="30"/>
    </row>
    <row r="322" spans="1:11" ht="14.25">
      <c r="A322" s="33" t="s">
        <v>316</v>
      </c>
      <c r="B322" s="15">
        <v>59</v>
      </c>
      <c r="C322" s="15">
        <v>2.8</v>
      </c>
      <c r="D322" s="15">
        <v>7</v>
      </c>
      <c r="E322" s="15">
        <v>3.4</v>
      </c>
      <c r="F322" s="15">
        <v>1.1000000000000001</v>
      </c>
      <c r="G322" s="15">
        <v>0.1</v>
      </c>
      <c r="H322" s="15">
        <v>4.4000000000000004</v>
      </c>
      <c r="I322" s="15">
        <v>8.1</v>
      </c>
      <c r="J322" s="15">
        <v>2.5</v>
      </c>
      <c r="K322" s="30"/>
    </row>
    <row r="323" spans="1:11" ht="14.25">
      <c r="A323" s="33" t="s">
        <v>317</v>
      </c>
      <c r="B323" s="15">
        <v>61</v>
      </c>
      <c r="C323" s="15">
        <v>3</v>
      </c>
      <c r="D323" s="15">
        <v>7.1</v>
      </c>
      <c r="E323" s="15">
        <v>3.4</v>
      </c>
      <c r="F323" s="15">
        <v>1.1000000000000001</v>
      </c>
      <c r="G323" s="15">
        <v>0.1</v>
      </c>
      <c r="H323" s="15">
        <v>4.4000000000000004</v>
      </c>
      <c r="I323" s="15">
        <v>8.1999999999999993</v>
      </c>
      <c r="J323" s="15">
        <v>2.7</v>
      </c>
      <c r="K323" s="30"/>
    </row>
    <row r="324" spans="1:11" ht="14.25">
      <c r="A324" s="33" t="s">
        <v>318</v>
      </c>
      <c r="B324" s="15">
        <v>39</v>
      </c>
      <c r="C324" s="15">
        <v>0.5</v>
      </c>
      <c r="D324" s="15">
        <v>7.2</v>
      </c>
      <c r="E324" s="15">
        <v>3.4</v>
      </c>
      <c r="F324" s="15">
        <v>1.1000000000000001</v>
      </c>
      <c r="G324" s="15">
        <v>0.1</v>
      </c>
      <c r="H324" s="15">
        <v>4.4000000000000004</v>
      </c>
      <c r="I324" s="15">
        <v>8.3000000000000007</v>
      </c>
      <c r="J324" s="15">
        <v>0.5</v>
      </c>
      <c r="K324" s="30"/>
    </row>
    <row r="325" spans="1:11" ht="14.25">
      <c r="A325" s="33" t="s">
        <v>319</v>
      </c>
      <c r="B325" s="15">
        <v>33</v>
      </c>
      <c r="C325" s="15">
        <v>1.4</v>
      </c>
      <c r="D325" s="15">
        <v>3.3</v>
      </c>
      <c r="E325" s="15">
        <v>3.3</v>
      </c>
      <c r="F325" s="15">
        <v>1.5</v>
      </c>
      <c r="G325" s="15">
        <v>0.1</v>
      </c>
      <c r="H325" s="15">
        <v>4.3</v>
      </c>
      <c r="I325" s="15">
        <v>4.8</v>
      </c>
      <c r="J325" s="15">
        <v>1.3</v>
      </c>
      <c r="K325" s="30"/>
    </row>
    <row r="326" spans="1:11" ht="14.25">
      <c r="A326" s="33" t="s">
        <v>320</v>
      </c>
      <c r="B326" s="15">
        <v>54</v>
      </c>
      <c r="C326" s="15">
        <v>2</v>
      </c>
      <c r="D326" s="15">
        <v>4</v>
      </c>
      <c r="E326" s="15">
        <v>3.2</v>
      </c>
      <c r="F326" s="15">
        <v>3.7</v>
      </c>
      <c r="G326" s="15">
        <v>0.11</v>
      </c>
      <c r="H326" s="15">
        <v>4.2</v>
      </c>
      <c r="I326" s="15">
        <v>7.7</v>
      </c>
      <c r="J326" s="15">
        <v>1.8</v>
      </c>
      <c r="K326" s="30"/>
    </row>
    <row r="327" spans="1:11" ht="14.25">
      <c r="A327" s="33" t="s">
        <v>321</v>
      </c>
      <c r="B327" s="15">
        <v>37</v>
      </c>
      <c r="C327" s="15">
        <v>0.5</v>
      </c>
      <c r="D327" s="15">
        <v>6.7</v>
      </c>
      <c r="E327" s="15">
        <v>3.2</v>
      </c>
      <c r="F327" s="15">
        <v>1</v>
      </c>
      <c r="G327" s="15">
        <v>0.1</v>
      </c>
      <c r="H327" s="15">
        <v>4.2</v>
      </c>
      <c r="I327" s="15">
        <v>7.7</v>
      </c>
      <c r="J327" s="15">
        <v>0.5</v>
      </c>
      <c r="K327" s="30"/>
    </row>
    <row r="328" spans="1:11" ht="14.25">
      <c r="A328" s="33" t="s">
        <v>322</v>
      </c>
      <c r="B328" s="15">
        <v>61</v>
      </c>
      <c r="C328" s="15">
        <v>3</v>
      </c>
      <c r="D328" s="15">
        <v>7.4</v>
      </c>
      <c r="E328" s="15">
        <v>3.9</v>
      </c>
      <c r="F328" s="15">
        <v>0.6</v>
      </c>
      <c r="G328" s="15">
        <v>0.1</v>
      </c>
      <c r="H328" s="15">
        <v>5.0999999999999996</v>
      </c>
      <c r="I328" s="15">
        <v>8</v>
      </c>
      <c r="J328" s="15">
        <v>2.7</v>
      </c>
      <c r="K328" s="30" t="s">
        <v>323</v>
      </c>
    </row>
    <row r="329" spans="1:11" ht="14.25">
      <c r="A329" s="33" t="s">
        <v>324</v>
      </c>
      <c r="B329" s="15">
        <v>42</v>
      </c>
      <c r="C329" s="15">
        <v>1.9</v>
      </c>
      <c r="D329" s="15">
        <v>2.6</v>
      </c>
      <c r="E329" s="15">
        <v>2.5</v>
      </c>
      <c r="F329" s="15">
        <v>3.3</v>
      </c>
      <c r="G329" s="15">
        <v>0.09</v>
      </c>
      <c r="H329" s="15">
        <v>3.3</v>
      </c>
      <c r="I329" s="15">
        <v>5.9</v>
      </c>
      <c r="J329" s="15">
        <v>1.7</v>
      </c>
      <c r="K329" s="30"/>
    </row>
    <row r="330" spans="1:11" ht="14.25">
      <c r="A330" s="33" t="s">
        <v>325</v>
      </c>
      <c r="B330" s="15">
        <v>25</v>
      </c>
      <c r="C330" s="15">
        <v>1.2</v>
      </c>
      <c r="D330" s="15">
        <v>2.5</v>
      </c>
      <c r="E330" s="15">
        <v>2.5</v>
      </c>
      <c r="F330" s="15">
        <v>0.5</v>
      </c>
      <c r="G330" s="15">
        <v>0.08</v>
      </c>
      <c r="H330" s="15">
        <v>3.3</v>
      </c>
      <c r="I330" s="15">
        <v>3</v>
      </c>
      <c r="J330" s="15">
        <v>1.1000000000000001</v>
      </c>
      <c r="K330" s="30"/>
    </row>
    <row r="331" spans="1:11" ht="14.25">
      <c r="A331" s="33" t="s">
        <v>326</v>
      </c>
      <c r="B331" s="15">
        <v>51</v>
      </c>
      <c r="C331" s="15">
        <v>2.2999999999999998</v>
      </c>
      <c r="D331" s="15">
        <v>2.2000000000000002</v>
      </c>
      <c r="E331" s="15">
        <v>2.2000000000000002</v>
      </c>
      <c r="F331" s="15">
        <v>4</v>
      </c>
      <c r="G331" s="15">
        <v>0.24</v>
      </c>
      <c r="H331" s="15">
        <v>2.9</v>
      </c>
      <c r="I331" s="15">
        <v>6.2</v>
      </c>
      <c r="J331" s="15">
        <v>2.1</v>
      </c>
      <c r="K331" s="30"/>
    </row>
    <row r="332" spans="1:11" ht="14.25">
      <c r="A332" s="33" t="s">
        <v>327</v>
      </c>
      <c r="B332" s="15">
        <v>54</v>
      </c>
      <c r="C332" s="15">
        <v>2.8</v>
      </c>
      <c r="D332" s="15">
        <v>2.4</v>
      </c>
      <c r="E332" s="15">
        <v>2.2000000000000002</v>
      </c>
      <c r="F332" s="15">
        <v>3.9</v>
      </c>
      <c r="G332" s="15">
        <v>0.23</v>
      </c>
      <c r="H332" s="15">
        <v>2.9</v>
      </c>
      <c r="I332" s="15">
        <v>6.3</v>
      </c>
      <c r="J332" s="15">
        <v>2.5</v>
      </c>
      <c r="K332" s="30"/>
    </row>
    <row r="333" spans="1:11" ht="14.25">
      <c r="A333" s="33" t="s">
        <v>328</v>
      </c>
      <c r="B333" s="15">
        <v>59</v>
      </c>
      <c r="C333" s="15">
        <v>3.2</v>
      </c>
      <c r="D333" s="15">
        <v>6.3</v>
      </c>
      <c r="E333" s="15">
        <v>2.2000000000000002</v>
      </c>
      <c r="F333" s="15">
        <v>1</v>
      </c>
      <c r="G333" s="15">
        <v>0.1</v>
      </c>
      <c r="H333" s="15">
        <v>2.9</v>
      </c>
      <c r="I333" s="15">
        <v>7.3</v>
      </c>
      <c r="J333" s="15">
        <v>2.9</v>
      </c>
      <c r="K333" s="30"/>
    </row>
    <row r="334" spans="1:11" ht="14.25">
      <c r="A334" s="33" t="s">
        <v>329</v>
      </c>
      <c r="B334" s="15">
        <v>20</v>
      </c>
      <c r="C334" s="15">
        <v>0.8</v>
      </c>
      <c r="D334" s="15">
        <v>2.7</v>
      </c>
      <c r="E334" s="15">
        <v>1.9</v>
      </c>
      <c r="F334" s="15">
        <v>0.1</v>
      </c>
      <c r="G334" s="15">
        <v>0.12</v>
      </c>
      <c r="H334" s="15">
        <v>2.5</v>
      </c>
      <c r="I334" s="15">
        <v>2.8</v>
      </c>
      <c r="J334" s="15">
        <v>0.7</v>
      </c>
      <c r="K334" s="30"/>
    </row>
    <row r="335" spans="1:11" ht="14.25">
      <c r="A335" s="33" t="s">
        <v>330</v>
      </c>
      <c r="B335" s="15">
        <v>142</v>
      </c>
      <c r="C335" s="15">
        <v>14</v>
      </c>
      <c r="D335" s="15">
        <v>1.2</v>
      </c>
      <c r="E335" s="15">
        <v>1.2</v>
      </c>
      <c r="F335" s="15">
        <v>2</v>
      </c>
      <c r="G335" s="15">
        <v>0.14000000000000001</v>
      </c>
      <c r="H335" s="15">
        <v>1.6</v>
      </c>
      <c r="I335" s="15">
        <v>3.2</v>
      </c>
      <c r="J335" s="15">
        <v>12.6</v>
      </c>
      <c r="K335" s="30" t="s">
        <v>331</v>
      </c>
    </row>
    <row r="336" spans="1:11" ht="28.5">
      <c r="A336" s="29" t="s">
        <v>332</v>
      </c>
      <c r="B336" s="15">
        <v>219</v>
      </c>
      <c r="C336" s="15">
        <v>21</v>
      </c>
      <c r="D336" s="15">
        <v>2.5</v>
      </c>
      <c r="E336" s="15">
        <v>0.8</v>
      </c>
      <c r="F336" s="15">
        <v>3.2</v>
      </c>
      <c r="G336" s="15">
        <v>0.76</v>
      </c>
      <c r="H336" s="15">
        <v>0.8</v>
      </c>
      <c r="I336" s="15">
        <v>5.7</v>
      </c>
      <c r="J336" s="15">
        <v>18.899999999999999</v>
      </c>
      <c r="K336" s="30" t="s">
        <v>333</v>
      </c>
    </row>
    <row r="337" spans="1:11" ht="14.25">
      <c r="A337" s="33" t="s">
        <v>334</v>
      </c>
      <c r="B337" s="15">
        <v>28</v>
      </c>
      <c r="C337" s="15">
        <v>1.5</v>
      </c>
      <c r="D337" s="15">
        <v>0.5</v>
      </c>
      <c r="E337" s="15">
        <v>0.4</v>
      </c>
      <c r="F337" s="15">
        <v>3</v>
      </c>
      <c r="G337" s="15">
        <v>0</v>
      </c>
      <c r="H337" s="15">
        <v>0.4</v>
      </c>
      <c r="I337" s="15">
        <v>3.5</v>
      </c>
      <c r="J337" s="15">
        <v>1.4</v>
      </c>
      <c r="K337" s="30"/>
    </row>
    <row r="338" spans="1:11" ht="14.25">
      <c r="A338" s="33" t="s">
        <v>335</v>
      </c>
      <c r="B338" s="15">
        <v>14</v>
      </c>
      <c r="C338" s="15">
        <v>1.2</v>
      </c>
      <c r="D338" s="15">
        <v>0</v>
      </c>
      <c r="E338" s="15">
        <v>0</v>
      </c>
      <c r="F338" s="15">
        <v>0.1</v>
      </c>
      <c r="G338" s="15">
        <v>7.0000000000000007E-2</v>
      </c>
      <c r="H338" s="15">
        <v>0</v>
      </c>
      <c r="I338" s="15">
        <v>0.1</v>
      </c>
      <c r="J338" s="15">
        <v>1.1000000000000001</v>
      </c>
      <c r="K338" s="30"/>
    </row>
    <row r="339" spans="1:11" ht="14.25">
      <c r="A339" s="33" t="s">
        <v>336</v>
      </c>
      <c r="B339" s="15">
        <v>40</v>
      </c>
      <c r="C339" s="15">
        <v>1.5</v>
      </c>
      <c r="D339" s="15">
        <v>5.8</v>
      </c>
      <c r="E339" s="15">
        <v>0</v>
      </c>
      <c r="F339" s="15">
        <v>0.2</v>
      </c>
      <c r="G339" s="15">
        <v>0.11</v>
      </c>
      <c r="H339" s="15">
        <v>0</v>
      </c>
      <c r="I339" s="15">
        <v>6</v>
      </c>
      <c r="J339" s="15">
        <v>1.4</v>
      </c>
      <c r="K339" s="30"/>
    </row>
    <row r="340" spans="1:11" ht="14.25">
      <c r="A340" s="33" t="s">
        <v>337</v>
      </c>
      <c r="B340" s="15">
        <v>15</v>
      </c>
      <c r="C340" s="15">
        <v>1.1000000000000001</v>
      </c>
      <c r="D340" s="15">
        <v>0</v>
      </c>
      <c r="E340" s="15">
        <v>0</v>
      </c>
      <c r="F340" s="15">
        <v>0.5</v>
      </c>
      <c r="G340" s="15">
        <v>0.15</v>
      </c>
      <c r="H340" s="15">
        <v>0</v>
      </c>
      <c r="I340" s="15">
        <v>0.5</v>
      </c>
      <c r="J340" s="15">
        <v>1</v>
      </c>
      <c r="K340" s="30"/>
    </row>
    <row r="341" spans="1:11" ht="14.25">
      <c r="A341" s="33" t="s">
        <v>338</v>
      </c>
      <c r="B341" s="15">
        <v>15</v>
      </c>
      <c r="C341" s="15">
        <v>1.3</v>
      </c>
      <c r="D341" s="15">
        <v>0.1</v>
      </c>
      <c r="E341" s="15">
        <v>0</v>
      </c>
      <c r="F341" s="15">
        <v>0.5</v>
      </c>
      <c r="G341" s="15">
        <v>0.15</v>
      </c>
      <c r="H341" s="15">
        <v>0</v>
      </c>
      <c r="I341" s="15">
        <v>0.6</v>
      </c>
      <c r="J341" s="15">
        <v>1.2</v>
      </c>
      <c r="K341" s="30"/>
    </row>
    <row r="342" spans="1:11" ht="14.25">
      <c r="A342" s="33" t="s">
        <v>339</v>
      </c>
      <c r="B342" s="15">
        <v>13</v>
      </c>
      <c r="C342" s="15">
        <v>1.1000000000000001</v>
      </c>
      <c r="D342" s="15">
        <v>0</v>
      </c>
      <c r="E342" s="15">
        <v>0</v>
      </c>
      <c r="F342" s="15">
        <v>0.4</v>
      </c>
      <c r="G342" s="15">
        <v>0.1</v>
      </c>
      <c r="H342" s="15">
        <v>0</v>
      </c>
      <c r="I342" s="15">
        <v>0.4</v>
      </c>
      <c r="J342" s="15">
        <v>1</v>
      </c>
      <c r="K342" s="30"/>
    </row>
    <row r="354" spans="1:11" ht="21.75">
      <c r="A354" s="63" t="s">
        <v>340</v>
      </c>
      <c r="B354" s="64"/>
      <c r="C354" s="64"/>
      <c r="D354" s="64"/>
      <c r="E354" s="64"/>
      <c r="F354" s="64"/>
      <c r="G354" s="64"/>
      <c r="H354" s="64"/>
      <c r="I354" s="64"/>
      <c r="J354" s="64"/>
      <c r="K354" s="64"/>
    </row>
    <row r="355" spans="1:11" ht="21.75">
      <c r="A355" s="21" t="s">
        <v>58</v>
      </c>
      <c r="B355" s="22" t="s">
        <v>59</v>
      </c>
      <c r="C355" s="22" t="s">
        <v>60</v>
      </c>
      <c r="D355" s="22" t="s">
        <v>61</v>
      </c>
      <c r="E355" s="22" t="s">
        <v>62</v>
      </c>
      <c r="F355" s="22" t="s">
        <v>63</v>
      </c>
      <c r="G355" s="22" t="s">
        <v>64</v>
      </c>
      <c r="H355" s="22" t="s">
        <v>16</v>
      </c>
      <c r="I355" s="22" t="s">
        <v>25</v>
      </c>
      <c r="J355" s="22" t="s">
        <v>22</v>
      </c>
      <c r="K355" s="23" t="s">
        <v>65</v>
      </c>
    </row>
    <row r="356" spans="1:11" ht="28.5">
      <c r="A356" s="33" t="s">
        <v>341</v>
      </c>
      <c r="B356" s="15">
        <v>29</v>
      </c>
      <c r="C356" s="15">
        <v>0.3</v>
      </c>
      <c r="D356" s="15">
        <v>9.3000000000000007</v>
      </c>
      <c r="E356" s="15">
        <v>2.5</v>
      </c>
      <c r="F356" s="15">
        <v>1.1000000000000001</v>
      </c>
      <c r="G356" s="15">
        <v>0</v>
      </c>
      <c r="H356" s="15">
        <v>3.3</v>
      </c>
      <c r="I356" s="15">
        <v>10.4</v>
      </c>
      <c r="J356" s="15">
        <v>0.3</v>
      </c>
      <c r="K356" s="30" t="s">
        <v>342</v>
      </c>
    </row>
    <row r="357" spans="1:11" ht="28.5">
      <c r="A357" s="33" t="s">
        <v>343</v>
      </c>
      <c r="B357" s="15">
        <v>0</v>
      </c>
      <c r="C357" s="15">
        <v>0</v>
      </c>
      <c r="D357" s="15">
        <v>0</v>
      </c>
      <c r="E357" s="15">
        <v>0</v>
      </c>
      <c r="F357" s="15">
        <v>0</v>
      </c>
      <c r="G357" s="15">
        <v>0</v>
      </c>
      <c r="H357" s="15">
        <v>0</v>
      </c>
      <c r="I357" s="15">
        <v>0</v>
      </c>
      <c r="J357" s="15">
        <v>0</v>
      </c>
      <c r="K357" s="30" t="s">
        <v>344</v>
      </c>
    </row>
    <row r="368" spans="1:11" ht="21.75">
      <c r="A368" s="65" t="s">
        <v>345</v>
      </c>
      <c r="B368" s="37"/>
      <c r="C368" s="37"/>
      <c r="D368" s="37"/>
      <c r="E368" s="37"/>
      <c r="F368" s="37"/>
      <c r="G368" s="37"/>
      <c r="H368" s="37"/>
      <c r="I368" s="37"/>
      <c r="J368" s="37"/>
      <c r="K368" s="66"/>
    </row>
    <row r="369" spans="1:11" ht="21.75">
      <c r="A369" s="21" t="s">
        <v>58</v>
      </c>
      <c r="B369" s="22" t="s">
        <v>59</v>
      </c>
      <c r="C369" s="22" t="s">
        <v>60</v>
      </c>
      <c r="D369" s="22" t="s">
        <v>61</v>
      </c>
      <c r="E369" s="22" t="s">
        <v>62</v>
      </c>
      <c r="F369" s="22" t="s">
        <v>63</v>
      </c>
      <c r="G369" s="22" t="s">
        <v>64</v>
      </c>
      <c r="H369" s="22" t="s">
        <v>16</v>
      </c>
      <c r="I369" s="22" t="s">
        <v>25</v>
      </c>
      <c r="J369" s="22" t="s">
        <v>22</v>
      </c>
      <c r="K369" s="23" t="s">
        <v>65</v>
      </c>
    </row>
    <row r="370" spans="1:11" ht="28.5">
      <c r="A370" s="29" t="s">
        <v>346</v>
      </c>
      <c r="B370" s="15">
        <v>270</v>
      </c>
      <c r="C370" s="15">
        <v>0.1</v>
      </c>
      <c r="D370" s="15">
        <v>67</v>
      </c>
      <c r="E370" s="15">
        <v>66</v>
      </c>
      <c r="F370" s="15">
        <v>0.1</v>
      </c>
      <c r="G370" s="15">
        <v>0.01</v>
      </c>
      <c r="H370" s="15">
        <v>66</v>
      </c>
      <c r="I370" s="15">
        <v>67.099999999999994</v>
      </c>
      <c r="J370" s="15">
        <v>0.1</v>
      </c>
      <c r="K370" s="30" t="s">
        <v>347</v>
      </c>
    </row>
    <row r="371" spans="1:11" ht="28.5">
      <c r="A371" s="29" t="s">
        <v>348</v>
      </c>
      <c r="B371" s="15">
        <v>47</v>
      </c>
      <c r="C371" s="15">
        <v>0</v>
      </c>
      <c r="D371" s="15">
        <v>11</v>
      </c>
      <c r="E371" s="15">
        <v>11</v>
      </c>
      <c r="F371" s="15">
        <v>0.5</v>
      </c>
      <c r="G371" s="15">
        <v>0</v>
      </c>
      <c r="H371" s="15">
        <v>14.3</v>
      </c>
      <c r="I371" s="15">
        <v>11.5</v>
      </c>
      <c r="J371" s="15">
        <v>0</v>
      </c>
      <c r="K371" s="30" t="s">
        <v>349</v>
      </c>
    </row>
    <row r="372" spans="1:11" ht="14.25">
      <c r="A372" s="29" t="s">
        <v>350</v>
      </c>
      <c r="B372" s="15">
        <v>53</v>
      </c>
      <c r="C372" s="15">
        <v>0.1</v>
      </c>
      <c r="D372" s="15">
        <v>11</v>
      </c>
      <c r="E372" s="15">
        <v>11</v>
      </c>
      <c r="F372" s="15">
        <v>1.3</v>
      </c>
      <c r="G372" s="15">
        <v>0</v>
      </c>
      <c r="H372" s="15">
        <v>14.3</v>
      </c>
      <c r="I372" s="15">
        <v>12.3</v>
      </c>
      <c r="J372" s="15">
        <v>0.1</v>
      </c>
      <c r="K372" s="30"/>
    </row>
    <row r="373" spans="1:11" ht="14.25">
      <c r="A373" s="29" t="s">
        <v>351</v>
      </c>
      <c r="B373" s="15">
        <v>45</v>
      </c>
      <c r="C373" s="15">
        <v>0.2</v>
      </c>
      <c r="D373" s="15">
        <v>11</v>
      </c>
      <c r="E373" s="15">
        <v>10</v>
      </c>
      <c r="F373" s="15">
        <v>0.3</v>
      </c>
      <c r="G373" s="15">
        <v>0.01</v>
      </c>
      <c r="H373" s="15">
        <v>13</v>
      </c>
      <c r="I373" s="15">
        <v>11.3</v>
      </c>
      <c r="J373" s="15">
        <v>0.2</v>
      </c>
      <c r="K373" s="30"/>
    </row>
    <row r="374" spans="1:11" ht="14.25">
      <c r="A374" s="29" t="s">
        <v>352</v>
      </c>
      <c r="B374" s="15">
        <v>45</v>
      </c>
      <c r="C374" s="15">
        <v>0</v>
      </c>
      <c r="D374" s="15">
        <v>11</v>
      </c>
      <c r="E374" s="15">
        <v>10</v>
      </c>
      <c r="F374" s="15">
        <v>0.2</v>
      </c>
      <c r="G374" s="15">
        <v>0</v>
      </c>
      <c r="H374" s="15">
        <v>13</v>
      </c>
      <c r="I374" s="15">
        <v>11.2</v>
      </c>
      <c r="J374" s="15">
        <v>0</v>
      </c>
      <c r="K374" s="30"/>
    </row>
    <row r="375" spans="1:11" ht="14.25">
      <c r="A375" s="29" t="s">
        <v>353</v>
      </c>
      <c r="B375" s="15">
        <v>53</v>
      </c>
      <c r="C375" s="15">
        <v>0</v>
      </c>
      <c r="D375" s="15">
        <v>11</v>
      </c>
      <c r="E375" s="15">
        <v>10</v>
      </c>
      <c r="F375" s="15">
        <v>1.5</v>
      </c>
      <c r="G375" s="15">
        <v>0</v>
      </c>
      <c r="H375" s="15">
        <v>13</v>
      </c>
      <c r="I375" s="15">
        <v>12.5</v>
      </c>
      <c r="J375" s="15">
        <v>0</v>
      </c>
      <c r="K375" s="30"/>
    </row>
    <row r="376" spans="1:11" ht="14.25">
      <c r="A376" s="29" t="s">
        <v>354</v>
      </c>
      <c r="B376" s="15">
        <v>48</v>
      </c>
      <c r="C376" s="15">
        <v>0.1</v>
      </c>
      <c r="D376" s="15">
        <v>11</v>
      </c>
      <c r="E376" s="15">
        <v>10</v>
      </c>
      <c r="F376" s="15">
        <v>0.4</v>
      </c>
      <c r="G376" s="15">
        <v>0</v>
      </c>
      <c r="H376" s="15">
        <v>13</v>
      </c>
      <c r="I376" s="15">
        <v>11.4</v>
      </c>
      <c r="J376" s="15">
        <v>0.1</v>
      </c>
      <c r="K376" s="30"/>
    </row>
    <row r="377" spans="1:11" ht="14.25">
      <c r="A377" s="29" t="s">
        <v>355</v>
      </c>
      <c r="B377" s="15">
        <v>57</v>
      </c>
      <c r="C377" s="15">
        <v>0.7</v>
      </c>
      <c r="D377" s="15">
        <v>12</v>
      </c>
      <c r="E377" s="15">
        <v>10</v>
      </c>
      <c r="F377" s="15">
        <v>0.5</v>
      </c>
      <c r="G377" s="15">
        <v>0.1</v>
      </c>
      <c r="H377" s="15">
        <v>13</v>
      </c>
      <c r="I377" s="15">
        <v>12.5</v>
      </c>
      <c r="J377" s="15">
        <v>0.6</v>
      </c>
      <c r="K377" s="30"/>
    </row>
    <row r="378" spans="1:11" ht="14.25">
      <c r="A378" s="29" t="s">
        <v>356</v>
      </c>
      <c r="B378" s="15">
        <v>47</v>
      </c>
      <c r="C378" s="15">
        <v>0</v>
      </c>
      <c r="D378" s="15">
        <v>11</v>
      </c>
      <c r="E378" s="15">
        <v>9.9</v>
      </c>
      <c r="F378" s="15">
        <v>0.3</v>
      </c>
      <c r="G378" s="15">
        <v>0</v>
      </c>
      <c r="H378" s="15">
        <v>12.9</v>
      </c>
      <c r="I378" s="15">
        <v>11.3</v>
      </c>
      <c r="J378" s="15">
        <v>0</v>
      </c>
      <c r="K378" s="30"/>
    </row>
    <row r="379" spans="1:11" ht="14.25">
      <c r="A379" s="29" t="s">
        <v>357</v>
      </c>
      <c r="B379" s="15">
        <v>42</v>
      </c>
      <c r="C379" s="15">
        <v>0.2</v>
      </c>
      <c r="D379" s="15">
        <v>11</v>
      </c>
      <c r="E379" s="15">
        <v>9.5</v>
      </c>
      <c r="F379" s="15">
        <v>0.3</v>
      </c>
      <c r="G379" s="15">
        <v>0.01</v>
      </c>
      <c r="H379" s="15">
        <v>12.4</v>
      </c>
      <c r="I379" s="15">
        <v>11.3</v>
      </c>
      <c r="J379" s="15">
        <v>0.2</v>
      </c>
      <c r="K379" s="30"/>
    </row>
    <row r="380" spans="1:11" ht="14.25">
      <c r="A380" s="29" t="s">
        <v>358</v>
      </c>
      <c r="B380" s="15">
        <v>47</v>
      </c>
      <c r="C380" s="15">
        <v>0.2</v>
      </c>
      <c r="D380" s="15">
        <v>11</v>
      </c>
      <c r="E380" s="15">
        <v>9.1</v>
      </c>
      <c r="F380" s="15">
        <v>0.3</v>
      </c>
      <c r="G380" s="15">
        <v>0.01</v>
      </c>
      <c r="H380" s="15">
        <v>11.8</v>
      </c>
      <c r="I380" s="15">
        <v>11.3</v>
      </c>
      <c r="J380" s="15">
        <v>0.2</v>
      </c>
      <c r="K380" s="30"/>
    </row>
    <row r="381" spans="1:11" ht="14.25">
      <c r="A381" s="29" t="s">
        <v>359</v>
      </c>
      <c r="B381" s="15">
        <v>40</v>
      </c>
      <c r="C381" s="15">
        <v>0.2</v>
      </c>
      <c r="D381" s="15">
        <v>10</v>
      </c>
      <c r="E381" s="15">
        <v>9</v>
      </c>
      <c r="F381" s="15">
        <v>0.3</v>
      </c>
      <c r="G381" s="15">
        <v>0.01</v>
      </c>
      <c r="H381" s="15">
        <v>11.7</v>
      </c>
      <c r="I381" s="15">
        <v>10.3</v>
      </c>
      <c r="J381" s="15">
        <v>0.2</v>
      </c>
      <c r="K381" s="30"/>
    </row>
    <row r="382" spans="1:11" ht="14.25">
      <c r="A382" s="29" t="s">
        <v>360</v>
      </c>
      <c r="B382" s="15">
        <v>40</v>
      </c>
      <c r="C382" s="15">
        <v>0.2</v>
      </c>
      <c r="D382" s="15">
        <v>9.6</v>
      </c>
      <c r="E382" s="15">
        <v>8.9</v>
      </c>
      <c r="F382" s="15">
        <v>0.3</v>
      </c>
      <c r="G382" s="15">
        <v>0.01</v>
      </c>
      <c r="H382" s="15">
        <v>11.6</v>
      </c>
      <c r="I382" s="15">
        <v>9.9</v>
      </c>
      <c r="J382" s="15">
        <v>0.2</v>
      </c>
      <c r="K382" s="30"/>
    </row>
    <row r="383" spans="1:11" ht="14.25">
      <c r="A383" s="29" t="s">
        <v>361</v>
      </c>
      <c r="B383" s="15">
        <v>41</v>
      </c>
      <c r="C383" s="15">
        <v>0.2</v>
      </c>
      <c r="D383" s="15">
        <v>10</v>
      </c>
      <c r="E383" s="15">
        <v>8.9</v>
      </c>
      <c r="F383" s="15">
        <v>0.3</v>
      </c>
      <c r="G383" s="15">
        <v>0.01</v>
      </c>
      <c r="H383" s="15">
        <v>11.6</v>
      </c>
      <c r="I383" s="15">
        <v>10.3</v>
      </c>
      <c r="J383" s="15">
        <v>0.2</v>
      </c>
      <c r="K383" s="30"/>
    </row>
    <row r="384" spans="1:11" ht="14.25">
      <c r="A384" s="29" t="s">
        <v>362</v>
      </c>
      <c r="B384" s="15">
        <v>39</v>
      </c>
      <c r="C384" s="15">
        <v>0</v>
      </c>
      <c r="D384" s="15">
        <v>9.6</v>
      </c>
      <c r="E384" s="15">
        <v>8.9</v>
      </c>
      <c r="F384" s="15">
        <v>0.2</v>
      </c>
      <c r="G384" s="15">
        <v>0.01</v>
      </c>
      <c r="H384" s="15">
        <v>11.6</v>
      </c>
      <c r="I384" s="15">
        <v>9.8000000000000007</v>
      </c>
      <c r="J384" s="15">
        <v>0</v>
      </c>
      <c r="K384" s="30"/>
    </row>
    <row r="385" spans="1:11" ht="14.25">
      <c r="A385" s="29" t="s">
        <v>363</v>
      </c>
      <c r="B385" s="15">
        <v>41</v>
      </c>
      <c r="C385" s="15">
        <v>0.2</v>
      </c>
      <c r="D385" s="15">
        <v>9.6</v>
      </c>
      <c r="E385" s="15">
        <v>8.4</v>
      </c>
      <c r="F385" s="15">
        <v>0.3</v>
      </c>
      <c r="G385" s="15">
        <v>0.01</v>
      </c>
      <c r="H385" s="15">
        <v>10.9</v>
      </c>
      <c r="I385" s="15">
        <v>9.9</v>
      </c>
      <c r="J385" s="15">
        <v>0.2</v>
      </c>
      <c r="K385" s="30"/>
    </row>
    <row r="386" spans="1:11" ht="14.25">
      <c r="A386" s="29" t="s">
        <v>364</v>
      </c>
      <c r="B386" s="15">
        <v>35</v>
      </c>
      <c r="C386" s="15">
        <v>0.2</v>
      </c>
      <c r="D386" s="15">
        <v>7.8</v>
      </c>
      <c r="E386" s="15">
        <v>7.8</v>
      </c>
      <c r="F386" s="15">
        <v>0.7</v>
      </c>
      <c r="G386" s="15">
        <v>0.01</v>
      </c>
      <c r="H386" s="15">
        <v>10.1</v>
      </c>
      <c r="I386" s="15">
        <v>8.5</v>
      </c>
      <c r="J386" s="15">
        <v>0.2</v>
      </c>
      <c r="K386" s="30" t="s">
        <v>365</v>
      </c>
    </row>
    <row r="387" spans="1:11" ht="14.25">
      <c r="A387" s="29" t="s">
        <v>366</v>
      </c>
      <c r="B387" s="15">
        <v>43</v>
      </c>
      <c r="C387" s="15">
        <v>0.2</v>
      </c>
      <c r="D387" s="15">
        <v>10</v>
      </c>
      <c r="E387" s="15">
        <v>7.8</v>
      </c>
      <c r="F387" s="15">
        <v>0.6</v>
      </c>
      <c r="G387" s="15">
        <v>0.02</v>
      </c>
      <c r="H387" s="15">
        <v>10.1</v>
      </c>
      <c r="I387" s="15">
        <v>10.6</v>
      </c>
      <c r="J387" s="15">
        <v>0.2</v>
      </c>
      <c r="K387" s="30"/>
    </row>
    <row r="388" spans="1:11" ht="28.5">
      <c r="A388" s="29" t="s">
        <v>367</v>
      </c>
      <c r="B388" s="15">
        <v>14</v>
      </c>
      <c r="C388" s="15">
        <v>0.2</v>
      </c>
      <c r="D388" s="15">
        <v>3.5</v>
      </c>
      <c r="E388" s="15">
        <v>2.2000000000000002</v>
      </c>
      <c r="F388" s="15">
        <v>0.3</v>
      </c>
      <c r="G388" s="15">
        <v>7.0000000000000007E-2</v>
      </c>
      <c r="H388" s="15">
        <v>2.9</v>
      </c>
      <c r="I388" s="15">
        <v>3.8</v>
      </c>
      <c r="J388" s="15">
        <v>0.2</v>
      </c>
      <c r="K388" s="30" t="s">
        <v>368</v>
      </c>
    </row>
    <row r="393" spans="1:11" ht="21.75">
      <c r="A393" s="65" t="s">
        <v>369</v>
      </c>
      <c r="B393" s="66"/>
      <c r="C393" s="66"/>
      <c r="D393" s="66"/>
      <c r="E393" s="66"/>
      <c r="F393" s="66"/>
      <c r="G393" s="66"/>
      <c r="H393" s="66"/>
      <c r="I393" s="66"/>
      <c r="J393" s="66"/>
      <c r="K393" s="66"/>
    </row>
    <row r="394" spans="1:11" ht="21.75">
      <c r="A394" s="21" t="s">
        <v>58</v>
      </c>
      <c r="B394" s="22" t="s">
        <v>59</v>
      </c>
      <c r="C394" s="22" t="s">
        <v>60</v>
      </c>
      <c r="D394" s="22" t="s">
        <v>61</v>
      </c>
      <c r="E394" s="22" t="s">
        <v>62</v>
      </c>
      <c r="F394" s="22" t="s">
        <v>63</v>
      </c>
      <c r="G394" s="22" t="s">
        <v>64</v>
      </c>
      <c r="H394" s="22" t="s">
        <v>16</v>
      </c>
      <c r="I394" s="22" t="s">
        <v>25</v>
      </c>
      <c r="J394" s="22" t="s">
        <v>22</v>
      </c>
      <c r="K394" s="23" t="s">
        <v>65</v>
      </c>
    </row>
    <row r="395" spans="1:11" ht="42.75">
      <c r="A395" s="29" t="s">
        <v>370</v>
      </c>
      <c r="B395" s="15">
        <v>277</v>
      </c>
      <c r="C395" s="15">
        <v>0.2</v>
      </c>
      <c r="D395" s="15">
        <v>75</v>
      </c>
      <c r="E395" s="15">
        <v>66.5</v>
      </c>
      <c r="F395" s="15">
        <v>1.8</v>
      </c>
      <c r="G395" s="15">
        <v>0</v>
      </c>
      <c r="H395" s="15">
        <v>66.5</v>
      </c>
      <c r="I395" s="15">
        <v>76.8</v>
      </c>
      <c r="J395" s="15">
        <v>0.2</v>
      </c>
      <c r="K395" s="30" t="s">
        <v>371</v>
      </c>
    </row>
    <row r="396" spans="1:11" ht="28.5">
      <c r="A396" s="29" t="s">
        <v>372</v>
      </c>
      <c r="B396" s="15">
        <v>69</v>
      </c>
      <c r="C396" s="15">
        <v>0.2</v>
      </c>
      <c r="D396" s="15">
        <v>18.100000000000001</v>
      </c>
      <c r="E396" s="15">
        <v>15.5</v>
      </c>
      <c r="F396" s="15">
        <v>0.7</v>
      </c>
      <c r="G396" s="15">
        <v>0</v>
      </c>
      <c r="H396" s="15">
        <v>15.5</v>
      </c>
      <c r="I396" s="15">
        <v>18.8</v>
      </c>
      <c r="J396" s="15">
        <v>0</v>
      </c>
      <c r="K396" s="30" t="s">
        <v>373</v>
      </c>
    </row>
    <row r="397" spans="1:11" ht="28.5">
      <c r="A397" s="29" t="s">
        <v>374</v>
      </c>
      <c r="B397" s="15">
        <v>63</v>
      </c>
      <c r="C397" s="15">
        <v>0.2</v>
      </c>
      <c r="D397" s="15">
        <v>16</v>
      </c>
      <c r="E397" s="15">
        <v>12.8</v>
      </c>
      <c r="F397" s="15">
        <v>1.1000000000000001</v>
      </c>
      <c r="G397" s="15">
        <v>0</v>
      </c>
      <c r="H397" s="15">
        <v>12.8</v>
      </c>
      <c r="I397" s="15">
        <v>17.100000000000001</v>
      </c>
      <c r="J397" s="15">
        <v>0</v>
      </c>
      <c r="K397" s="30" t="s">
        <v>375</v>
      </c>
    </row>
    <row r="398" spans="1:11" ht="28.5">
      <c r="A398" s="29" t="s">
        <v>376</v>
      </c>
      <c r="B398" s="15">
        <v>89</v>
      </c>
      <c r="C398" s="15">
        <v>0.3</v>
      </c>
      <c r="D398" s="15">
        <v>22.8</v>
      </c>
      <c r="E398" s="15">
        <v>12.2</v>
      </c>
      <c r="F398" s="15">
        <v>1.1000000000000001</v>
      </c>
      <c r="G398" s="15">
        <v>0</v>
      </c>
      <c r="H398" s="15">
        <v>12.2</v>
      </c>
      <c r="I398" s="15">
        <v>23.9</v>
      </c>
      <c r="J398" s="15">
        <v>0</v>
      </c>
      <c r="K398" s="30" t="s">
        <v>377</v>
      </c>
    </row>
    <row r="399" spans="1:11" ht="14.25">
      <c r="A399" s="33" t="s">
        <v>378</v>
      </c>
      <c r="B399" s="15">
        <v>47</v>
      </c>
      <c r="C399" s="15">
        <v>0</v>
      </c>
      <c r="D399" s="15">
        <v>10.6</v>
      </c>
      <c r="E399" s="15">
        <v>10.6</v>
      </c>
      <c r="F399" s="15">
        <v>0.2</v>
      </c>
      <c r="G399" s="15">
        <v>0</v>
      </c>
      <c r="H399" s="15">
        <v>10.6</v>
      </c>
      <c r="I399" s="15">
        <v>10.8</v>
      </c>
      <c r="J399" s="15">
        <v>0</v>
      </c>
      <c r="K399" s="33" t="s">
        <v>379</v>
      </c>
    </row>
    <row r="400" spans="1:11" ht="42.75">
      <c r="A400" s="29" t="s">
        <v>380</v>
      </c>
      <c r="B400" s="15">
        <v>52</v>
      </c>
      <c r="C400" s="15">
        <v>0.2</v>
      </c>
      <c r="D400" s="15">
        <v>13.8</v>
      </c>
      <c r="E400" s="15">
        <v>10.4</v>
      </c>
      <c r="F400" s="15">
        <v>0.3</v>
      </c>
      <c r="G400" s="15">
        <v>0</v>
      </c>
      <c r="H400" s="15">
        <v>10.4</v>
      </c>
      <c r="I400" s="15">
        <v>14.1</v>
      </c>
      <c r="J400" s="15">
        <v>0</v>
      </c>
      <c r="K400" s="30" t="s">
        <v>381</v>
      </c>
    </row>
    <row r="401" spans="1:11" ht="28.5">
      <c r="A401" s="29" t="s">
        <v>382</v>
      </c>
      <c r="B401" s="15">
        <v>57</v>
      </c>
      <c r="C401" s="15">
        <v>0.3</v>
      </c>
      <c r="D401" s="15">
        <v>14.5</v>
      </c>
      <c r="E401" s="15">
        <v>10</v>
      </c>
      <c r="F401" s="15">
        <v>0.7</v>
      </c>
      <c r="G401" s="15">
        <v>0</v>
      </c>
      <c r="H401" s="15">
        <v>10</v>
      </c>
      <c r="I401" s="15">
        <v>15.2</v>
      </c>
      <c r="J401" s="15">
        <v>0</v>
      </c>
      <c r="K401" s="30" t="s">
        <v>383</v>
      </c>
    </row>
    <row r="402" spans="1:11" ht="28.5">
      <c r="A402" s="29" t="s">
        <v>384</v>
      </c>
      <c r="B402" s="15">
        <v>46</v>
      </c>
      <c r="C402" s="15">
        <v>0.3</v>
      </c>
      <c r="D402" s="15">
        <v>11.4</v>
      </c>
      <c r="E402" s="15">
        <v>9.9</v>
      </c>
      <c r="F402" s="15">
        <v>0.7</v>
      </c>
      <c r="G402" s="15">
        <v>0</v>
      </c>
      <c r="H402" s="15">
        <v>9.9</v>
      </c>
      <c r="I402" s="15">
        <v>12.1</v>
      </c>
      <c r="J402" s="15">
        <v>0</v>
      </c>
      <c r="K402" s="30" t="s">
        <v>385</v>
      </c>
    </row>
    <row r="403" spans="1:11" ht="28.5">
      <c r="A403" s="29" t="s">
        <v>386</v>
      </c>
      <c r="B403" s="15">
        <v>50</v>
      </c>
      <c r="C403" s="15">
        <v>0.1</v>
      </c>
      <c r="D403" s="15">
        <v>13.1</v>
      </c>
      <c r="E403" s="15">
        <v>9.9</v>
      </c>
      <c r="F403" s="15">
        <v>0.5</v>
      </c>
      <c r="G403" s="15">
        <v>0</v>
      </c>
      <c r="H403" s="15">
        <v>9.9</v>
      </c>
      <c r="I403" s="15">
        <v>13.6</v>
      </c>
      <c r="J403" s="15">
        <v>0</v>
      </c>
      <c r="K403" s="30" t="s">
        <v>387</v>
      </c>
    </row>
    <row r="404" spans="1:11" ht="28.5">
      <c r="A404" s="29" t="s">
        <v>388</v>
      </c>
      <c r="B404" s="15">
        <v>57</v>
      </c>
      <c r="C404" s="15">
        <v>0.1</v>
      </c>
      <c r="D404" s="15">
        <v>15.2</v>
      </c>
      <c r="E404" s="15">
        <v>9.6999999999999993</v>
      </c>
      <c r="F404" s="15">
        <v>0.4</v>
      </c>
      <c r="G404" s="15">
        <v>0</v>
      </c>
      <c r="H404" s="15">
        <v>9.6999999999999993</v>
      </c>
      <c r="I404" s="15">
        <v>15.6</v>
      </c>
      <c r="J404" s="15">
        <v>0</v>
      </c>
      <c r="K404" s="30" t="s">
        <v>389</v>
      </c>
    </row>
    <row r="405" spans="1:11" ht="28.5">
      <c r="A405" s="29" t="s">
        <v>390</v>
      </c>
      <c r="B405" s="15">
        <v>47</v>
      </c>
      <c r="C405" s="15">
        <v>0.1</v>
      </c>
      <c r="D405" s="15">
        <v>11.8</v>
      </c>
      <c r="E405" s="15">
        <v>9.4</v>
      </c>
      <c r="F405" s="15">
        <v>0.9</v>
      </c>
      <c r="G405" s="15">
        <v>0</v>
      </c>
      <c r="H405" s="15">
        <v>9.4</v>
      </c>
      <c r="I405" s="15">
        <v>12.7</v>
      </c>
      <c r="J405" s="15">
        <v>0</v>
      </c>
      <c r="K405" s="30" t="s">
        <v>391</v>
      </c>
    </row>
    <row r="406" spans="1:11" ht="28.5">
      <c r="A406" s="29" t="s">
        <v>392</v>
      </c>
      <c r="B406" s="15">
        <v>39</v>
      </c>
      <c r="C406" s="15">
        <v>0.3</v>
      </c>
      <c r="D406" s="15">
        <v>9.5</v>
      </c>
      <c r="E406" s="15">
        <v>8.4</v>
      </c>
      <c r="F406" s="15">
        <v>0.9</v>
      </c>
      <c r="G406" s="15">
        <v>0</v>
      </c>
      <c r="H406" s="15">
        <v>8.4</v>
      </c>
      <c r="I406" s="15">
        <v>10.4</v>
      </c>
      <c r="J406" s="15">
        <v>0</v>
      </c>
      <c r="K406" s="30" t="s">
        <v>393</v>
      </c>
    </row>
    <row r="407" spans="1:11" ht="28.5">
      <c r="A407" s="29" t="s">
        <v>394</v>
      </c>
      <c r="B407" s="15">
        <v>90</v>
      </c>
      <c r="C407" s="15">
        <v>0.1</v>
      </c>
      <c r="D407" s="15">
        <v>20.7</v>
      </c>
      <c r="E407" s="15">
        <v>6.5</v>
      </c>
      <c r="F407" s="15">
        <v>2</v>
      </c>
      <c r="G407" s="15">
        <v>7.0000000000000007E-2</v>
      </c>
      <c r="H407" s="15">
        <v>6.5</v>
      </c>
      <c r="I407" s="15">
        <v>22.7</v>
      </c>
      <c r="J407" s="15">
        <v>0</v>
      </c>
      <c r="K407" s="30" t="s">
        <v>395</v>
      </c>
    </row>
    <row r="408" spans="1:11" ht="28.5">
      <c r="A408" s="29" t="s">
        <v>396</v>
      </c>
      <c r="B408" s="15">
        <v>30</v>
      </c>
      <c r="C408" s="15">
        <v>0.2</v>
      </c>
      <c r="D408" s="15">
        <v>7.6</v>
      </c>
      <c r="E408" s="15">
        <v>6.2</v>
      </c>
      <c r="F408" s="15">
        <v>0.6</v>
      </c>
      <c r="G408" s="15">
        <v>0</v>
      </c>
      <c r="H408" s="15">
        <v>6.2</v>
      </c>
      <c r="I408" s="15">
        <v>8.1999999999999993</v>
      </c>
      <c r="J408" s="15">
        <v>0</v>
      </c>
      <c r="K408" s="30" t="s">
        <v>397</v>
      </c>
    </row>
    <row r="409" spans="1:11" ht="28.5">
      <c r="A409" s="29" t="s">
        <v>398</v>
      </c>
      <c r="B409" s="15">
        <v>32</v>
      </c>
      <c r="C409" s="15">
        <v>0.3</v>
      </c>
      <c r="D409" s="15">
        <v>7.7</v>
      </c>
      <c r="E409" s="15">
        <v>4.9000000000000004</v>
      </c>
      <c r="F409" s="15">
        <v>0.7</v>
      </c>
      <c r="G409" s="15">
        <v>0</v>
      </c>
      <c r="H409" s="15">
        <v>4.9000000000000004</v>
      </c>
      <c r="I409" s="15">
        <v>8.4</v>
      </c>
      <c r="J409" s="15">
        <v>0</v>
      </c>
      <c r="K409" s="30" t="s">
        <v>399</v>
      </c>
    </row>
    <row r="410" spans="1:11" ht="28.5">
      <c r="A410" s="29" t="s">
        <v>400</v>
      </c>
      <c r="B410" s="15">
        <v>52</v>
      </c>
      <c r="C410" s="15">
        <v>0.7</v>
      </c>
      <c r="D410" s="15">
        <v>11.9</v>
      </c>
      <c r="E410" s="15">
        <v>4.4000000000000004</v>
      </c>
      <c r="F410" s="15">
        <v>1.2</v>
      </c>
      <c r="G410" s="15">
        <v>0</v>
      </c>
      <c r="H410" s="15">
        <v>4.4000000000000004</v>
      </c>
      <c r="I410" s="15">
        <v>13.1</v>
      </c>
      <c r="J410" s="15">
        <v>0</v>
      </c>
      <c r="K410" s="30" t="s">
        <v>401</v>
      </c>
    </row>
    <row r="411" spans="1:11" ht="28.5">
      <c r="A411" s="29" t="s">
        <v>402</v>
      </c>
      <c r="B411" s="15">
        <v>29</v>
      </c>
      <c r="C411" s="15">
        <v>0.3</v>
      </c>
      <c r="D411" s="15">
        <v>9.3000000000000007</v>
      </c>
      <c r="E411" s="15">
        <v>2.5</v>
      </c>
      <c r="F411" s="15">
        <v>1.1000000000000001</v>
      </c>
      <c r="G411" s="15">
        <v>0</v>
      </c>
      <c r="H411" s="15">
        <v>2.5</v>
      </c>
      <c r="I411" s="15">
        <v>10.4</v>
      </c>
      <c r="J411" s="15">
        <v>0</v>
      </c>
      <c r="K411" s="30" t="s">
        <v>403</v>
      </c>
    </row>
    <row r="412" spans="1:11" ht="28.5">
      <c r="A412" s="29" t="s">
        <v>404</v>
      </c>
      <c r="B412" s="15">
        <v>35</v>
      </c>
      <c r="C412" s="15">
        <v>0.4</v>
      </c>
      <c r="D412" s="15">
        <v>7.2</v>
      </c>
      <c r="E412" s="15">
        <v>1.4</v>
      </c>
      <c r="F412" s="15">
        <v>2.4</v>
      </c>
      <c r="G412" s="15">
        <v>0</v>
      </c>
      <c r="H412" s="15">
        <v>1.4</v>
      </c>
      <c r="I412" s="15">
        <v>9.6</v>
      </c>
      <c r="J412" s="15">
        <v>0</v>
      </c>
      <c r="K412" s="30" t="s">
        <v>405</v>
      </c>
    </row>
    <row r="413" spans="1:11" ht="42.75">
      <c r="A413" s="29" t="s">
        <v>406</v>
      </c>
      <c r="B413" s="15">
        <v>160</v>
      </c>
      <c r="C413" s="15">
        <v>14.7</v>
      </c>
      <c r="D413" s="15">
        <v>8.5</v>
      </c>
      <c r="E413" s="15">
        <v>0.7</v>
      </c>
      <c r="F413" s="15">
        <v>2</v>
      </c>
      <c r="G413" s="15">
        <v>0</v>
      </c>
      <c r="H413" s="15">
        <v>0.7</v>
      </c>
      <c r="I413" s="15">
        <v>10.5</v>
      </c>
      <c r="J413" s="15">
        <v>132</v>
      </c>
      <c r="K413" s="30" t="s">
        <v>407</v>
      </c>
    </row>
    <row r="414" spans="1:11" ht="28.5">
      <c r="A414" s="29" t="s">
        <v>408</v>
      </c>
      <c r="B414" s="15">
        <v>23</v>
      </c>
      <c r="C414" s="15">
        <v>0.4</v>
      </c>
      <c r="D414" s="15">
        <v>3.6</v>
      </c>
      <c r="E414" s="15">
        <v>0.4</v>
      </c>
      <c r="F414" s="15">
        <v>2.9</v>
      </c>
      <c r="G414" s="15">
        <v>0.13</v>
      </c>
      <c r="H414" s="15">
        <v>0.4</v>
      </c>
      <c r="I414" s="15">
        <v>6.5</v>
      </c>
      <c r="J414" s="15">
        <v>0</v>
      </c>
      <c r="K414" s="30" t="s">
        <v>409</v>
      </c>
    </row>
    <row r="415" spans="1:11" ht="28.5">
      <c r="A415" s="67" t="s">
        <v>410</v>
      </c>
      <c r="B415" s="15">
        <v>324</v>
      </c>
      <c r="C415" s="15">
        <v>5.3</v>
      </c>
      <c r="D415" s="15">
        <v>39</v>
      </c>
      <c r="E415" s="15">
        <v>0</v>
      </c>
      <c r="F415" s="15">
        <v>31</v>
      </c>
      <c r="G415" s="15">
        <v>0</v>
      </c>
      <c r="H415" s="15">
        <v>0</v>
      </c>
      <c r="I415" s="15">
        <v>70</v>
      </c>
      <c r="J415" s="15">
        <v>0</v>
      </c>
      <c r="K415" s="68" t="s">
        <v>411</v>
      </c>
    </row>
    <row r="426" spans="1:11" ht="21.75">
      <c r="A426" s="65" t="s">
        <v>412</v>
      </c>
      <c r="B426" s="66"/>
      <c r="C426" s="66"/>
      <c r="D426" s="66"/>
      <c r="E426" s="66"/>
      <c r="F426" s="66"/>
      <c r="G426" s="66"/>
      <c r="H426" s="66"/>
      <c r="I426" s="66"/>
      <c r="J426" s="66"/>
      <c r="K426" s="66"/>
    </row>
    <row r="427" spans="1:11" ht="21.75">
      <c r="A427" s="21" t="s">
        <v>58</v>
      </c>
      <c r="B427" s="22" t="s">
        <v>59</v>
      </c>
      <c r="C427" s="22" t="s">
        <v>60</v>
      </c>
      <c r="D427" s="22" t="s">
        <v>61</v>
      </c>
      <c r="E427" s="22" t="s">
        <v>62</v>
      </c>
      <c r="F427" s="22" t="s">
        <v>63</v>
      </c>
      <c r="G427" s="22" t="s">
        <v>64</v>
      </c>
      <c r="H427" s="22" t="s">
        <v>16</v>
      </c>
      <c r="I427" s="22" t="s">
        <v>25</v>
      </c>
      <c r="J427" s="22" t="s">
        <v>22</v>
      </c>
      <c r="K427" s="23" t="s">
        <v>65</v>
      </c>
    </row>
    <row r="428" spans="1:11" ht="28.5">
      <c r="A428" s="29" t="s">
        <v>413</v>
      </c>
      <c r="B428" s="15">
        <v>69</v>
      </c>
      <c r="C428" s="15">
        <v>0.5</v>
      </c>
      <c r="D428" s="15">
        <v>14</v>
      </c>
      <c r="E428" s="15">
        <v>12</v>
      </c>
      <c r="F428" s="15">
        <v>0.5</v>
      </c>
      <c r="G428" s="15">
        <v>0.01</v>
      </c>
      <c r="H428" s="15">
        <v>12</v>
      </c>
      <c r="I428" s="15">
        <v>14.5</v>
      </c>
      <c r="J428" s="15">
        <v>0</v>
      </c>
      <c r="K428" s="30" t="s">
        <v>414</v>
      </c>
    </row>
    <row r="429" spans="1:11" ht="28.5">
      <c r="A429" s="29" t="s">
        <v>415</v>
      </c>
      <c r="B429" s="15">
        <v>67</v>
      </c>
      <c r="C429" s="15">
        <v>0.5</v>
      </c>
      <c r="D429" s="15">
        <v>14</v>
      </c>
      <c r="E429" s="15">
        <v>12</v>
      </c>
      <c r="F429" s="15">
        <v>0.5</v>
      </c>
      <c r="G429" s="15">
        <v>0.01</v>
      </c>
      <c r="H429" s="15">
        <v>12</v>
      </c>
      <c r="I429" s="15">
        <v>14.5</v>
      </c>
      <c r="J429" s="15">
        <v>0</v>
      </c>
      <c r="K429" s="30" t="s">
        <v>416</v>
      </c>
    </row>
    <row r="430" spans="1:11" ht="28.5">
      <c r="A430" s="29" t="s">
        <v>417</v>
      </c>
      <c r="B430" s="15">
        <v>48</v>
      </c>
      <c r="C430" s="15">
        <v>0.5</v>
      </c>
      <c r="D430" s="15">
        <v>10</v>
      </c>
      <c r="E430" s="15">
        <v>10</v>
      </c>
      <c r="F430" s="15">
        <v>0.7</v>
      </c>
      <c r="G430" s="15">
        <v>0.01</v>
      </c>
      <c r="H430" s="15">
        <v>10</v>
      </c>
      <c r="I430" s="15">
        <v>10.7</v>
      </c>
      <c r="J430" s="15">
        <v>0</v>
      </c>
      <c r="K430" s="30" t="s">
        <v>418</v>
      </c>
    </row>
    <row r="431" spans="1:11" ht="28.5">
      <c r="A431" s="29" t="s">
        <v>419</v>
      </c>
      <c r="B431" s="15">
        <v>53</v>
      </c>
      <c r="C431" s="15">
        <v>0.6</v>
      </c>
      <c r="D431" s="15">
        <v>9.5</v>
      </c>
      <c r="E431" s="15">
        <v>8.6999999999999993</v>
      </c>
      <c r="F431" s="15">
        <v>0.8</v>
      </c>
      <c r="G431" s="15">
        <v>0.01</v>
      </c>
      <c r="H431" s="15">
        <v>8.6999999999999993</v>
      </c>
      <c r="I431" s="15">
        <v>10.3</v>
      </c>
      <c r="J431" s="15">
        <v>0</v>
      </c>
      <c r="K431" s="30" t="s">
        <v>420</v>
      </c>
    </row>
    <row r="432" spans="1:11" ht="28.5">
      <c r="A432" s="29" t="s">
        <v>421</v>
      </c>
      <c r="B432" s="15">
        <v>34</v>
      </c>
      <c r="C432" s="15">
        <v>0.5</v>
      </c>
      <c r="D432" s="15">
        <v>6.6</v>
      </c>
      <c r="E432" s="15">
        <v>6.6</v>
      </c>
      <c r="F432" s="15">
        <v>0.5</v>
      </c>
      <c r="G432" s="15">
        <v>0.01</v>
      </c>
      <c r="H432" s="15">
        <v>6.6</v>
      </c>
      <c r="I432" s="15">
        <v>7.1</v>
      </c>
      <c r="J432" s="15">
        <v>0</v>
      </c>
      <c r="K432" s="30" t="s">
        <v>422</v>
      </c>
    </row>
    <row r="433" spans="1:11" ht="28.5">
      <c r="A433" s="29" t="s">
        <v>423</v>
      </c>
      <c r="B433" s="15">
        <v>41</v>
      </c>
      <c r="C433" s="15">
        <v>0.5</v>
      </c>
      <c r="D433" s="15">
        <v>8.1</v>
      </c>
      <c r="E433" s="15">
        <v>6.1</v>
      </c>
      <c r="F433" s="15">
        <v>0.8</v>
      </c>
      <c r="G433" s="15">
        <v>0.01</v>
      </c>
      <c r="H433" s="15">
        <v>6.1</v>
      </c>
      <c r="I433" s="15">
        <v>8.9</v>
      </c>
      <c r="J433" s="15">
        <v>0</v>
      </c>
      <c r="K433" s="30" t="s">
        <v>424</v>
      </c>
    </row>
    <row r="434" spans="1:11" ht="42.75">
      <c r="A434" s="29" t="s">
        <v>425</v>
      </c>
      <c r="B434" s="15">
        <v>29</v>
      </c>
      <c r="C434" s="15">
        <v>0.5</v>
      </c>
      <c r="D434" s="15">
        <v>3.2</v>
      </c>
      <c r="E434" s="15">
        <v>3.2</v>
      </c>
      <c r="F434" s="15">
        <v>1.1000000000000001</v>
      </c>
      <c r="G434" s="15">
        <v>0.01</v>
      </c>
      <c r="H434" s="15">
        <v>3.2</v>
      </c>
      <c r="I434" s="15">
        <v>4.3</v>
      </c>
      <c r="J434" s="15">
        <v>0</v>
      </c>
      <c r="K434" s="30" t="s">
        <v>426</v>
      </c>
    </row>
    <row r="441" spans="1:11" ht="21.75">
      <c r="A441" s="65" t="s">
        <v>427</v>
      </c>
      <c r="B441" s="66"/>
      <c r="C441" s="66"/>
      <c r="D441" s="66"/>
      <c r="E441" s="66"/>
      <c r="F441" s="66"/>
      <c r="G441" s="66"/>
      <c r="H441" s="66"/>
      <c r="I441" s="66"/>
      <c r="J441" s="66"/>
      <c r="K441" s="66"/>
    </row>
    <row r="442" spans="1:11" ht="21.75">
      <c r="A442" s="21" t="s">
        <v>58</v>
      </c>
      <c r="B442" s="22" t="s">
        <v>59</v>
      </c>
      <c r="C442" s="22" t="s">
        <v>60</v>
      </c>
      <c r="D442" s="22" t="s">
        <v>61</v>
      </c>
      <c r="E442" s="22" t="s">
        <v>62</v>
      </c>
      <c r="F442" s="22" t="s">
        <v>63</v>
      </c>
      <c r="G442" s="22" t="s">
        <v>64</v>
      </c>
      <c r="H442" s="22" t="s">
        <v>16</v>
      </c>
      <c r="I442" s="22" t="s">
        <v>25</v>
      </c>
      <c r="J442" s="22" t="s">
        <v>22</v>
      </c>
      <c r="K442" s="23" t="s">
        <v>65</v>
      </c>
    </row>
    <row r="443" spans="1:11" ht="28.5">
      <c r="A443" s="29" t="s">
        <v>428</v>
      </c>
      <c r="B443" s="15">
        <v>57</v>
      </c>
      <c r="C443" s="15">
        <v>0.5</v>
      </c>
      <c r="D443" s="15">
        <v>13</v>
      </c>
      <c r="E443" s="15">
        <v>13</v>
      </c>
      <c r="F443" s="15">
        <v>0.5</v>
      </c>
      <c r="G443" s="15">
        <v>0.01</v>
      </c>
      <c r="H443" s="15">
        <v>13</v>
      </c>
      <c r="I443" s="15">
        <v>13.5</v>
      </c>
      <c r="J443" s="15">
        <v>0.5</v>
      </c>
      <c r="K443" s="30" t="s">
        <v>429</v>
      </c>
    </row>
    <row r="456" spans="1:11" ht="21.75">
      <c r="A456" s="69" t="s">
        <v>430</v>
      </c>
      <c r="B456" s="70"/>
      <c r="C456" s="70"/>
      <c r="D456" s="70"/>
      <c r="E456" s="70"/>
      <c r="F456" s="70"/>
      <c r="G456" s="70"/>
      <c r="H456" s="70"/>
      <c r="I456" s="70"/>
      <c r="J456" s="70"/>
      <c r="K456" s="70"/>
    </row>
    <row r="457" spans="1:11" ht="21.75">
      <c r="A457" s="21" t="s">
        <v>58</v>
      </c>
      <c r="B457" s="22" t="s">
        <v>59</v>
      </c>
      <c r="C457" s="22" t="s">
        <v>60</v>
      </c>
      <c r="D457" s="22" t="s">
        <v>61</v>
      </c>
      <c r="E457" s="22" t="s">
        <v>62</v>
      </c>
      <c r="F457" s="22" t="s">
        <v>63</v>
      </c>
      <c r="G457" s="22" t="s">
        <v>64</v>
      </c>
      <c r="H457" s="22" t="s">
        <v>16</v>
      </c>
      <c r="I457" s="22" t="s">
        <v>25</v>
      </c>
      <c r="J457" s="22" t="s">
        <v>22</v>
      </c>
      <c r="K457" s="23" t="s">
        <v>65</v>
      </c>
    </row>
    <row r="458" spans="1:11" ht="14.25">
      <c r="A458" s="33" t="s">
        <v>431</v>
      </c>
      <c r="B458" s="71">
        <v>281</v>
      </c>
      <c r="C458" s="71">
        <v>0.5</v>
      </c>
      <c r="D458" s="71">
        <v>68</v>
      </c>
      <c r="E458" s="71">
        <v>67</v>
      </c>
      <c r="F458" s="71">
        <v>0.5</v>
      </c>
      <c r="G458" s="71">
        <v>0</v>
      </c>
      <c r="H458" s="71">
        <v>73.7</v>
      </c>
      <c r="I458" s="71">
        <v>68.5</v>
      </c>
      <c r="J458" s="71">
        <v>0.5</v>
      </c>
      <c r="K458" s="33" t="s">
        <v>432</v>
      </c>
    </row>
    <row r="459" spans="1:11" ht="28.5">
      <c r="A459" s="29" t="s">
        <v>433</v>
      </c>
      <c r="B459" s="15">
        <v>26</v>
      </c>
      <c r="C459" s="15">
        <v>0.5</v>
      </c>
      <c r="D459" s="15">
        <v>24</v>
      </c>
      <c r="E459" s="15">
        <v>3.7</v>
      </c>
      <c r="F459" s="15">
        <v>0.5</v>
      </c>
      <c r="G459" s="15">
        <v>0.03</v>
      </c>
      <c r="H459" s="15">
        <v>60.5</v>
      </c>
      <c r="I459" s="15">
        <v>24.5</v>
      </c>
      <c r="J459" s="15">
        <v>0.5</v>
      </c>
      <c r="K459" s="30" t="s">
        <v>434</v>
      </c>
    </row>
    <row r="460" spans="1:11" ht="14.25">
      <c r="A460" s="29" t="s">
        <v>435</v>
      </c>
      <c r="B460" s="15">
        <v>35</v>
      </c>
      <c r="C460" s="15">
        <v>0.5</v>
      </c>
      <c r="D460" s="15">
        <v>24</v>
      </c>
      <c r="E460" s="15">
        <v>4.0999999999999996</v>
      </c>
      <c r="F460" s="15">
        <v>0.5</v>
      </c>
      <c r="G460" s="15">
        <v>0.06</v>
      </c>
      <c r="H460" s="15">
        <v>60.1</v>
      </c>
      <c r="I460" s="15">
        <v>24.5</v>
      </c>
      <c r="J460" s="15">
        <v>0.5</v>
      </c>
      <c r="K460" s="30" t="s">
        <v>436</v>
      </c>
    </row>
    <row r="461" spans="1:11" ht="14.25">
      <c r="A461" s="29" t="s">
        <v>437</v>
      </c>
      <c r="B461" s="15">
        <v>224</v>
      </c>
      <c r="C461" s="15">
        <v>0.5</v>
      </c>
      <c r="D461" s="15">
        <v>54</v>
      </c>
      <c r="E461" s="15">
        <v>52</v>
      </c>
      <c r="F461" s="15">
        <v>0.5</v>
      </c>
      <c r="G461" s="15">
        <v>0.02</v>
      </c>
      <c r="H461" s="15">
        <v>57.2</v>
      </c>
      <c r="I461" s="15">
        <v>54.5</v>
      </c>
      <c r="J461" s="15">
        <v>0.5</v>
      </c>
      <c r="K461" s="30"/>
    </row>
    <row r="462" spans="1:11" ht="14.25">
      <c r="A462" s="29" t="s">
        <v>438</v>
      </c>
      <c r="B462" s="15">
        <v>212</v>
      </c>
      <c r="C462" s="15">
        <v>0.5</v>
      </c>
      <c r="D462" s="15">
        <v>51</v>
      </c>
      <c r="E462" s="15">
        <v>51</v>
      </c>
      <c r="F462" s="15">
        <v>0.5</v>
      </c>
      <c r="G462" s="15">
        <v>0.1</v>
      </c>
      <c r="H462" s="15">
        <v>56.1</v>
      </c>
      <c r="I462" s="15">
        <v>51.5</v>
      </c>
      <c r="J462" s="15">
        <v>0.5</v>
      </c>
      <c r="K462" s="30"/>
    </row>
    <row r="463" spans="1:11" ht="14.25">
      <c r="A463" s="29" t="s">
        <v>439</v>
      </c>
      <c r="B463" s="15">
        <v>214</v>
      </c>
      <c r="C463" s="15">
        <v>0.5</v>
      </c>
      <c r="D463" s="15">
        <v>50</v>
      </c>
      <c r="E463" s="15">
        <v>49</v>
      </c>
      <c r="F463" s="15">
        <v>0.6</v>
      </c>
      <c r="G463" s="15">
        <v>0.03</v>
      </c>
      <c r="H463" s="15">
        <v>53.9</v>
      </c>
      <c r="I463" s="15">
        <v>50.6</v>
      </c>
      <c r="J463" s="15">
        <v>0.5</v>
      </c>
      <c r="K463" s="30"/>
    </row>
    <row r="464" spans="1:11" ht="14.25">
      <c r="A464" s="29" t="s">
        <v>440</v>
      </c>
      <c r="B464" s="15">
        <v>205</v>
      </c>
      <c r="C464" s="15">
        <v>0.5</v>
      </c>
      <c r="D464" s="15">
        <v>49</v>
      </c>
      <c r="E464" s="15">
        <v>48</v>
      </c>
      <c r="F464" s="15">
        <v>0.5</v>
      </c>
      <c r="G464" s="15">
        <v>0.02</v>
      </c>
      <c r="H464" s="15">
        <v>52.8</v>
      </c>
      <c r="I464" s="15">
        <v>49.5</v>
      </c>
      <c r="J464" s="15">
        <v>0.5</v>
      </c>
      <c r="K464" s="30"/>
    </row>
    <row r="465" spans="1:11" ht="14.25">
      <c r="A465" s="33" t="s">
        <v>441</v>
      </c>
      <c r="B465" s="15">
        <v>204</v>
      </c>
      <c r="C465" s="15">
        <v>0.5</v>
      </c>
      <c r="D465" s="15">
        <v>49</v>
      </c>
      <c r="E465" s="15">
        <v>48</v>
      </c>
      <c r="F465" s="15">
        <v>0.5</v>
      </c>
      <c r="G465" s="15">
        <v>0</v>
      </c>
      <c r="H465" s="15">
        <v>52.8</v>
      </c>
      <c r="I465" s="15">
        <v>49.5</v>
      </c>
      <c r="J465" s="15">
        <v>0.5</v>
      </c>
      <c r="K465" s="30"/>
    </row>
    <row r="466" spans="1:11" ht="14.25">
      <c r="A466" s="33" t="s">
        <v>442</v>
      </c>
      <c r="B466" s="15">
        <v>201</v>
      </c>
      <c r="C466" s="15">
        <v>0.5</v>
      </c>
      <c r="D466" s="15">
        <v>48</v>
      </c>
      <c r="E466" s="15">
        <v>47</v>
      </c>
      <c r="F466" s="15">
        <v>0.5</v>
      </c>
      <c r="G466" s="15">
        <v>0</v>
      </c>
      <c r="H466" s="15">
        <v>51.7</v>
      </c>
      <c r="I466" s="15">
        <v>48.5</v>
      </c>
      <c r="J466" s="15">
        <v>0.5</v>
      </c>
      <c r="K466" s="30"/>
    </row>
    <row r="467" spans="1:11" ht="14.25">
      <c r="A467" s="33" t="s">
        <v>443</v>
      </c>
      <c r="B467" s="15">
        <v>200</v>
      </c>
      <c r="C467" s="15">
        <v>0</v>
      </c>
      <c r="D467" s="15">
        <v>48</v>
      </c>
      <c r="E467" s="15">
        <v>47</v>
      </c>
      <c r="F467" s="15">
        <v>0.5</v>
      </c>
      <c r="G467" s="15">
        <v>0.03</v>
      </c>
      <c r="H467" s="15">
        <v>51.7</v>
      </c>
      <c r="I467" s="15">
        <v>48.5</v>
      </c>
      <c r="J467" s="15">
        <v>0</v>
      </c>
      <c r="K467" s="30"/>
    </row>
    <row r="468" spans="1:11" ht="14.25">
      <c r="A468" s="33" t="s">
        <v>444</v>
      </c>
      <c r="B468" s="15">
        <v>204</v>
      </c>
      <c r="C468" s="15">
        <v>0.5</v>
      </c>
      <c r="D468" s="15">
        <v>48</v>
      </c>
      <c r="E468" s="15">
        <v>47</v>
      </c>
      <c r="F468" s="15">
        <v>0.5</v>
      </c>
      <c r="G468" s="15">
        <v>0.02</v>
      </c>
      <c r="H468" s="15">
        <v>51.7</v>
      </c>
      <c r="I468" s="15">
        <v>48.5</v>
      </c>
      <c r="J468" s="15">
        <v>0.5</v>
      </c>
      <c r="K468" s="30"/>
    </row>
    <row r="469" spans="1:11" ht="14.25">
      <c r="A469" s="33" t="s">
        <v>445</v>
      </c>
      <c r="B469" s="15">
        <v>199</v>
      </c>
      <c r="C469" s="15">
        <v>0.5</v>
      </c>
      <c r="D469" s="15">
        <v>48</v>
      </c>
      <c r="E469" s="15">
        <v>47</v>
      </c>
      <c r="F469" s="15">
        <v>0.5</v>
      </c>
      <c r="G469" s="15">
        <v>0</v>
      </c>
      <c r="H469" s="15">
        <v>51.7</v>
      </c>
      <c r="I469" s="15">
        <v>48.5</v>
      </c>
      <c r="J469" s="15">
        <v>0.5</v>
      </c>
      <c r="K469" s="30"/>
    </row>
    <row r="470" spans="1:11" ht="14.25">
      <c r="A470" s="33" t="s">
        <v>446</v>
      </c>
      <c r="B470" s="15">
        <v>201</v>
      </c>
      <c r="C470" s="15">
        <v>0.5</v>
      </c>
      <c r="D470" s="15">
        <v>48</v>
      </c>
      <c r="E470" s="15">
        <v>47</v>
      </c>
      <c r="F470" s="15">
        <v>0.5</v>
      </c>
      <c r="G470" s="15">
        <v>0.1</v>
      </c>
      <c r="H470" s="15">
        <v>51.7</v>
      </c>
      <c r="I470" s="15">
        <v>48.5</v>
      </c>
      <c r="J470" s="15">
        <v>0.5</v>
      </c>
      <c r="K470" s="30"/>
    </row>
    <row r="471" spans="1:11" ht="14.25">
      <c r="A471" s="33" t="s">
        <v>447</v>
      </c>
      <c r="B471" s="15">
        <v>196</v>
      </c>
      <c r="C471" s="15">
        <v>0.5</v>
      </c>
      <c r="D471" s="15">
        <v>47</v>
      </c>
      <c r="E471" s="15">
        <v>47</v>
      </c>
      <c r="F471" s="15">
        <v>0.5</v>
      </c>
      <c r="G471" s="15">
        <v>0.03</v>
      </c>
      <c r="H471" s="15">
        <v>51.7</v>
      </c>
      <c r="I471" s="15">
        <v>47.5</v>
      </c>
      <c r="J471" s="15">
        <v>0.5</v>
      </c>
      <c r="K471" s="30"/>
    </row>
    <row r="472" spans="1:11" ht="14.25">
      <c r="A472" s="33" t="s">
        <v>448</v>
      </c>
      <c r="B472" s="15">
        <v>198</v>
      </c>
      <c r="C472" s="15">
        <v>0.5</v>
      </c>
      <c r="D472" s="15">
        <v>47</v>
      </c>
      <c r="E472" s="15">
        <v>46</v>
      </c>
      <c r="F472" s="15">
        <v>0.5</v>
      </c>
      <c r="G472" s="15">
        <v>0.02</v>
      </c>
      <c r="H472" s="15">
        <v>50.6</v>
      </c>
      <c r="I472" s="15">
        <v>47.5</v>
      </c>
      <c r="J472" s="15">
        <v>0.5</v>
      </c>
      <c r="K472" s="30"/>
    </row>
    <row r="473" spans="1:11" ht="14.25">
      <c r="A473" s="33" t="s">
        <v>449</v>
      </c>
      <c r="B473" s="15">
        <v>199</v>
      </c>
      <c r="C473" s="15">
        <v>0.5</v>
      </c>
      <c r="D473" s="15">
        <v>47</v>
      </c>
      <c r="E473" s="15">
        <v>46</v>
      </c>
      <c r="F473" s="15">
        <v>0</v>
      </c>
      <c r="G473" s="15">
        <v>0.02</v>
      </c>
      <c r="H473" s="15">
        <v>50.6</v>
      </c>
      <c r="I473" s="15">
        <v>47</v>
      </c>
      <c r="J473" s="15">
        <v>0.5</v>
      </c>
      <c r="K473" s="30"/>
    </row>
    <row r="474" spans="1:11" ht="14.25">
      <c r="A474" s="33" t="s">
        <v>450</v>
      </c>
      <c r="B474" s="15">
        <v>30</v>
      </c>
      <c r="C474" s="15">
        <v>0.5</v>
      </c>
      <c r="D474" s="15">
        <v>20</v>
      </c>
      <c r="E474" s="15">
        <v>3.8</v>
      </c>
      <c r="F474" s="15">
        <v>1</v>
      </c>
      <c r="G474" s="15">
        <v>0.03</v>
      </c>
      <c r="H474" s="15">
        <v>49.2</v>
      </c>
      <c r="I474" s="15">
        <v>21</v>
      </c>
      <c r="J474" s="15">
        <v>0.5</v>
      </c>
      <c r="K474" s="30" t="s">
        <v>436</v>
      </c>
    </row>
    <row r="475" spans="1:11" ht="14.25">
      <c r="A475" s="33" t="s">
        <v>451</v>
      </c>
      <c r="B475" s="15">
        <v>198</v>
      </c>
      <c r="C475" s="15">
        <v>0.5</v>
      </c>
      <c r="D475" s="15">
        <v>46</v>
      </c>
      <c r="E475" s="15">
        <v>45</v>
      </c>
      <c r="F475" s="15">
        <v>0.6</v>
      </c>
      <c r="G475" s="15">
        <v>0</v>
      </c>
      <c r="H475" s="15">
        <v>49.5</v>
      </c>
      <c r="I475" s="15">
        <v>46.6</v>
      </c>
      <c r="J475" s="15">
        <v>0.5</v>
      </c>
      <c r="K475" s="30"/>
    </row>
    <row r="476" spans="1:11" ht="14.25">
      <c r="A476" s="33" t="s">
        <v>452</v>
      </c>
      <c r="B476" s="15">
        <v>203</v>
      </c>
      <c r="C476" s="15">
        <v>0.6</v>
      </c>
      <c r="D476" s="15">
        <v>47</v>
      </c>
      <c r="E476" s="15">
        <v>45</v>
      </c>
      <c r="F476" s="15">
        <v>0.6</v>
      </c>
      <c r="G476" s="15">
        <v>0.05</v>
      </c>
      <c r="H476" s="15">
        <v>49.5</v>
      </c>
      <c r="I476" s="15">
        <v>47.6</v>
      </c>
      <c r="J476" s="15">
        <v>0.5</v>
      </c>
      <c r="K476" s="30"/>
    </row>
    <row r="477" spans="1:11" ht="14.25">
      <c r="A477" s="33" t="s">
        <v>453</v>
      </c>
      <c r="B477" s="15">
        <v>203</v>
      </c>
      <c r="C477" s="15">
        <v>0.6</v>
      </c>
      <c r="D477" s="15">
        <v>47</v>
      </c>
      <c r="E477" s="15">
        <v>45</v>
      </c>
      <c r="F477" s="15">
        <v>0.6</v>
      </c>
      <c r="G477" s="15">
        <v>0.05</v>
      </c>
      <c r="H477" s="15">
        <v>49.5</v>
      </c>
      <c r="I477" s="15">
        <v>47.6</v>
      </c>
      <c r="J477" s="15">
        <v>0.5</v>
      </c>
      <c r="K477" s="30"/>
    </row>
    <row r="478" spans="1:11" ht="14.25">
      <c r="A478" s="33" t="s">
        <v>454</v>
      </c>
      <c r="B478" s="15">
        <v>190</v>
      </c>
      <c r="C478" s="15">
        <v>0.5</v>
      </c>
      <c r="D478" s="15">
        <v>44</v>
      </c>
      <c r="E478" s="15">
        <v>44</v>
      </c>
      <c r="F478" s="15">
        <v>0</v>
      </c>
      <c r="G478" s="15">
        <v>0</v>
      </c>
      <c r="H478" s="15">
        <v>48.4</v>
      </c>
      <c r="I478" s="15">
        <v>44</v>
      </c>
      <c r="J478" s="15">
        <v>0.5</v>
      </c>
      <c r="K478" s="30"/>
    </row>
    <row r="479" spans="1:11" ht="14.25">
      <c r="A479" s="29" t="s">
        <v>455</v>
      </c>
      <c r="B479" s="15">
        <v>190</v>
      </c>
      <c r="C479" s="15">
        <v>0.5</v>
      </c>
      <c r="D479" s="15">
        <v>45</v>
      </c>
      <c r="E479" s="15">
        <v>43</v>
      </c>
      <c r="F479" s="15">
        <v>0</v>
      </c>
      <c r="G479" s="15">
        <v>0</v>
      </c>
      <c r="H479" s="15">
        <v>47.3</v>
      </c>
      <c r="I479" s="15">
        <v>45</v>
      </c>
      <c r="J479" s="15">
        <v>0.5</v>
      </c>
      <c r="K479" s="30"/>
    </row>
    <row r="480" spans="1:11" ht="14.25">
      <c r="A480" s="29" t="s">
        <v>456</v>
      </c>
      <c r="B480" s="15">
        <v>175</v>
      </c>
      <c r="C480" s="15">
        <v>0</v>
      </c>
      <c r="D480" s="15">
        <v>42</v>
      </c>
      <c r="E480" s="15">
        <v>42</v>
      </c>
      <c r="F480" s="15">
        <v>0.5</v>
      </c>
      <c r="G480" s="15">
        <v>0.03</v>
      </c>
      <c r="H480" s="15">
        <v>46.2</v>
      </c>
      <c r="I480" s="15">
        <v>42.5</v>
      </c>
      <c r="J480" s="15">
        <v>0</v>
      </c>
      <c r="K480" s="30"/>
    </row>
    <row r="481" spans="1:11" ht="28.5">
      <c r="A481" s="29" t="s">
        <v>457</v>
      </c>
      <c r="B481" s="15">
        <v>22</v>
      </c>
      <c r="C481" s="15">
        <v>0</v>
      </c>
      <c r="D481" s="15">
        <v>17</v>
      </c>
      <c r="E481" s="15">
        <v>2.8</v>
      </c>
      <c r="F481" s="15">
        <v>0.8</v>
      </c>
      <c r="G481" s="15">
        <v>0.05</v>
      </c>
      <c r="H481" s="15">
        <v>39.200000000000003</v>
      </c>
      <c r="I481" s="15">
        <v>17.8</v>
      </c>
      <c r="J481" s="15">
        <v>0</v>
      </c>
      <c r="K481" s="30" t="s">
        <v>458</v>
      </c>
    </row>
    <row r="482" spans="1:11" ht="14.25">
      <c r="A482" s="29" t="s">
        <v>459</v>
      </c>
      <c r="B482" s="15">
        <v>27</v>
      </c>
      <c r="C482" s="15">
        <v>0.5</v>
      </c>
      <c r="D482" s="15">
        <v>15</v>
      </c>
      <c r="E482" s="15">
        <v>2.4</v>
      </c>
      <c r="F482" s="15">
        <v>0.5</v>
      </c>
      <c r="G482" s="15">
        <v>0.02</v>
      </c>
      <c r="H482" s="15">
        <v>27.1</v>
      </c>
      <c r="I482" s="15">
        <v>15.5</v>
      </c>
      <c r="J482" s="15">
        <v>0.5</v>
      </c>
      <c r="K482" s="30" t="s">
        <v>436</v>
      </c>
    </row>
    <row r="483" spans="1:11" ht="14.25">
      <c r="A483" s="29" t="s">
        <v>460</v>
      </c>
      <c r="B483" s="15">
        <v>32</v>
      </c>
      <c r="C483" s="15">
        <v>0.5</v>
      </c>
      <c r="D483" s="15">
        <v>15</v>
      </c>
      <c r="E483" s="15">
        <v>2</v>
      </c>
      <c r="F483" s="15">
        <v>0.5</v>
      </c>
      <c r="G483" s="15">
        <v>0.02</v>
      </c>
      <c r="H483" s="15">
        <v>25.2</v>
      </c>
      <c r="I483" s="15">
        <v>15.5</v>
      </c>
      <c r="J483" s="15">
        <v>0.5</v>
      </c>
      <c r="K483" s="30" t="s">
        <v>436</v>
      </c>
    </row>
    <row r="484" spans="1:11" ht="14.25">
      <c r="A484" s="29" t="s">
        <v>461</v>
      </c>
      <c r="B484" s="15">
        <v>45</v>
      </c>
      <c r="C484" s="15">
        <v>0.5</v>
      </c>
      <c r="D484" s="15">
        <v>15</v>
      </c>
      <c r="E484" s="15">
        <v>6</v>
      </c>
      <c r="F484" s="15">
        <v>0.5</v>
      </c>
      <c r="G484" s="15">
        <v>0.04</v>
      </c>
      <c r="H484" s="15">
        <v>20</v>
      </c>
      <c r="I484" s="15">
        <v>15.5</v>
      </c>
      <c r="J484" s="15">
        <v>0.5</v>
      </c>
      <c r="K484" s="30" t="s">
        <v>436</v>
      </c>
    </row>
    <row r="485" spans="1:11" ht="14.25">
      <c r="A485" s="29" t="s">
        <v>462</v>
      </c>
      <c r="B485" s="15">
        <v>59</v>
      </c>
      <c r="C485" s="15">
        <v>0.5</v>
      </c>
      <c r="D485" s="15">
        <v>18</v>
      </c>
      <c r="E485" s="15">
        <v>5.7</v>
      </c>
      <c r="F485" s="15">
        <v>0.5</v>
      </c>
      <c r="G485" s="15">
        <v>0.02</v>
      </c>
      <c r="H485" s="15">
        <v>19.7</v>
      </c>
      <c r="I485" s="15">
        <v>18.5</v>
      </c>
      <c r="J485" s="15">
        <v>0.5</v>
      </c>
      <c r="K485" s="30" t="s">
        <v>436</v>
      </c>
    </row>
    <row r="486" spans="1:11" ht="14.25">
      <c r="A486" s="29" t="s">
        <v>463</v>
      </c>
      <c r="B486" s="15">
        <v>34</v>
      </c>
      <c r="C486" s="15">
        <v>0.5</v>
      </c>
      <c r="D486" s="15">
        <v>12</v>
      </c>
      <c r="E486" s="15">
        <v>4.9000000000000004</v>
      </c>
      <c r="F486" s="15">
        <v>0.5</v>
      </c>
      <c r="G486" s="15">
        <v>0.03</v>
      </c>
      <c r="H486" s="15">
        <v>18.899999999999999</v>
      </c>
      <c r="I486" s="15">
        <v>12.5</v>
      </c>
      <c r="J486" s="15">
        <v>0.5</v>
      </c>
      <c r="K486" s="30" t="s">
        <v>436</v>
      </c>
    </row>
    <row r="487" spans="1:11" ht="14.25">
      <c r="A487" s="29" t="s">
        <v>464</v>
      </c>
      <c r="B487" s="15">
        <v>37</v>
      </c>
      <c r="C487" s="15">
        <v>0</v>
      </c>
      <c r="D487" s="15">
        <v>7.8</v>
      </c>
      <c r="E487" s="15">
        <v>7</v>
      </c>
      <c r="F487" s="15">
        <v>0.5</v>
      </c>
      <c r="G487" s="15">
        <v>0.05</v>
      </c>
      <c r="H487" s="15">
        <v>7</v>
      </c>
      <c r="I487" s="15">
        <v>8.3000000000000007</v>
      </c>
      <c r="J487" s="15">
        <v>0</v>
      </c>
      <c r="K487" s="30"/>
    </row>
    <row r="488" spans="1:11" ht="14.25">
      <c r="A488" s="29" t="s">
        <v>465</v>
      </c>
      <c r="B488" s="15">
        <v>33</v>
      </c>
      <c r="C488" s="15">
        <v>0.5</v>
      </c>
      <c r="D488" s="15">
        <v>6.7</v>
      </c>
      <c r="E488" s="15">
        <v>6.1</v>
      </c>
      <c r="F488" s="15">
        <v>0.6</v>
      </c>
      <c r="G488" s="15">
        <v>0.04</v>
      </c>
      <c r="H488" s="15">
        <v>6.1</v>
      </c>
      <c r="I488" s="15">
        <v>7.3</v>
      </c>
      <c r="J488" s="15">
        <v>0.5</v>
      </c>
      <c r="K488" s="30"/>
    </row>
    <row r="489" spans="1:11" ht="14.25">
      <c r="A489" s="29" t="s">
        <v>466</v>
      </c>
      <c r="B489" s="15">
        <v>35</v>
      </c>
      <c r="C489" s="15">
        <v>0.5</v>
      </c>
      <c r="D489" s="15">
        <v>5.9</v>
      </c>
      <c r="E489" s="15">
        <v>4.9000000000000004</v>
      </c>
      <c r="F489" s="15">
        <v>0.7</v>
      </c>
      <c r="G489" s="15">
        <v>0.04</v>
      </c>
      <c r="H489" s="15">
        <v>4.9000000000000004</v>
      </c>
      <c r="I489" s="15">
        <v>6.6</v>
      </c>
      <c r="J489" s="15">
        <v>0.5</v>
      </c>
      <c r="K489" s="30"/>
    </row>
    <row r="490" spans="1:11" ht="14.25">
      <c r="A490" s="29" t="s">
        <v>467</v>
      </c>
      <c r="B490" s="15">
        <v>30</v>
      </c>
      <c r="C490" s="15">
        <v>0.5</v>
      </c>
      <c r="D490" s="15">
        <v>6.1</v>
      </c>
      <c r="E490" s="15">
        <v>4.5999999999999996</v>
      </c>
      <c r="F490" s="15">
        <v>0.5</v>
      </c>
      <c r="G490" s="15">
        <v>0.04</v>
      </c>
      <c r="H490" s="15">
        <v>4.5999999999999996</v>
      </c>
      <c r="I490" s="15">
        <v>6.6</v>
      </c>
      <c r="J490" s="15">
        <v>0.5</v>
      </c>
      <c r="K490" s="30"/>
    </row>
    <row r="491" spans="1:11" ht="14.25">
      <c r="A491" s="29" t="s">
        <v>468</v>
      </c>
      <c r="B491" s="15">
        <v>37</v>
      </c>
      <c r="C491" s="15">
        <v>0.5</v>
      </c>
      <c r="D491" s="15">
        <v>8</v>
      </c>
      <c r="E491" s="15">
        <v>4</v>
      </c>
      <c r="F491" s="15">
        <v>0.5</v>
      </c>
      <c r="G491" s="15">
        <v>0.02</v>
      </c>
      <c r="H491" s="15">
        <v>4</v>
      </c>
      <c r="I491" s="15">
        <v>8.5</v>
      </c>
      <c r="J491" s="15">
        <v>0.5</v>
      </c>
      <c r="K491" s="30"/>
    </row>
    <row r="492" spans="1:11" ht="14.25">
      <c r="A492" s="29" t="s">
        <v>469</v>
      </c>
      <c r="B492" s="15">
        <v>32</v>
      </c>
      <c r="C492" s="15">
        <v>0.5</v>
      </c>
      <c r="D492" s="15">
        <v>5.8</v>
      </c>
      <c r="E492" s="15">
        <v>3.1</v>
      </c>
      <c r="F492" s="15">
        <v>0.5</v>
      </c>
      <c r="G492" s="15">
        <v>0.08</v>
      </c>
      <c r="H492" s="15">
        <v>3.1</v>
      </c>
      <c r="I492" s="15">
        <v>6.3</v>
      </c>
      <c r="J492" s="15">
        <v>0.5</v>
      </c>
      <c r="K492" s="30"/>
    </row>
    <row r="493" spans="1:11" ht="14.25">
      <c r="A493" s="29" t="s">
        <v>470</v>
      </c>
      <c r="B493" s="15">
        <v>38</v>
      </c>
      <c r="C493" s="15">
        <v>0.5</v>
      </c>
      <c r="D493" s="15">
        <v>8.5</v>
      </c>
      <c r="E493" s="15">
        <v>2.9</v>
      </c>
      <c r="F493" s="15">
        <v>0.5</v>
      </c>
      <c r="G493" s="15">
        <v>0.02</v>
      </c>
      <c r="H493" s="15">
        <v>2.9</v>
      </c>
      <c r="I493" s="15">
        <v>9</v>
      </c>
      <c r="J493" s="15">
        <v>0.5</v>
      </c>
      <c r="K493" s="30"/>
    </row>
    <row r="494" spans="1:11" ht="14.25">
      <c r="A494" s="29" t="s">
        <v>155</v>
      </c>
      <c r="B494" s="15">
        <v>1</v>
      </c>
      <c r="C494" s="15">
        <v>0</v>
      </c>
      <c r="D494" s="15">
        <v>0</v>
      </c>
      <c r="E494" s="15">
        <v>0</v>
      </c>
      <c r="F494" s="15">
        <v>0</v>
      </c>
      <c r="G494" s="15">
        <v>0.13</v>
      </c>
      <c r="H494" s="15">
        <v>0</v>
      </c>
      <c r="I494" s="15">
        <v>0</v>
      </c>
      <c r="J494" s="15">
        <v>0</v>
      </c>
      <c r="K494" s="30" t="s">
        <v>471</v>
      </c>
    </row>
    <row r="500" spans="1:11" ht="21.75">
      <c r="A500" s="72" t="s">
        <v>472</v>
      </c>
      <c r="B500" s="19"/>
      <c r="C500" s="19"/>
      <c r="D500" s="19"/>
      <c r="E500" s="19"/>
      <c r="F500" s="19"/>
      <c r="G500" s="19"/>
      <c r="H500" s="19"/>
      <c r="I500" s="19"/>
      <c r="J500" s="19"/>
      <c r="K500" s="19"/>
    </row>
    <row r="501" spans="1:11" ht="21.75">
      <c r="A501" s="21" t="s">
        <v>58</v>
      </c>
      <c r="B501" s="22" t="s">
        <v>59</v>
      </c>
      <c r="C501" s="22" t="s">
        <v>60</v>
      </c>
      <c r="D501" s="22" t="s">
        <v>61</v>
      </c>
      <c r="E501" s="22" t="s">
        <v>62</v>
      </c>
      <c r="F501" s="22" t="s">
        <v>63</v>
      </c>
      <c r="G501" s="22" t="s">
        <v>64</v>
      </c>
      <c r="H501" s="22" t="s">
        <v>16</v>
      </c>
      <c r="I501" s="22" t="s">
        <v>25</v>
      </c>
      <c r="J501" s="22" t="s">
        <v>22</v>
      </c>
      <c r="K501" s="23" t="s">
        <v>65</v>
      </c>
    </row>
    <row r="502" spans="1:11" ht="14.25">
      <c r="A502" s="29" t="s">
        <v>473</v>
      </c>
      <c r="B502" s="15">
        <v>372</v>
      </c>
      <c r="C502" s="15">
        <v>1</v>
      </c>
      <c r="D502" s="15">
        <v>1</v>
      </c>
      <c r="E502" s="15">
        <v>0</v>
      </c>
      <c r="F502" s="15">
        <v>89.8</v>
      </c>
      <c r="G502" s="15">
        <v>2.5</v>
      </c>
      <c r="H502" s="15">
        <v>0</v>
      </c>
      <c r="I502" s="15">
        <v>90.8</v>
      </c>
      <c r="J502" s="15">
        <v>0.9</v>
      </c>
      <c r="K502" s="68" t="s">
        <v>474</v>
      </c>
    </row>
    <row r="503" spans="1:11" ht="28.5">
      <c r="A503" s="29" t="s">
        <v>475</v>
      </c>
      <c r="B503" s="15">
        <v>119</v>
      </c>
      <c r="C503" s="15">
        <v>2.2000000000000002</v>
      </c>
      <c r="D503" s="15">
        <v>15</v>
      </c>
      <c r="E503" s="15">
        <v>0.5</v>
      </c>
      <c r="F503" s="15">
        <v>6.8</v>
      </c>
      <c r="G503" s="15">
        <v>0.04</v>
      </c>
      <c r="H503" s="15">
        <v>0.5</v>
      </c>
      <c r="I503" s="15">
        <v>21.8</v>
      </c>
      <c r="J503" s="15">
        <v>2</v>
      </c>
      <c r="K503" s="68" t="s">
        <v>476</v>
      </c>
    </row>
    <row r="504" spans="1:11" ht="14.25">
      <c r="A504" s="29" t="s">
        <v>477</v>
      </c>
      <c r="B504" s="15">
        <v>107</v>
      </c>
      <c r="C504" s="15">
        <v>1</v>
      </c>
      <c r="D504" s="15">
        <v>13</v>
      </c>
      <c r="E504" s="15">
        <v>0.5</v>
      </c>
      <c r="F504" s="15">
        <v>8.1</v>
      </c>
      <c r="G504" s="15">
        <v>0.05</v>
      </c>
      <c r="H504" s="15">
        <v>0.5</v>
      </c>
      <c r="I504" s="15">
        <v>21.1</v>
      </c>
      <c r="J504" s="15">
        <v>0.9</v>
      </c>
      <c r="K504" s="68" t="s">
        <v>478</v>
      </c>
    </row>
    <row r="505" spans="1:11" ht="28.5">
      <c r="A505" s="29" t="s">
        <v>479</v>
      </c>
      <c r="B505" s="15">
        <v>101</v>
      </c>
      <c r="C505" s="15">
        <v>0.7</v>
      </c>
      <c r="D505" s="15">
        <v>12</v>
      </c>
      <c r="E505" s="15">
        <v>0.5</v>
      </c>
      <c r="F505" s="15">
        <v>8.1999999999999993</v>
      </c>
      <c r="G505" s="15">
        <v>0.03</v>
      </c>
      <c r="H505" s="15">
        <v>0.5</v>
      </c>
      <c r="I505" s="15">
        <v>20.2</v>
      </c>
      <c r="J505" s="15">
        <v>0.6</v>
      </c>
      <c r="K505" s="68" t="s">
        <v>480</v>
      </c>
    </row>
    <row r="506" spans="1:11" ht="14.25">
      <c r="A506" s="29" t="s">
        <v>481</v>
      </c>
      <c r="B506" s="15">
        <v>144</v>
      </c>
      <c r="C506" s="15">
        <v>7.8</v>
      </c>
      <c r="D506" s="15">
        <v>1.5</v>
      </c>
      <c r="E506" s="15">
        <v>0.5</v>
      </c>
      <c r="F506" s="15">
        <v>17</v>
      </c>
      <c r="G506" s="15">
        <v>1.8</v>
      </c>
      <c r="H506" s="15">
        <v>0.5</v>
      </c>
      <c r="I506" s="15">
        <v>18.5</v>
      </c>
      <c r="J506" s="15">
        <v>7</v>
      </c>
      <c r="K506" s="33" t="s">
        <v>482</v>
      </c>
    </row>
    <row r="507" spans="1:11" ht="28.5">
      <c r="A507" s="29" t="s">
        <v>483</v>
      </c>
      <c r="B507" s="15">
        <v>125</v>
      </c>
      <c r="C507" s="15">
        <v>7.5</v>
      </c>
      <c r="D507" s="15">
        <v>2.2999999999999998</v>
      </c>
      <c r="E507" s="15">
        <v>0.5</v>
      </c>
      <c r="F507" s="15">
        <v>12</v>
      </c>
      <c r="G507" s="15">
        <v>0.2</v>
      </c>
      <c r="H507" s="15">
        <v>0.5</v>
      </c>
      <c r="I507" s="15">
        <v>14.3</v>
      </c>
      <c r="J507" s="15">
        <v>6.8</v>
      </c>
      <c r="K507" s="30" t="s">
        <v>484</v>
      </c>
    </row>
    <row r="508" spans="1:11" ht="28.5">
      <c r="A508" s="29" t="s">
        <v>485</v>
      </c>
      <c r="B508" s="15">
        <v>64</v>
      </c>
      <c r="C508" s="15">
        <v>3</v>
      </c>
      <c r="D508" s="15">
        <v>1.9</v>
      </c>
      <c r="E508" s="15">
        <v>1.3</v>
      </c>
      <c r="F508" s="15">
        <v>6.8</v>
      </c>
      <c r="G508" s="15">
        <v>0.1</v>
      </c>
      <c r="H508" s="15">
        <v>1.3</v>
      </c>
      <c r="I508" s="15">
        <v>8.6999999999999993</v>
      </c>
      <c r="J508" s="15">
        <v>2.7</v>
      </c>
      <c r="K508" s="30" t="s">
        <v>486</v>
      </c>
    </row>
    <row r="509" spans="1:11" ht="28.5">
      <c r="A509" s="29" t="s">
        <v>487</v>
      </c>
      <c r="B509" s="15">
        <v>183</v>
      </c>
      <c r="C509" s="15">
        <v>18</v>
      </c>
      <c r="D509" s="15">
        <v>4.3</v>
      </c>
      <c r="E509" s="15">
        <v>0.5</v>
      </c>
      <c r="F509" s="15">
        <v>0.9</v>
      </c>
      <c r="G509" s="15">
        <v>0.05</v>
      </c>
      <c r="H509" s="15">
        <v>0.5</v>
      </c>
      <c r="I509" s="15">
        <v>5.2</v>
      </c>
      <c r="J509" s="15">
        <v>16.2</v>
      </c>
      <c r="K509" s="30" t="s">
        <v>488</v>
      </c>
    </row>
    <row r="510" spans="1:11" ht="28.5">
      <c r="A510" s="29" t="s">
        <v>489</v>
      </c>
      <c r="B510" s="15">
        <v>185</v>
      </c>
      <c r="C510" s="15">
        <v>18</v>
      </c>
      <c r="D510" s="15">
        <v>3.8</v>
      </c>
      <c r="E510" s="15">
        <v>1.5</v>
      </c>
      <c r="F510" s="15">
        <v>1.3</v>
      </c>
      <c r="G510" s="15">
        <v>0.04</v>
      </c>
      <c r="H510" s="15">
        <v>1.5</v>
      </c>
      <c r="I510" s="15">
        <v>5.0999999999999996</v>
      </c>
      <c r="J510" s="15">
        <v>16.2</v>
      </c>
      <c r="K510" s="30" t="s">
        <v>490</v>
      </c>
    </row>
    <row r="511" spans="1:11" ht="28.5">
      <c r="A511" s="29" t="s">
        <v>491</v>
      </c>
      <c r="B511" s="15">
        <v>103</v>
      </c>
      <c r="C511" s="15">
        <v>10</v>
      </c>
      <c r="D511" s="15">
        <v>2.1</v>
      </c>
      <c r="E511" s="15">
        <v>0.8</v>
      </c>
      <c r="F511" s="15">
        <v>0.7</v>
      </c>
      <c r="G511" s="15">
        <v>0.02</v>
      </c>
      <c r="H511" s="15">
        <v>0.8</v>
      </c>
      <c r="I511" s="15">
        <v>2.8</v>
      </c>
      <c r="J511" s="15">
        <v>9</v>
      </c>
      <c r="K511" s="30" t="s">
        <v>492</v>
      </c>
    </row>
    <row r="512" spans="1:11" ht="28.5">
      <c r="A512" s="29" t="s">
        <v>493</v>
      </c>
      <c r="B512" s="15">
        <v>86</v>
      </c>
      <c r="C512" s="15">
        <v>8.9</v>
      </c>
      <c r="D512" s="15">
        <v>1</v>
      </c>
      <c r="E512" s="15">
        <v>0.9</v>
      </c>
      <c r="F512" s="15">
        <v>0.5</v>
      </c>
      <c r="G512" s="15">
        <v>7.0000000000000007E-2</v>
      </c>
      <c r="H512" s="15">
        <v>0.9</v>
      </c>
      <c r="I512" s="15">
        <v>1.5</v>
      </c>
      <c r="J512" s="15">
        <v>8</v>
      </c>
      <c r="K512" s="30" t="s">
        <v>494</v>
      </c>
    </row>
    <row r="517" spans="1:11" ht="21.75">
      <c r="A517" s="73" t="s">
        <v>495</v>
      </c>
      <c r="B517" s="74"/>
      <c r="C517" s="74"/>
      <c r="D517" s="74"/>
      <c r="E517" s="74"/>
      <c r="F517" s="74"/>
      <c r="G517" s="74"/>
      <c r="H517" s="74"/>
      <c r="I517" s="74"/>
      <c r="J517" s="75"/>
      <c r="K517" s="76"/>
    </row>
    <row r="518" spans="1:11" ht="21.75">
      <c r="A518" s="21" t="s">
        <v>58</v>
      </c>
      <c r="B518" s="22" t="s">
        <v>59</v>
      </c>
      <c r="C518" s="22" t="s">
        <v>60</v>
      </c>
      <c r="D518" s="22" t="s">
        <v>61</v>
      </c>
      <c r="E518" s="22" t="s">
        <v>62</v>
      </c>
      <c r="F518" s="22" t="s">
        <v>63</v>
      </c>
      <c r="G518" s="22" t="s">
        <v>64</v>
      </c>
      <c r="H518" s="22" t="s">
        <v>16</v>
      </c>
      <c r="I518" s="22" t="s">
        <v>25</v>
      </c>
      <c r="J518" s="22" t="s">
        <v>22</v>
      </c>
      <c r="K518" s="23" t="s">
        <v>65</v>
      </c>
    </row>
    <row r="519" spans="1:11" ht="28.5">
      <c r="A519" s="24" t="s">
        <v>496</v>
      </c>
      <c r="B519" s="77">
        <v>380</v>
      </c>
      <c r="C519" s="77">
        <v>21</v>
      </c>
      <c r="D519" s="77">
        <v>10</v>
      </c>
      <c r="E519" s="77">
        <v>0.5</v>
      </c>
      <c r="F519" s="77">
        <v>20</v>
      </c>
      <c r="G519" s="77">
        <v>0</v>
      </c>
      <c r="H519" s="77">
        <v>0.5</v>
      </c>
      <c r="I519" s="77">
        <v>30</v>
      </c>
      <c r="J519" s="26">
        <v>160</v>
      </c>
      <c r="K519" s="27" t="s">
        <v>497</v>
      </c>
    </row>
    <row r="520" spans="1:11" ht="28.5">
      <c r="A520" s="24" t="s">
        <v>498</v>
      </c>
      <c r="B520" s="25">
        <v>900</v>
      </c>
      <c r="C520" s="25">
        <v>100</v>
      </c>
      <c r="D520" s="25">
        <v>0</v>
      </c>
      <c r="E520" s="25">
        <v>0</v>
      </c>
      <c r="F520" s="25">
        <v>0</v>
      </c>
      <c r="G520" s="25">
        <v>0</v>
      </c>
      <c r="H520" s="25">
        <v>0</v>
      </c>
      <c r="I520" s="25">
        <v>0</v>
      </c>
      <c r="J520" s="26">
        <v>90</v>
      </c>
      <c r="K520" s="27" t="s">
        <v>499</v>
      </c>
    </row>
    <row r="529" spans="1:11" ht="21.75">
      <c r="A529" s="78" t="s">
        <v>500</v>
      </c>
      <c r="B529" s="79"/>
      <c r="C529" s="79"/>
      <c r="D529" s="79"/>
      <c r="E529" s="79"/>
      <c r="F529" s="79"/>
      <c r="G529" s="79"/>
      <c r="H529" s="79"/>
      <c r="I529" s="79"/>
      <c r="J529" s="79"/>
      <c r="K529" s="79"/>
    </row>
    <row r="530" spans="1:11" ht="21.75">
      <c r="A530" s="21" t="s">
        <v>58</v>
      </c>
      <c r="B530" s="22" t="s">
        <v>59</v>
      </c>
      <c r="C530" s="22" t="s">
        <v>60</v>
      </c>
      <c r="D530" s="22" t="s">
        <v>61</v>
      </c>
      <c r="E530" s="22" t="s">
        <v>62</v>
      </c>
      <c r="F530" s="22" t="s">
        <v>63</v>
      </c>
      <c r="G530" s="22" t="s">
        <v>64</v>
      </c>
      <c r="H530" s="22" t="s">
        <v>16</v>
      </c>
      <c r="I530" s="22" t="s">
        <v>25</v>
      </c>
      <c r="J530" s="22" t="s">
        <v>22</v>
      </c>
      <c r="K530" s="23" t="s">
        <v>65</v>
      </c>
    </row>
    <row r="531" spans="1:11" ht="14.25">
      <c r="A531" s="29" t="s">
        <v>501</v>
      </c>
      <c r="B531" s="15">
        <v>490</v>
      </c>
      <c r="C531" s="15">
        <v>26</v>
      </c>
      <c r="D531" s="15">
        <v>58</v>
      </c>
      <c r="E531" s="15">
        <v>44</v>
      </c>
      <c r="F531" s="15">
        <v>4.8</v>
      </c>
      <c r="G531" s="15">
        <v>0.41</v>
      </c>
      <c r="H531" s="15">
        <v>48.4</v>
      </c>
      <c r="I531" s="15">
        <v>62.8</v>
      </c>
      <c r="J531" s="15">
        <v>23.4</v>
      </c>
      <c r="K531" s="30"/>
    </row>
    <row r="532" spans="1:11" ht="14.25">
      <c r="A532" s="33" t="s">
        <v>502</v>
      </c>
      <c r="B532" s="15">
        <v>532</v>
      </c>
      <c r="C532" s="15">
        <v>31</v>
      </c>
      <c r="D532" s="15">
        <v>55</v>
      </c>
      <c r="E532" s="15">
        <v>47</v>
      </c>
      <c r="F532" s="15">
        <v>5.6</v>
      </c>
      <c r="G532" s="15">
        <v>0.25</v>
      </c>
      <c r="H532" s="15">
        <v>51.7</v>
      </c>
      <c r="I532" s="15">
        <v>60.6</v>
      </c>
      <c r="J532" s="15">
        <v>27.9</v>
      </c>
      <c r="K532" s="30"/>
    </row>
    <row r="533" spans="1:11" ht="14.25">
      <c r="A533" s="33" t="s">
        <v>503</v>
      </c>
      <c r="B533" s="15">
        <v>489</v>
      </c>
      <c r="C533" s="15">
        <v>25</v>
      </c>
      <c r="D533" s="15">
        <v>59</v>
      </c>
      <c r="E533" s="15">
        <v>49</v>
      </c>
      <c r="F533" s="15">
        <v>5.7</v>
      </c>
      <c r="G533" s="15">
        <v>1.2</v>
      </c>
      <c r="H533" s="15">
        <v>53.9</v>
      </c>
      <c r="I533" s="15">
        <v>64.7</v>
      </c>
      <c r="J533" s="15">
        <v>22.5</v>
      </c>
      <c r="K533" s="30"/>
    </row>
    <row r="534" spans="1:11" ht="14.25">
      <c r="A534" s="33" t="s">
        <v>504</v>
      </c>
      <c r="B534" s="15">
        <v>479</v>
      </c>
      <c r="C534" s="15">
        <v>23</v>
      </c>
      <c r="D534" s="15">
        <v>63</v>
      </c>
      <c r="E534" s="15">
        <v>51</v>
      </c>
      <c r="F534" s="15">
        <v>4.7</v>
      </c>
      <c r="G534" s="15">
        <v>0.36</v>
      </c>
      <c r="H534" s="15">
        <v>56.1</v>
      </c>
      <c r="I534" s="15">
        <v>67.7</v>
      </c>
      <c r="J534" s="15">
        <v>20.7</v>
      </c>
      <c r="K534" s="30"/>
    </row>
    <row r="535" spans="1:11" ht="14.25">
      <c r="A535" s="33" t="s">
        <v>505</v>
      </c>
      <c r="B535" s="15">
        <v>463</v>
      </c>
      <c r="C535" s="15">
        <v>20</v>
      </c>
      <c r="D535" s="15">
        <v>64</v>
      </c>
      <c r="E535" s="15">
        <v>57</v>
      </c>
      <c r="F535" s="15">
        <v>4.9000000000000004</v>
      </c>
      <c r="G535" s="15">
        <v>1.4</v>
      </c>
      <c r="H535" s="15">
        <v>62.7</v>
      </c>
      <c r="I535" s="15">
        <v>68.900000000000006</v>
      </c>
      <c r="J535" s="15">
        <v>18</v>
      </c>
      <c r="K535" s="30"/>
    </row>
    <row r="536" spans="1:11" ht="14.25">
      <c r="A536" s="33" t="s">
        <v>506</v>
      </c>
      <c r="B536" s="15">
        <v>498</v>
      </c>
      <c r="C536" s="15">
        <v>26</v>
      </c>
      <c r="D536" s="15">
        <v>52</v>
      </c>
      <c r="E536" s="15">
        <v>36</v>
      </c>
      <c r="F536" s="15">
        <v>8.1999999999999993</v>
      </c>
      <c r="G536" s="15">
        <v>0.01</v>
      </c>
      <c r="H536" s="15">
        <v>39.6</v>
      </c>
      <c r="I536" s="15">
        <v>60.2</v>
      </c>
      <c r="J536" s="15">
        <v>23.4</v>
      </c>
      <c r="K536" s="30"/>
    </row>
    <row r="537" spans="1:11" ht="14.25">
      <c r="A537" s="33" t="s">
        <v>507</v>
      </c>
      <c r="B537" s="15">
        <v>480</v>
      </c>
      <c r="C537" s="15">
        <v>31</v>
      </c>
      <c r="D537" s="15">
        <v>34</v>
      </c>
      <c r="E537" s="15">
        <v>24</v>
      </c>
      <c r="F537" s="15">
        <v>13</v>
      </c>
      <c r="G537" s="15">
        <v>0</v>
      </c>
      <c r="H537" s="15">
        <v>26.4</v>
      </c>
      <c r="I537" s="15">
        <v>47</v>
      </c>
      <c r="J537" s="15">
        <v>27.9</v>
      </c>
      <c r="K537" s="30"/>
    </row>
    <row r="538" spans="1:11" ht="14.25">
      <c r="A538" s="33" t="s">
        <v>508</v>
      </c>
      <c r="B538" s="15">
        <v>510</v>
      </c>
      <c r="C538" s="15">
        <v>31</v>
      </c>
      <c r="D538" s="15">
        <v>46</v>
      </c>
      <c r="E538" s="15">
        <v>39</v>
      </c>
      <c r="F538" s="15">
        <v>9.5</v>
      </c>
      <c r="G538" s="15">
        <v>0.08</v>
      </c>
      <c r="H538" s="15">
        <v>42.9</v>
      </c>
      <c r="I538" s="15">
        <v>55.5</v>
      </c>
      <c r="J538" s="15">
        <v>27.9</v>
      </c>
      <c r="K538" s="30"/>
    </row>
    <row r="539" spans="1:11" ht="14.25">
      <c r="A539" s="33" t="s">
        <v>509</v>
      </c>
      <c r="B539" s="15">
        <v>522</v>
      </c>
      <c r="C539" s="15">
        <v>32</v>
      </c>
      <c r="D539" s="15">
        <v>45</v>
      </c>
      <c r="E539" s="15">
        <v>38</v>
      </c>
      <c r="F539" s="15">
        <v>11</v>
      </c>
      <c r="G539" s="15">
        <v>0.03</v>
      </c>
      <c r="H539" s="15">
        <v>41.8</v>
      </c>
      <c r="I539" s="15">
        <v>56</v>
      </c>
      <c r="J539" s="15">
        <v>28.8</v>
      </c>
      <c r="K539" s="30"/>
    </row>
    <row r="540" spans="1:11" ht="14.25">
      <c r="A540" s="33" t="s">
        <v>510</v>
      </c>
      <c r="B540" s="15">
        <v>558</v>
      </c>
      <c r="C540" s="15">
        <v>36</v>
      </c>
      <c r="D540" s="15">
        <v>46</v>
      </c>
      <c r="E540" s="15">
        <v>39</v>
      </c>
      <c r="F540" s="15">
        <v>9.6999999999999993</v>
      </c>
      <c r="G540" s="15">
        <v>0.09</v>
      </c>
      <c r="H540" s="15">
        <v>42.9</v>
      </c>
      <c r="I540" s="15">
        <v>55.7</v>
      </c>
      <c r="J540" s="15">
        <v>32.4</v>
      </c>
      <c r="K540" s="30"/>
    </row>
    <row r="541" spans="1:11" ht="14.25">
      <c r="A541" s="33" t="s">
        <v>511</v>
      </c>
      <c r="B541" s="15">
        <v>542</v>
      </c>
      <c r="C541" s="15">
        <v>34</v>
      </c>
      <c r="D541" s="15">
        <v>47</v>
      </c>
      <c r="E541" s="15">
        <v>42</v>
      </c>
      <c r="F541" s="15">
        <v>9.1999999999999993</v>
      </c>
      <c r="G541" s="15">
        <v>0.01</v>
      </c>
      <c r="H541" s="15">
        <v>46.2</v>
      </c>
      <c r="I541" s="15">
        <v>56.2</v>
      </c>
      <c r="J541" s="15">
        <v>30.6</v>
      </c>
      <c r="K541" s="30"/>
    </row>
    <row r="542" spans="1:11" ht="14.25">
      <c r="A542" s="33" t="s">
        <v>512</v>
      </c>
      <c r="B542" s="15">
        <v>520</v>
      </c>
      <c r="C542" s="15">
        <v>32</v>
      </c>
      <c r="D542" s="15">
        <v>45</v>
      </c>
      <c r="E542" s="15">
        <v>36</v>
      </c>
      <c r="F542" s="15">
        <v>11</v>
      </c>
      <c r="G542" s="15">
        <v>0.01</v>
      </c>
      <c r="H542" s="15">
        <v>39.6</v>
      </c>
      <c r="I542" s="15">
        <v>56</v>
      </c>
      <c r="J542" s="15">
        <v>28.8</v>
      </c>
      <c r="K542" s="30"/>
    </row>
    <row r="543" spans="1:11" ht="14.25">
      <c r="A543" s="33" t="s">
        <v>513</v>
      </c>
      <c r="B543" s="15">
        <v>520</v>
      </c>
      <c r="C543" s="15">
        <v>32</v>
      </c>
      <c r="D543" s="15">
        <v>47</v>
      </c>
      <c r="E543" s="15">
        <v>42</v>
      </c>
      <c r="F543" s="15">
        <v>9.1</v>
      </c>
      <c r="G543" s="15">
        <v>0.12</v>
      </c>
      <c r="H543" s="15">
        <v>46.2</v>
      </c>
      <c r="I543" s="15">
        <v>56.1</v>
      </c>
      <c r="J543" s="15">
        <v>28.8</v>
      </c>
      <c r="K543" s="30"/>
    </row>
    <row r="544" spans="1:11" ht="14.25">
      <c r="A544" s="33" t="s">
        <v>514</v>
      </c>
      <c r="B544" s="15">
        <v>552</v>
      </c>
      <c r="C544" s="15">
        <v>35</v>
      </c>
      <c r="D544" s="15">
        <v>47</v>
      </c>
      <c r="E544" s="15">
        <v>42</v>
      </c>
      <c r="F544" s="15">
        <v>9.8000000000000007</v>
      </c>
      <c r="G544" s="15">
        <v>7.0000000000000007E-2</v>
      </c>
      <c r="H544" s="15">
        <v>46.2</v>
      </c>
      <c r="I544" s="15">
        <v>56.8</v>
      </c>
      <c r="J544" s="15">
        <v>31.5</v>
      </c>
      <c r="K544" s="30"/>
    </row>
    <row r="545" spans="1:11" ht="14.25">
      <c r="A545" s="33" t="s">
        <v>515</v>
      </c>
      <c r="B545" s="15">
        <v>470</v>
      </c>
      <c r="C545" s="15">
        <v>23</v>
      </c>
      <c r="D545" s="15">
        <v>53</v>
      </c>
      <c r="E545" s="15">
        <v>40</v>
      </c>
      <c r="F545" s="15">
        <v>7.6</v>
      </c>
      <c r="G545" s="15">
        <v>0.01</v>
      </c>
      <c r="H545" s="15">
        <v>44</v>
      </c>
      <c r="I545" s="15">
        <v>60.6</v>
      </c>
      <c r="J545" s="15">
        <v>20.7</v>
      </c>
      <c r="K545" s="30"/>
    </row>
    <row r="546" spans="1:11" ht="14.25">
      <c r="A546" s="33" t="s">
        <v>516</v>
      </c>
      <c r="B546" s="15">
        <v>588</v>
      </c>
      <c r="C546" s="15">
        <v>46</v>
      </c>
      <c r="D546" s="15">
        <v>30</v>
      </c>
      <c r="E546" s="15">
        <v>27</v>
      </c>
      <c r="F546" s="15">
        <v>8.1999999999999993</v>
      </c>
      <c r="G546" s="15">
        <v>0.01</v>
      </c>
      <c r="H546" s="15">
        <v>29.7</v>
      </c>
      <c r="I546" s="15">
        <v>38.200000000000003</v>
      </c>
      <c r="J546" s="15">
        <v>41.4</v>
      </c>
      <c r="K546" s="30"/>
    </row>
    <row r="547" spans="1:11" ht="14.25">
      <c r="A547" s="33" t="s">
        <v>517</v>
      </c>
      <c r="B547" s="71">
        <v>532</v>
      </c>
      <c r="C547" s="71">
        <v>32</v>
      </c>
      <c r="D547" s="71">
        <v>52</v>
      </c>
      <c r="E547" s="71">
        <v>48</v>
      </c>
      <c r="F547" s="71">
        <v>4.2</v>
      </c>
      <c r="G547" s="71">
        <v>0.36</v>
      </c>
      <c r="H547" s="71">
        <v>52.8</v>
      </c>
      <c r="I547" s="71">
        <v>56.2</v>
      </c>
      <c r="J547" s="71">
        <v>28.8</v>
      </c>
      <c r="K547" s="33"/>
    </row>
    <row r="548" spans="1:11" ht="14.25">
      <c r="A548" s="33" t="s">
        <v>518</v>
      </c>
      <c r="B548" s="15">
        <v>544</v>
      </c>
      <c r="C548" s="15">
        <v>35</v>
      </c>
      <c r="D548" s="15">
        <v>48</v>
      </c>
      <c r="E548" s="15">
        <v>46</v>
      </c>
      <c r="F548" s="15">
        <v>4.7</v>
      </c>
      <c r="G548" s="15">
        <v>0.26</v>
      </c>
      <c r="H548" s="15">
        <v>50.6</v>
      </c>
      <c r="I548" s="15">
        <v>52.7</v>
      </c>
      <c r="J548" s="15">
        <v>31.5</v>
      </c>
      <c r="K548" s="30"/>
    </row>
    <row r="549" spans="1:11" ht="14.25">
      <c r="A549" s="33" t="s">
        <v>519</v>
      </c>
      <c r="B549" s="15">
        <v>553</v>
      </c>
      <c r="C549" s="15">
        <v>37</v>
      </c>
      <c r="D549" s="15">
        <v>45</v>
      </c>
      <c r="E549" s="15">
        <v>43</v>
      </c>
      <c r="F549" s="15">
        <v>6.4</v>
      </c>
      <c r="G549" s="15">
        <v>0.01</v>
      </c>
      <c r="H549" s="15">
        <v>47.3</v>
      </c>
      <c r="I549" s="15">
        <v>51.4</v>
      </c>
      <c r="J549" s="15">
        <v>33.299999999999997</v>
      </c>
      <c r="K549" s="30"/>
    </row>
    <row r="550" spans="1:11" ht="14.25">
      <c r="A550" s="33" t="s">
        <v>520</v>
      </c>
      <c r="B550" s="15">
        <v>411</v>
      </c>
      <c r="C550" s="15">
        <v>21</v>
      </c>
      <c r="D550" s="15">
        <v>45</v>
      </c>
      <c r="E550" s="15">
        <v>39</v>
      </c>
      <c r="F550" s="15">
        <v>6.2</v>
      </c>
      <c r="G550" s="15">
        <v>0.01</v>
      </c>
      <c r="H550" s="15">
        <v>42.9</v>
      </c>
      <c r="I550" s="15">
        <v>51.2</v>
      </c>
      <c r="J550" s="15">
        <v>18.899999999999999</v>
      </c>
      <c r="K550" s="30"/>
    </row>
    <row r="551" spans="1:11" ht="14.25">
      <c r="A551" s="33" t="s">
        <v>521</v>
      </c>
      <c r="B551" s="15">
        <v>506</v>
      </c>
      <c r="C551" s="15">
        <v>25</v>
      </c>
      <c r="D551" s="15">
        <v>63</v>
      </c>
      <c r="E551" s="15">
        <v>31</v>
      </c>
      <c r="F551" s="15">
        <v>5.9</v>
      </c>
      <c r="G551" s="15">
        <v>0.64</v>
      </c>
      <c r="H551" s="15">
        <v>34.1</v>
      </c>
      <c r="I551" s="15">
        <v>68.900000000000006</v>
      </c>
      <c r="J551" s="15">
        <v>22.5</v>
      </c>
      <c r="K551" s="30"/>
    </row>
    <row r="552" spans="1:11" ht="14.25">
      <c r="A552" s="33" t="s">
        <v>522</v>
      </c>
      <c r="B552" s="15">
        <v>508</v>
      </c>
      <c r="C552" s="15">
        <v>25</v>
      </c>
      <c r="D552" s="15">
        <v>64</v>
      </c>
      <c r="E552" s="15">
        <v>31</v>
      </c>
      <c r="F552" s="15">
        <v>5.8</v>
      </c>
      <c r="G552" s="15">
        <v>0.66</v>
      </c>
      <c r="H552" s="15">
        <v>34.1</v>
      </c>
      <c r="I552" s="15">
        <v>69.8</v>
      </c>
      <c r="J552" s="15">
        <v>22.5</v>
      </c>
      <c r="K552" s="30"/>
    </row>
    <row r="553" spans="1:11" ht="14.25">
      <c r="A553" s="33" t="s">
        <v>523</v>
      </c>
      <c r="B553" s="15">
        <v>516</v>
      </c>
      <c r="C553" s="15">
        <v>27</v>
      </c>
      <c r="D553" s="15">
        <v>61</v>
      </c>
      <c r="E553" s="15">
        <v>34</v>
      </c>
      <c r="F553" s="15">
        <v>6.3</v>
      </c>
      <c r="G553" s="15">
        <v>0.5</v>
      </c>
      <c r="H553" s="15">
        <v>37.4</v>
      </c>
      <c r="I553" s="15">
        <v>67.3</v>
      </c>
      <c r="J553" s="15">
        <v>24.3</v>
      </c>
      <c r="K553" s="30"/>
    </row>
    <row r="554" spans="1:11" ht="14.25">
      <c r="A554" s="33" t="s">
        <v>524</v>
      </c>
      <c r="B554" s="15">
        <v>511</v>
      </c>
      <c r="C554" s="15">
        <v>26</v>
      </c>
      <c r="D554" s="15">
        <v>61</v>
      </c>
      <c r="E554" s="15">
        <v>35</v>
      </c>
      <c r="F554" s="15">
        <v>6.9</v>
      </c>
      <c r="G554" s="15">
        <v>0.49</v>
      </c>
      <c r="H554" s="15">
        <v>38.5</v>
      </c>
      <c r="I554" s="15">
        <v>67.900000000000006</v>
      </c>
      <c r="J554" s="15">
        <v>23.4</v>
      </c>
      <c r="K554" s="30"/>
    </row>
    <row r="555" spans="1:11" ht="14.25">
      <c r="A555" s="33" t="s">
        <v>525</v>
      </c>
      <c r="B555" s="15">
        <v>502</v>
      </c>
      <c r="C555" s="15">
        <v>24</v>
      </c>
      <c r="D555" s="15">
        <v>64</v>
      </c>
      <c r="E555" s="15">
        <v>36</v>
      </c>
      <c r="F555" s="15">
        <v>6.1</v>
      </c>
      <c r="G555" s="15">
        <v>0.7</v>
      </c>
      <c r="H555" s="15">
        <v>39.6</v>
      </c>
      <c r="I555" s="15">
        <v>70.099999999999994</v>
      </c>
      <c r="J555" s="15">
        <v>21.6</v>
      </c>
      <c r="K555" s="30"/>
    </row>
    <row r="556" spans="1:11" ht="14.25">
      <c r="A556" s="33" t="s">
        <v>526</v>
      </c>
      <c r="B556" s="15">
        <v>487</v>
      </c>
      <c r="C556" s="15">
        <v>26</v>
      </c>
      <c r="D556" s="15">
        <v>60</v>
      </c>
      <c r="E556" s="15">
        <v>48</v>
      </c>
      <c r="F556" s="15">
        <v>3.8</v>
      </c>
      <c r="G556" s="15">
        <v>0.26</v>
      </c>
      <c r="H556" s="15">
        <v>52.8</v>
      </c>
      <c r="I556" s="15">
        <v>63.8</v>
      </c>
      <c r="J556" s="15">
        <v>23.4</v>
      </c>
      <c r="K556" s="30"/>
    </row>
    <row r="557" spans="1:11" ht="14.25">
      <c r="A557" s="33" t="s">
        <v>527</v>
      </c>
      <c r="B557" s="15">
        <v>429</v>
      </c>
      <c r="C557" s="15">
        <v>17</v>
      </c>
      <c r="D557" s="15">
        <v>65</v>
      </c>
      <c r="E557" s="15">
        <v>57</v>
      </c>
      <c r="F557" s="15">
        <v>4.7</v>
      </c>
      <c r="G557" s="15">
        <v>0.1</v>
      </c>
      <c r="H557" s="15">
        <v>62.7</v>
      </c>
      <c r="I557" s="15">
        <v>69.7</v>
      </c>
      <c r="J557" s="15">
        <v>15.3</v>
      </c>
      <c r="K557" s="30"/>
    </row>
    <row r="558" spans="1:11" ht="14.25">
      <c r="A558" s="33" t="s">
        <v>528</v>
      </c>
      <c r="B558" s="15">
        <v>467</v>
      </c>
      <c r="C558" s="15">
        <v>20</v>
      </c>
      <c r="D558" s="15">
        <v>65</v>
      </c>
      <c r="E558" s="15">
        <v>61</v>
      </c>
      <c r="F558" s="15">
        <v>4.3</v>
      </c>
      <c r="G558" s="15">
        <v>0.12</v>
      </c>
      <c r="H558" s="15">
        <v>67.099999999999994</v>
      </c>
      <c r="I558" s="15">
        <v>69.3</v>
      </c>
      <c r="J558" s="15">
        <v>18</v>
      </c>
      <c r="K558" s="30"/>
    </row>
    <row r="559" spans="1:11" ht="14.25">
      <c r="A559" s="33" t="s">
        <v>529</v>
      </c>
      <c r="B559" s="15">
        <v>358</v>
      </c>
      <c r="C559" s="15">
        <v>7.5</v>
      </c>
      <c r="D559" s="15">
        <v>71</v>
      </c>
      <c r="E559" s="15">
        <v>60</v>
      </c>
      <c r="F559" s="15">
        <v>0.9</v>
      </c>
      <c r="G559" s="15">
        <v>0</v>
      </c>
      <c r="H559" s="15">
        <v>66</v>
      </c>
      <c r="I559" s="15">
        <v>71.900000000000006</v>
      </c>
      <c r="J559" s="15">
        <v>6.8</v>
      </c>
      <c r="K559" s="30"/>
    </row>
    <row r="560" spans="1:11" ht="14.25">
      <c r="A560" s="33" t="s">
        <v>530</v>
      </c>
      <c r="B560" s="15">
        <v>405</v>
      </c>
      <c r="C560" s="15">
        <v>17</v>
      </c>
      <c r="D560" s="15">
        <v>57</v>
      </c>
      <c r="E560" s="15">
        <v>45</v>
      </c>
      <c r="F560" s="15">
        <v>5.6</v>
      </c>
      <c r="G560" s="15">
        <v>0.28999999999999998</v>
      </c>
      <c r="H560" s="15">
        <v>49.5</v>
      </c>
      <c r="I560" s="15">
        <v>62.6</v>
      </c>
      <c r="J560" s="15">
        <v>15.3</v>
      </c>
      <c r="K560" s="30"/>
    </row>
    <row r="561" spans="1:11" ht="14.25">
      <c r="A561" s="33" t="s">
        <v>531</v>
      </c>
      <c r="B561" s="15">
        <v>444</v>
      </c>
      <c r="C561" s="15">
        <v>22</v>
      </c>
      <c r="D561" s="15">
        <v>55</v>
      </c>
      <c r="E561" s="15">
        <v>45</v>
      </c>
      <c r="F561" s="15">
        <v>5.8</v>
      </c>
      <c r="G561" s="15">
        <v>0.97</v>
      </c>
      <c r="H561" s="15">
        <v>49.5</v>
      </c>
      <c r="I561" s="15">
        <v>60.8</v>
      </c>
      <c r="J561" s="15">
        <v>19.8</v>
      </c>
      <c r="K561" s="30"/>
    </row>
    <row r="562" spans="1:11" ht="14.25">
      <c r="A562" s="33" t="s">
        <v>532</v>
      </c>
      <c r="B562" s="15">
        <v>415</v>
      </c>
      <c r="C562" s="15">
        <v>18</v>
      </c>
      <c r="D562" s="15">
        <v>58</v>
      </c>
      <c r="E562" s="15">
        <v>47</v>
      </c>
      <c r="F562" s="15">
        <v>5.5</v>
      </c>
      <c r="G562" s="15">
        <v>0.02</v>
      </c>
      <c r="H562" s="15">
        <v>51.7</v>
      </c>
      <c r="I562" s="15">
        <v>63.5</v>
      </c>
      <c r="J562" s="15">
        <v>16.2</v>
      </c>
      <c r="K562" s="30"/>
    </row>
    <row r="563" spans="1:11" ht="14.25">
      <c r="A563" s="33" t="s">
        <v>533</v>
      </c>
      <c r="B563" s="15">
        <v>374</v>
      </c>
      <c r="C563" s="15">
        <v>8.5</v>
      </c>
      <c r="D563" s="15">
        <v>70</v>
      </c>
      <c r="E563" s="15">
        <v>59</v>
      </c>
      <c r="F563" s="15">
        <v>3.7</v>
      </c>
      <c r="G563" s="15">
        <v>0</v>
      </c>
      <c r="H563" s="15">
        <v>64.900000000000006</v>
      </c>
      <c r="I563" s="15">
        <v>73.7</v>
      </c>
      <c r="J563" s="15">
        <v>7.7</v>
      </c>
      <c r="K563" s="30"/>
    </row>
    <row r="564" spans="1:11" ht="14.25">
      <c r="A564" s="33" t="s">
        <v>534</v>
      </c>
      <c r="B564" s="15">
        <v>482</v>
      </c>
      <c r="C564" s="15">
        <v>23</v>
      </c>
      <c r="D564" s="15">
        <v>63</v>
      </c>
      <c r="E564" s="15">
        <v>48</v>
      </c>
      <c r="F564" s="15">
        <v>4.0999999999999996</v>
      </c>
      <c r="G564" s="15">
        <v>0.43</v>
      </c>
      <c r="H564" s="15">
        <v>52.8</v>
      </c>
      <c r="I564" s="15">
        <v>67.099999999999994</v>
      </c>
      <c r="J564" s="15">
        <v>20.7</v>
      </c>
      <c r="K564" s="30"/>
    </row>
    <row r="565" spans="1:11" ht="14.25">
      <c r="A565" s="33" t="s">
        <v>535</v>
      </c>
      <c r="B565" s="15">
        <v>479</v>
      </c>
      <c r="C565" s="15">
        <v>23</v>
      </c>
      <c r="D565" s="15">
        <v>63</v>
      </c>
      <c r="E565" s="15">
        <v>47</v>
      </c>
      <c r="F565" s="15">
        <v>4.0999999999999996</v>
      </c>
      <c r="G565" s="15">
        <v>1</v>
      </c>
      <c r="H565" s="15">
        <v>51.7</v>
      </c>
      <c r="I565" s="15">
        <v>67.099999999999994</v>
      </c>
      <c r="J565" s="15">
        <v>20.7</v>
      </c>
      <c r="K565" s="30"/>
    </row>
    <row r="566" spans="1:11" ht="14.25">
      <c r="A566" s="33" t="s">
        <v>536</v>
      </c>
      <c r="B566" s="15">
        <v>467</v>
      </c>
      <c r="C566" s="15">
        <v>18</v>
      </c>
      <c r="D566" s="15">
        <v>71</v>
      </c>
      <c r="E566" s="15">
        <v>68</v>
      </c>
      <c r="F566" s="15">
        <v>4.5999999999999996</v>
      </c>
      <c r="G566" s="15">
        <v>0.12</v>
      </c>
      <c r="H566" s="15">
        <v>74.8</v>
      </c>
      <c r="I566" s="15">
        <v>75.599999999999994</v>
      </c>
      <c r="J566" s="15">
        <v>16.2</v>
      </c>
      <c r="K566" s="30"/>
    </row>
    <row r="567" spans="1:11" ht="14.25">
      <c r="A567" s="33" t="s">
        <v>537</v>
      </c>
      <c r="B567" s="15">
        <v>464</v>
      </c>
      <c r="C567" s="15">
        <v>18</v>
      </c>
      <c r="D567" s="15">
        <v>71</v>
      </c>
      <c r="E567" s="15">
        <v>68</v>
      </c>
      <c r="F567" s="15">
        <v>4.0999999999999996</v>
      </c>
      <c r="G567" s="15">
        <v>0.09</v>
      </c>
      <c r="H567" s="15">
        <v>74.8</v>
      </c>
      <c r="I567" s="15">
        <v>75.099999999999994</v>
      </c>
      <c r="J567" s="15">
        <v>16.2</v>
      </c>
      <c r="K567" s="30"/>
    </row>
    <row r="568" spans="1:11" ht="14.25">
      <c r="A568" s="33" t="s">
        <v>538</v>
      </c>
      <c r="B568" s="15">
        <v>526</v>
      </c>
      <c r="C568" s="15">
        <v>28</v>
      </c>
      <c r="D568" s="15">
        <v>61</v>
      </c>
      <c r="E568" s="15">
        <v>52</v>
      </c>
      <c r="F568" s="15">
        <v>6.4</v>
      </c>
      <c r="G568" s="15">
        <v>0.37</v>
      </c>
      <c r="H568" s="15">
        <v>57.2</v>
      </c>
      <c r="I568" s="15">
        <v>67.400000000000006</v>
      </c>
      <c r="J568" s="15">
        <v>25.2</v>
      </c>
      <c r="K568" s="30"/>
    </row>
    <row r="569" spans="1:11" ht="14.25">
      <c r="A569" s="33" t="s">
        <v>539</v>
      </c>
      <c r="B569" s="15">
        <v>536</v>
      </c>
      <c r="C569" s="15">
        <v>31</v>
      </c>
      <c r="D569" s="15">
        <v>60</v>
      </c>
      <c r="E569" s="15">
        <v>60</v>
      </c>
      <c r="F569" s="15">
        <v>3</v>
      </c>
      <c r="G569" s="15">
        <v>0.91</v>
      </c>
      <c r="H569" s="15">
        <v>66</v>
      </c>
      <c r="I569" s="15">
        <v>63</v>
      </c>
      <c r="J569" s="15">
        <v>27.9</v>
      </c>
      <c r="K569" s="30"/>
    </row>
    <row r="570" spans="1:11" ht="14.25">
      <c r="A570" s="33" t="s">
        <v>540</v>
      </c>
      <c r="B570" s="15">
        <v>469</v>
      </c>
      <c r="C570" s="15">
        <v>39</v>
      </c>
      <c r="D570" s="15">
        <v>23</v>
      </c>
      <c r="E570" s="15">
        <v>3.9</v>
      </c>
      <c r="F570" s="15">
        <v>25</v>
      </c>
      <c r="G570" s="15">
        <v>1.1000000000000001</v>
      </c>
      <c r="H570" s="15">
        <v>57.4</v>
      </c>
      <c r="I570" s="15">
        <v>48</v>
      </c>
      <c r="J570" s="15">
        <v>35.1</v>
      </c>
      <c r="K570" s="30" t="s">
        <v>541</v>
      </c>
    </row>
    <row r="571" spans="1:11" ht="14.25">
      <c r="A571" s="33" t="s">
        <v>542</v>
      </c>
      <c r="B571" s="15">
        <v>330</v>
      </c>
      <c r="C571" s="15">
        <v>16</v>
      </c>
      <c r="D571" s="15">
        <v>32</v>
      </c>
      <c r="E571" s="15">
        <v>2.2999999999999998</v>
      </c>
      <c r="F571" s="15">
        <v>5</v>
      </c>
      <c r="G571" s="15">
        <v>0.6</v>
      </c>
      <c r="H571" s="15">
        <v>2.5</v>
      </c>
      <c r="I571" s="15">
        <v>37</v>
      </c>
      <c r="J571" s="15">
        <v>14.4</v>
      </c>
      <c r="K571" s="30" t="s">
        <v>543</v>
      </c>
    </row>
    <row r="572" spans="1:11" ht="14.25">
      <c r="A572" s="33" t="s">
        <v>544</v>
      </c>
      <c r="B572" s="15">
        <v>345</v>
      </c>
      <c r="C572" s="15">
        <v>17</v>
      </c>
      <c r="D572" s="15">
        <v>33</v>
      </c>
      <c r="E572" s="15">
        <v>3.5</v>
      </c>
      <c r="F572" s="15">
        <v>5</v>
      </c>
      <c r="G572" s="15">
        <v>0.6</v>
      </c>
      <c r="H572" s="15">
        <v>3.9</v>
      </c>
      <c r="I572" s="15">
        <v>38</v>
      </c>
      <c r="J572" s="15">
        <v>15.3</v>
      </c>
      <c r="K572" s="30" t="s">
        <v>543</v>
      </c>
    </row>
    <row r="573" spans="1:11" ht="14.25">
      <c r="A573" s="33" t="s">
        <v>545</v>
      </c>
      <c r="B573" s="15">
        <v>474</v>
      </c>
      <c r="C573" s="15">
        <v>21</v>
      </c>
      <c r="D573" s="15">
        <v>66</v>
      </c>
      <c r="E573" s="15">
        <v>53</v>
      </c>
      <c r="F573" s="15">
        <v>3.4</v>
      </c>
      <c r="G573" s="15">
        <v>0.32</v>
      </c>
      <c r="H573" s="15">
        <v>58.3</v>
      </c>
      <c r="I573" s="15">
        <v>69.400000000000006</v>
      </c>
      <c r="J573" s="15">
        <v>18.899999999999999</v>
      </c>
      <c r="K573" s="30"/>
    </row>
    <row r="574" spans="1:11" ht="14.25">
      <c r="A574" s="33" t="s">
        <v>546</v>
      </c>
      <c r="B574" s="15">
        <v>521</v>
      </c>
      <c r="C574" s="15">
        <v>27</v>
      </c>
      <c r="D574" s="15">
        <v>60.7</v>
      </c>
      <c r="E574" s="15">
        <v>47.1</v>
      </c>
      <c r="F574" s="15">
        <v>7.2</v>
      </c>
      <c r="G574" s="15">
        <v>0.56000000000000005</v>
      </c>
      <c r="H574" s="15">
        <v>51.8</v>
      </c>
      <c r="I574" s="15">
        <v>67.900000000000006</v>
      </c>
      <c r="J574" s="15">
        <v>24.3</v>
      </c>
      <c r="K574" s="30"/>
    </row>
    <row r="575" spans="1:11" ht="14.25">
      <c r="A575" s="33" t="s">
        <v>547</v>
      </c>
      <c r="B575" s="15">
        <v>515</v>
      </c>
      <c r="C575" s="15">
        <v>24.8</v>
      </c>
      <c r="D575" s="15">
        <v>64</v>
      </c>
      <c r="E575" s="15">
        <v>35.799999999999997</v>
      </c>
      <c r="F575" s="15">
        <v>7.9</v>
      </c>
      <c r="G575" s="15">
        <v>0.56000000000000005</v>
      </c>
      <c r="H575" s="15">
        <v>39.4</v>
      </c>
      <c r="I575" s="15">
        <v>71.900000000000006</v>
      </c>
      <c r="J575" s="15">
        <v>22.3</v>
      </c>
      <c r="K575" s="30"/>
    </row>
    <row r="576" spans="1:11" ht="14.25">
      <c r="A576" s="33" t="s">
        <v>548</v>
      </c>
      <c r="B576" s="15">
        <v>603</v>
      </c>
      <c r="C576" s="15">
        <v>42.7</v>
      </c>
      <c r="D576" s="15">
        <v>44.4</v>
      </c>
      <c r="E576" s="15">
        <v>39.9</v>
      </c>
      <c r="F576" s="15">
        <v>8.1999999999999993</v>
      </c>
      <c r="G576" s="15">
        <v>0.15</v>
      </c>
      <c r="H576" s="15">
        <v>43.9</v>
      </c>
      <c r="I576" s="15">
        <v>52.6</v>
      </c>
      <c r="J576" s="15">
        <v>38.4</v>
      </c>
      <c r="K576" s="30"/>
    </row>
    <row r="577" spans="1:11" ht="14.25">
      <c r="A577" s="33" t="s">
        <v>549</v>
      </c>
      <c r="B577" s="15">
        <v>502</v>
      </c>
      <c r="C577" s="15">
        <v>24</v>
      </c>
      <c r="D577" s="15">
        <v>61</v>
      </c>
      <c r="E577" s="15">
        <v>42</v>
      </c>
      <c r="F577" s="15">
        <v>9.6999999999999993</v>
      </c>
      <c r="G577" s="15">
        <v>0.41</v>
      </c>
      <c r="H577" s="15">
        <v>46.2</v>
      </c>
      <c r="I577" s="15">
        <v>70.7</v>
      </c>
      <c r="J577" s="15">
        <v>21.6</v>
      </c>
      <c r="K577" s="30"/>
    </row>
    <row r="578" spans="1:11" ht="14.25">
      <c r="A578" s="33" t="s">
        <v>550</v>
      </c>
      <c r="B578" s="15">
        <v>572</v>
      </c>
      <c r="C578" s="15">
        <v>37.299999999999997</v>
      </c>
      <c r="D578" s="15">
        <v>49.5</v>
      </c>
      <c r="E578" s="15">
        <v>41.2</v>
      </c>
      <c r="F578" s="15">
        <v>8.6</v>
      </c>
      <c r="G578" s="15">
        <v>0.27</v>
      </c>
      <c r="H578" s="15">
        <v>45.3</v>
      </c>
      <c r="I578" s="15">
        <v>58.1</v>
      </c>
      <c r="J578" s="15">
        <v>33.6</v>
      </c>
      <c r="K578" s="30"/>
    </row>
    <row r="579" spans="1:11" ht="14.25">
      <c r="A579" s="33" t="s">
        <v>551</v>
      </c>
      <c r="B579" s="15">
        <v>571</v>
      </c>
      <c r="C579" s="15">
        <v>35.9</v>
      </c>
      <c r="D579" s="15">
        <v>53</v>
      </c>
      <c r="E579" s="15">
        <v>43.6</v>
      </c>
      <c r="F579" s="15">
        <v>8.5</v>
      </c>
      <c r="G579" s="15">
        <v>0.33</v>
      </c>
      <c r="H579" s="15">
        <v>48</v>
      </c>
      <c r="I579" s="15">
        <v>61.5</v>
      </c>
      <c r="J579" s="15">
        <v>32.299999999999997</v>
      </c>
      <c r="K579" s="30"/>
    </row>
    <row r="580" spans="1:11" ht="14.25">
      <c r="A580" s="33" t="s">
        <v>552</v>
      </c>
      <c r="B580" s="15">
        <v>516</v>
      </c>
      <c r="C580" s="15">
        <v>26.9</v>
      </c>
      <c r="D580" s="15">
        <v>55.5</v>
      </c>
      <c r="E580" s="15">
        <v>43</v>
      </c>
      <c r="F580" s="15">
        <v>11.9</v>
      </c>
      <c r="G580" s="15">
        <v>0.44</v>
      </c>
      <c r="H580" s="15">
        <v>47.3</v>
      </c>
      <c r="I580" s="15">
        <v>67.400000000000006</v>
      </c>
      <c r="J580" s="15">
        <v>24.2</v>
      </c>
      <c r="K580" s="30"/>
    </row>
    <row r="581" spans="1:11" ht="14.25">
      <c r="A581" s="33" t="s">
        <v>553</v>
      </c>
      <c r="B581" s="15">
        <v>583</v>
      </c>
      <c r="C581" s="15">
        <v>43.7</v>
      </c>
      <c r="D581" s="15">
        <v>39.299999999999997</v>
      </c>
      <c r="E581" s="15">
        <v>39.299999999999997</v>
      </c>
      <c r="F581" s="15">
        <v>7.3</v>
      </c>
      <c r="G581" s="15">
        <v>0.18</v>
      </c>
      <c r="H581" s="15">
        <v>43.2</v>
      </c>
      <c r="I581" s="15">
        <v>46.6</v>
      </c>
      <c r="J581" s="15">
        <v>39.299999999999997</v>
      </c>
      <c r="K581" s="30"/>
    </row>
    <row r="582" spans="1:11" ht="14.25">
      <c r="A582" s="33" t="s">
        <v>554</v>
      </c>
      <c r="B582" s="15">
        <v>561</v>
      </c>
      <c r="C582" s="15">
        <v>33.799999999999997</v>
      </c>
      <c r="D582" s="15">
        <v>54.9</v>
      </c>
      <c r="E582" s="15">
        <v>49.1</v>
      </c>
      <c r="F582" s="15">
        <v>8.6</v>
      </c>
      <c r="G582" s="15">
        <v>0.28000000000000003</v>
      </c>
      <c r="H582" s="15">
        <v>54</v>
      </c>
      <c r="I582" s="15">
        <v>63.5</v>
      </c>
      <c r="J582" s="15">
        <v>30.4</v>
      </c>
      <c r="K582" s="30"/>
    </row>
    <row r="583" spans="1:11" ht="14.25">
      <c r="A583" s="33" t="s">
        <v>555</v>
      </c>
      <c r="B583" s="15">
        <v>573</v>
      </c>
      <c r="C583" s="15">
        <v>36.799999999999997</v>
      </c>
      <c r="D583" s="15">
        <v>51.8</v>
      </c>
      <c r="E583" s="15">
        <v>43.5</v>
      </c>
      <c r="F583" s="15">
        <v>7.8</v>
      </c>
      <c r="G583" s="15">
        <v>0.23</v>
      </c>
      <c r="H583" s="15">
        <v>47.9</v>
      </c>
      <c r="I583" s="15">
        <v>59.6</v>
      </c>
      <c r="J583" s="15">
        <v>33.1</v>
      </c>
      <c r="K583" s="30"/>
    </row>
    <row r="584" spans="1:11" ht="14.25">
      <c r="A584" s="33" t="s">
        <v>556</v>
      </c>
      <c r="B584" s="15">
        <v>593</v>
      </c>
      <c r="C584" s="15">
        <v>38.6</v>
      </c>
      <c r="D584" s="15">
        <v>53.6</v>
      </c>
      <c r="E584" s="15">
        <v>45.1</v>
      </c>
      <c r="F584" s="15">
        <v>6.7</v>
      </c>
      <c r="G584" s="15">
        <v>0.26</v>
      </c>
      <c r="H584" s="15">
        <v>49.6</v>
      </c>
      <c r="I584" s="15">
        <v>60.3</v>
      </c>
      <c r="J584" s="15">
        <v>34.700000000000003</v>
      </c>
      <c r="K584" s="30"/>
    </row>
    <row r="585" spans="1:11" ht="14.25">
      <c r="A585" s="33" t="s">
        <v>557</v>
      </c>
      <c r="B585" s="15">
        <v>550</v>
      </c>
      <c r="C585" s="15">
        <v>32</v>
      </c>
      <c r="D585" s="15">
        <v>56.5</v>
      </c>
      <c r="E585" s="15">
        <v>51</v>
      </c>
      <c r="F585" s="15">
        <v>8.1999999999999993</v>
      </c>
      <c r="G585" s="15">
        <v>0.32</v>
      </c>
      <c r="H585" s="15">
        <v>56.1</v>
      </c>
      <c r="I585" s="15">
        <v>64.7</v>
      </c>
      <c r="J585" s="15">
        <v>28.8</v>
      </c>
      <c r="K585" s="30"/>
    </row>
    <row r="586" spans="1:11" ht="14.25">
      <c r="A586" s="33" t="s">
        <v>558</v>
      </c>
      <c r="B586" s="15">
        <v>566</v>
      </c>
      <c r="C586" s="15">
        <v>35</v>
      </c>
      <c r="D586" s="15">
        <v>53.5</v>
      </c>
      <c r="E586" s="15">
        <v>53.3</v>
      </c>
      <c r="F586" s="15">
        <v>8.6999999999999993</v>
      </c>
      <c r="G586" s="15">
        <v>0.31</v>
      </c>
      <c r="H586" s="15">
        <v>58.6</v>
      </c>
      <c r="I586" s="15">
        <v>62.2</v>
      </c>
      <c r="J586" s="15">
        <v>31.5</v>
      </c>
      <c r="K586" s="30"/>
    </row>
    <row r="587" spans="1:11" ht="14.25">
      <c r="A587" s="33" t="s">
        <v>559</v>
      </c>
      <c r="B587" s="15">
        <v>521</v>
      </c>
      <c r="C587" s="15">
        <v>37.5</v>
      </c>
      <c r="D587" s="15">
        <v>38.200000000000003</v>
      </c>
      <c r="E587" s="15">
        <v>35.6</v>
      </c>
      <c r="F587" s="15">
        <v>6.7</v>
      </c>
      <c r="G587" s="15">
        <v>0.19</v>
      </c>
      <c r="H587" s="15">
        <v>39.200000000000003</v>
      </c>
      <c r="I587" s="15">
        <v>44.9</v>
      </c>
      <c r="J587" s="15">
        <v>33.799999999999997</v>
      </c>
      <c r="K587" s="30"/>
    </row>
    <row r="588" spans="1:11" ht="14.25">
      <c r="A588" s="33" t="s">
        <v>560</v>
      </c>
      <c r="B588" s="15">
        <v>421</v>
      </c>
      <c r="C588" s="15">
        <v>27.9</v>
      </c>
      <c r="D588" s="15">
        <v>34</v>
      </c>
      <c r="E588" s="15">
        <v>29.5</v>
      </c>
      <c r="F588" s="15">
        <v>7.9</v>
      </c>
      <c r="G588" s="15">
        <v>0.61</v>
      </c>
      <c r="H588" s="15">
        <v>32.5</v>
      </c>
      <c r="I588" s="15">
        <v>41.9</v>
      </c>
      <c r="J588" s="15">
        <v>25.1</v>
      </c>
      <c r="K588" s="30"/>
    </row>
    <row r="589" spans="1:11" ht="14.25">
      <c r="A589" s="33" t="s">
        <v>561</v>
      </c>
      <c r="B589" s="15">
        <v>450</v>
      </c>
      <c r="C589" s="15">
        <v>29.7</v>
      </c>
      <c r="D589" s="15">
        <v>37.799999999999997</v>
      </c>
      <c r="E589" s="15">
        <v>33.1</v>
      </c>
      <c r="F589" s="15">
        <v>7</v>
      </c>
      <c r="G589" s="15">
        <v>0.25</v>
      </c>
      <c r="H589" s="15">
        <v>36.4</v>
      </c>
      <c r="I589" s="15">
        <v>44.8</v>
      </c>
      <c r="J589" s="15">
        <v>26.7</v>
      </c>
      <c r="K589" s="30"/>
    </row>
    <row r="590" spans="1:11" ht="14.25">
      <c r="A590" s="33" t="s">
        <v>562</v>
      </c>
      <c r="B590" s="15">
        <v>576</v>
      </c>
      <c r="C590" s="15">
        <v>36.6</v>
      </c>
      <c r="D590" s="15">
        <v>52.5</v>
      </c>
      <c r="E590" s="15">
        <v>52.2</v>
      </c>
      <c r="F590" s="15">
        <v>8.3000000000000007</v>
      </c>
      <c r="G590" s="15">
        <v>0.28000000000000003</v>
      </c>
      <c r="H590" s="15">
        <v>57.4</v>
      </c>
      <c r="I590" s="15">
        <v>60.8</v>
      </c>
      <c r="J590" s="15">
        <v>32.9</v>
      </c>
      <c r="K590" s="30"/>
    </row>
    <row r="591" spans="1:11" ht="14.25">
      <c r="A591" s="33" t="s">
        <v>563</v>
      </c>
      <c r="B591" s="15">
        <v>561</v>
      </c>
      <c r="C591" s="15">
        <v>34.9</v>
      </c>
      <c r="D591" s="15">
        <v>52.6</v>
      </c>
      <c r="E591" s="15">
        <v>52.3</v>
      </c>
      <c r="F591" s="15">
        <v>8.4</v>
      </c>
      <c r="G591" s="15">
        <v>0.32</v>
      </c>
      <c r="H591" s="15">
        <v>57.5</v>
      </c>
      <c r="I591" s="15">
        <v>61</v>
      </c>
      <c r="J591" s="15">
        <v>31.4</v>
      </c>
      <c r="K591" s="30"/>
    </row>
    <row r="592" spans="1:11" ht="14.25">
      <c r="A592" s="33" t="s">
        <v>564</v>
      </c>
      <c r="B592" s="15">
        <v>523</v>
      </c>
      <c r="C592" s="15">
        <v>27.9</v>
      </c>
      <c r="D592" s="15">
        <v>58.8</v>
      </c>
      <c r="E592" s="15">
        <v>47.9</v>
      </c>
      <c r="F592" s="15">
        <v>8.1999999999999993</v>
      </c>
      <c r="G592" s="15">
        <v>0.24</v>
      </c>
      <c r="H592" s="15">
        <v>52.7</v>
      </c>
      <c r="I592" s="15">
        <v>67</v>
      </c>
      <c r="J592" s="15">
        <v>25.1</v>
      </c>
      <c r="K592" s="30"/>
    </row>
    <row r="593" spans="1:11" ht="14.25">
      <c r="A593" s="33" t="s">
        <v>565</v>
      </c>
      <c r="B593" s="15">
        <v>486</v>
      </c>
      <c r="C593" s="15">
        <v>21.8</v>
      </c>
      <c r="D593" s="15">
        <v>66.5</v>
      </c>
      <c r="E593" s="15">
        <v>49.5</v>
      </c>
      <c r="F593" s="15">
        <v>5.4</v>
      </c>
      <c r="G593" s="15">
        <v>0.55000000000000004</v>
      </c>
      <c r="H593" s="15">
        <v>54.5</v>
      </c>
      <c r="I593" s="15">
        <v>71.900000000000006</v>
      </c>
      <c r="J593" s="15">
        <v>19.600000000000001</v>
      </c>
      <c r="K593" s="30"/>
    </row>
    <row r="594" spans="1:11" ht="14.25">
      <c r="A594" s="33" t="s">
        <v>566</v>
      </c>
      <c r="B594" s="15">
        <v>511</v>
      </c>
      <c r="C594" s="15">
        <v>28</v>
      </c>
      <c r="D594" s="15">
        <v>59</v>
      </c>
      <c r="E594" s="15">
        <v>32</v>
      </c>
      <c r="F594" s="15">
        <v>5.2</v>
      </c>
      <c r="G594" s="15">
        <v>0.27</v>
      </c>
      <c r="H594" s="15">
        <v>35.200000000000003</v>
      </c>
      <c r="I594" s="15">
        <v>64.2</v>
      </c>
      <c r="J594" s="15">
        <v>25.2</v>
      </c>
      <c r="K594" s="30"/>
    </row>
    <row r="595" spans="1:11" ht="14.25">
      <c r="A595" s="33" t="s">
        <v>567</v>
      </c>
      <c r="B595" s="15">
        <v>500</v>
      </c>
      <c r="C595" s="15">
        <v>23</v>
      </c>
      <c r="D595" s="15">
        <v>64</v>
      </c>
      <c r="E595" s="15">
        <v>39</v>
      </c>
      <c r="F595" s="15">
        <v>6.8</v>
      </c>
      <c r="G595" s="15">
        <v>0.6</v>
      </c>
      <c r="H595" s="15">
        <v>42.9</v>
      </c>
      <c r="I595" s="15">
        <v>70.8</v>
      </c>
      <c r="J595" s="15">
        <v>20.7</v>
      </c>
      <c r="K595" s="30"/>
    </row>
    <row r="596" spans="1:11" ht="14.25">
      <c r="A596" s="33" t="s">
        <v>568</v>
      </c>
      <c r="B596" s="15">
        <v>502</v>
      </c>
      <c r="C596" s="15">
        <v>25</v>
      </c>
      <c r="D596" s="15">
        <v>61</v>
      </c>
      <c r="E596" s="15">
        <v>36</v>
      </c>
      <c r="F596" s="15">
        <v>6.4</v>
      </c>
      <c r="G596" s="15">
        <v>0.56000000000000005</v>
      </c>
      <c r="H596" s="15">
        <v>39.6</v>
      </c>
      <c r="I596" s="15">
        <v>67.400000000000006</v>
      </c>
      <c r="J596" s="15">
        <v>22.5</v>
      </c>
      <c r="K596" s="30"/>
    </row>
    <row r="597" spans="1:11" ht="14.25">
      <c r="A597" s="33" t="s">
        <v>569</v>
      </c>
      <c r="B597" s="15">
        <v>482</v>
      </c>
      <c r="C597" s="15">
        <v>19</v>
      </c>
      <c r="D597" s="15">
        <v>70</v>
      </c>
      <c r="E597" s="15">
        <v>66</v>
      </c>
      <c r="F597" s="15">
        <v>5.2</v>
      </c>
      <c r="G597" s="15">
        <v>0.17</v>
      </c>
      <c r="H597" s="15">
        <v>72.599999999999994</v>
      </c>
      <c r="I597" s="15">
        <v>75.2</v>
      </c>
      <c r="J597" s="15">
        <v>17.100000000000001</v>
      </c>
      <c r="K597" s="30"/>
    </row>
    <row r="598" spans="1:11" ht="14.25">
      <c r="A598" s="33" t="s">
        <v>570</v>
      </c>
      <c r="B598" s="15">
        <v>484</v>
      </c>
      <c r="C598" s="15">
        <v>21</v>
      </c>
      <c r="D598" s="15">
        <v>68</v>
      </c>
      <c r="E598" s="15">
        <v>57</v>
      </c>
      <c r="F598" s="15">
        <v>4.3</v>
      </c>
      <c r="G598" s="15">
        <v>0.34</v>
      </c>
      <c r="H598" s="15">
        <v>62.7</v>
      </c>
      <c r="I598" s="15">
        <v>72.3</v>
      </c>
      <c r="J598" s="15">
        <v>18.899999999999999</v>
      </c>
      <c r="K598" s="30"/>
    </row>
    <row r="599" spans="1:11" ht="14.25">
      <c r="A599" s="33" t="s">
        <v>571</v>
      </c>
      <c r="B599" s="15">
        <v>493</v>
      </c>
      <c r="C599" s="15">
        <v>21</v>
      </c>
      <c r="D599" s="15">
        <v>70</v>
      </c>
      <c r="E599" s="15">
        <v>65</v>
      </c>
      <c r="F599" s="15">
        <v>5.5</v>
      </c>
      <c r="G599" s="15">
        <v>0.2</v>
      </c>
      <c r="H599" s="15">
        <v>71.5</v>
      </c>
      <c r="I599" s="15">
        <v>75.5</v>
      </c>
      <c r="J599" s="15">
        <v>18.899999999999999</v>
      </c>
      <c r="K599" s="30"/>
    </row>
    <row r="600" spans="1:11" ht="14.25">
      <c r="A600" s="33" t="s">
        <v>572</v>
      </c>
      <c r="B600" s="15">
        <v>524</v>
      </c>
      <c r="C600" s="15">
        <v>26</v>
      </c>
      <c r="D600" s="15">
        <v>59</v>
      </c>
      <c r="E600" s="15">
        <v>53</v>
      </c>
      <c r="F600" s="15">
        <v>9.8000000000000007</v>
      </c>
      <c r="G600" s="15">
        <v>0.11</v>
      </c>
      <c r="H600" s="15">
        <v>58.3</v>
      </c>
      <c r="I600" s="15">
        <v>68.8</v>
      </c>
      <c r="J600" s="15">
        <v>23.4</v>
      </c>
      <c r="K600" s="30"/>
    </row>
    <row r="601" spans="1:11" ht="14.25">
      <c r="A601" s="33" t="s">
        <v>573</v>
      </c>
      <c r="B601" s="15">
        <v>503</v>
      </c>
      <c r="C601" s="15">
        <v>25</v>
      </c>
      <c r="D601" s="15">
        <v>62</v>
      </c>
      <c r="E601" s="15">
        <v>53</v>
      </c>
      <c r="F601" s="15">
        <v>8.5</v>
      </c>
      <c r="G601" s="15">
        <v>0.38</v>
      </c>
      <c r="H601" s="15">
        <v>58.3</v>
      </c>
      <c r="I601" s="15">
        <v>70.5</v>
      </c>
      <c r="J601" s="15">
        <v>22.5</v>
      </c>
      <c r="K601" s="30"/>
    </row>
    <row r="602" spans="1:11" ht="14.25">
      <c r="A602" s="33" t="s">
        <v>574</v>
      </c>
      <c r="B602" s="15">
        <v>550</v>
      </c>
      <c r="C602" s="15">
        <v>32</v>
      </c>
      <c r="D602" s="15">
        <v>59</v>
      </c>
      <c r="E602" s="15">
        <v>58.5</v>
      </c>
      <c r="F602" s="15">
        <v>4.5999999999999996</v>
      </c>
      <c r="G602" s="15">
        <v>0.33</v>
      </c>
      <c r="H602" s="15">
        <v>64.400000000000006</v>
      </c>
      <c r="I602" s="15">
        <v>63.6</v>
      </c>
      <c r="J602" s="15">
        <v>28.8</v>
      </c>
      <c r="K602" s="30"/>
    </row>
    <row r="603" spans="1:11" ht="14.25">
      <c r="A603" s="33" t="s">
        <v>575</v>
      </c>
      <c r="B603" s="15">
        <v>466</v>
      </c>
      <c r="C603" s="15">
        <v>26</v>
      </c>
      <c r="D603" s="15">
        <v>54</v>
      </c>
      <c r="E603" s="15">
        <v>35</v>
      </c>
      <c r="F603" s="15">
        <v>5.2</v>
      </c>
      <c r="G603" s="15">
        <v>0.43</v>
      </c>
      <c r="H603" s="15">
        <v>38.5</v>
      </c>
      <c r="I603" s="15">
        <v>59.2</v>
      </c>
      <c r="J603" s="15">
        <v>23.4</v>
      </c>
      <c r="K603" s="30"/>
    </row>
    <row r="604" spans="1:11" ht="14.25">
      <c r="A604" s="33" t="s">
        <v>576</v>
      </c>
      <c r="B604" s="15">
        <v>468</v>
      </c>
      <c r="C604" s="15">
        <v>27</v>
      </c>
      <c r="D604" s="15">
        <v>50</v>
      </c>
      <c r="E604" s="15">
        <v>38</v>
      </c>
      <c r="F604" s="15">
        <v>5</v>
      </c>
      <c r="G604" s="15">
        <v>0.38</v>
      </c>
      <c r="H604" s="15">
        <v>41.8</v>
      </c>
      <c r="I604" s="15">
        <v>55</v>
      </c>
      <c r="J604" s="15">
        <v>24.3</v>
      </c>
      <c r="K604" s="30"/>
    </row>
    <row r="605" spans="1:11" ht="14.25">
      <c r="A605" s="33" t="s">
        <v>577</v>
      </c>
      <c r="B605" s="15">
        <v>540</v>
      </c>
      <c r="C605" s="15">
        <v>31.5</v>
      </c>
      <c r="D605" s="15">
        <v>59</v>
      </c>
      <c r="E605" s="15">
        <v>58.5</v>
      </c>
      <c r="F605" s="15">
        <v>4.0999999999999996</v>
      </c>
      <c r="G605" s="15">
        <v>0.48</v>
      </c>
      <c r="H605" s="15">
        <v>64.400000000000006</v>
      </c>
      <c r="I605" s="15">
        <v>63.1</v>
      </c>
      <c r="J605" s="15">
        <v>28.4</v>
      </c>
      <c r="K605" s="30"/>
    </row>
    <row r="606" spans="1:11" ht="14.25">
      <c r="A606" s="33" t="s">
        <v>578</v>
      </c>
      <c r="B606" s="15">
        <v>503</v>
      </c>
      <c r="C606" s="15">
        <v>27</v>
      </c>
      <c r="D606" s="15">
        <v>59</v>
      </c>
      <c r="E606" s="15">
        <v>51</v>
      </c>
      <c r="F606" s="15">
        <v>5.8</v>
      </c>
      <c r="G606" s="15">
        <v>0.31</v>
      </c>
      <c r="H606" s="15">
        <v>56.1</v>
      </c>
      <c r="I606" s="15">
        <v>64.8</v>
      </c>
      <c r="J606" s="15">
        <v>24.3</v>
      </c>
      <c r="K606" s="30"/>
    </row>
    <row r="607" spans="1:11" ht="14.25">
      <c r="A607" s="33" t="s">
        <v>579</v>
      </c>
      <c r="B607" s="15">
        <v>536</v>
      </c>
      <c r="C607" s="15">
        <v>30</v>
      </c>
      <c r="D607" s="15">
        <v>57</v>
      </c>
      <c r="E607" s="15">
        <v>12</v>
      </c>
      <c r="F607" s="15">
        <v>7.5</v>
      </c>
      <c r="G607" s="15">
        <v>0.27</v>
      </c>
      <c r="H607" s="15">
        <v>13.2</v>
      </c>
      <c r="I607" s="15">
        <v>64.5</v>
      </c>
      <c r="J607" s="15">
        <v>27</v>
      </c>
      <c r="K607" s="30"/>
    </row>
    <row r="608" spans="1:11" ht="14.25">
      <c r="A608" s="33" t="s">
        <v>580</v>
      </c>
      <c r="B608" s="15">
        <v>440</v>
      </c>
      <c r="C608" s="15">
        <v>14</v>
      </c>
      <c r="D608" s="15">
        <v>73</v>
      </c>
      <c r="E608" s="15">
        <v>52</v>
      </c>
      <c r="F608" s="15">
        <v>3.1</v>
      </c>
      <c r="G608" s="15">
        <v>0.04</v>
      </c>
      <c r="H608" s="15">
        <v>57.2</v>
      </c>
      <c r="I608" s="15">
        <v>76.099999999999994</v>
      </c>
      <c r="J608" s="15">
        <v>12.6</v>
      </c>
      <c r="K608" s="30"/>
    </row>
    <row r="609" spans="1:11" ht="14.25">
      <c r="A609" s="33" t="s">
        <v>581</v>
      </c>
      <c r="B609" s="15">
        <v>511</v>
      </c>
      <c r="C609" s="15">
        <v>27</v>
      </c>
      <c r="D609" s="15">
        <v>62</v>
      </c>
      <c r="E609" s="15">
        <v>39</v>
      </c>
      <c r="F609" s="15">
        <v>4.4000000000000004</v>
      </c>
      <c r="G609" s="15">
        <v>0.9</v>
      </c>
      <c r="H609" s="15">
        <v>42.9</v>
      </c>
      <c r="I609" s="15">
        <v>66.400000000000006</v>
      </c>
      <c r="J609" s="15">
        <v>24.3</v>
      </c>
      <c r="K609" s="30"/>
    </row>
    <row r="610" spans="1:11" ht="14.25">
      <c r="A610" s="33" t="s">
        <v>582</v>
      </c>
      <c r="B610" s="15">
        <v>514</v>
      </c>
      <c r="C610" s="15">
        <v>28</v>
      </c>
      <c r="D610" s="15">
        <v>60</v>
      </c>
      <c r="E610" s="15">
        <v>38</v>
      </c>
      <c r="F610" s="15">
        <v>4.0999999999999996</v>
      </c>
      <c r="G610" s="15">
        <v>0.57999999999999996</v>
      </c>
      <c r="H610" s="15">
        <v>41.8</v>
      </c>
      <c r="I610" s="15">
        <v>64.099999999999994</v>
      </c>
      <c r="J610" s="15">
        <v>25.2</v>
      </c>
      <c r="K610" s="30"/>
    </row>
    <row r="611" spans="1:11" ht="14.25">
      <c r="A611" s="33" t="s">
        <v>583</v>
      </c>
      <c r="B611" s="15">
        <v>485</v>
      </c>
      <c r="C611" s="15">
        <v>25</v>
      </c>
      <c r="D611" s="15">
        <v>60</v>
      </c>
      <c r="E611" s="15">
        <v>33</v>
      </c>
      <c r="F611" s="15">
        <v>5.2</v>
      </c>
      <c r="G611" s="15">
        <v>0.77</v>
      </c>
      <c r="H611" s="15">
        <v>36.299999999999997</v>
      </c>
      <c r="I611" s="15">
        <v>65.2</v>
      </c>
      <c r="J611" s="15">
        <v>22.5</v>
      </c>
      <c r="K611" s="30"/>
    </row>
    <row r="612" spans="1:11" ht="14.25">
      <c r="A612" s="33" t="s">
        <v>584</v>
      </c>
      <c r="B612" s="15">
        <v>544</v>
      </c>
      <c r="C612" s="15">
        <v>32</v>
      </c>
      <c r="D612" s="15">
        <v>59</v>
      </c>
      <c r="E612" s="15">
        <v>58</v>
      </c>
      <c r="F612" s="15">
        <v>4.4000000000000004</v>
      </c>
      <c r="G612" s="15">
        <v>0.26</v>
      </c>
      <c r="H612" s="15">
        <v>63.8</v>
      </c>
      <c r="I612" s="15">
        <v>63.4</v>
      </c>
      <c r="J612" s="15">
        <v>28.8</v>
      </c>
      <c r="K612" s="30"/>
    </row>
    <row r="613" spans="1:11" ht="14.25">
      <c r="A613" s="33" t="s">
        <v>585</v>
      </c>
      <c r="B613" s="15">
        <v>544</v>
      </c>
      <c r="C613" s="15">
        <v>32</v>
      </c>
      <c r="D613" s="15">
        <v>60</v>
      </c>
      <c r="E613" s="15">
        <v>59</v>
      </c>
      <c r="F613" s="15">
        <v>3.8</v>
      </c>
      <c r="G613" s="15">
        <v>0.49</v>
      </c>
      <c r="H613" s="15">
        <v>64.900000000000006</v>
      </c>
      <c r="I613" s="15">
        <v>63.8</v>
      </c>
      <c r="J613" s="15">
        <v>28.8</v>
      </c>
      <c r="K613" s="30"/>
    </row>
    <row r="614" spans="1:11" ht="14.25">
      <c r="A614" s="33" t="s">
        <v>586</v>
      </c>
      <c r="B614" s="15">
        <v>538</v>
      </c>
      <c r="C614" s="15">
        <v>30</v>
      </c>
      <c r="D614" s="15">
        <v>60</v>
      </c>
      <c r="E614" s="15">
        <v>55</v>
      </c>
      <c r="F614" s="15">
        <v>4.5</v>
      </c>
      <c r="G614" s="15">
        <v>0.32</v>
      </c>
      <c r="H614" s="15">
        <v>60.5</v>
      </c>
      <c r="I614" s="15">
        <v>64.5</v>
      </c>
      <c r="J614" s="15">
        <v>27</v>
      </c>
      <c r="K614" s="30"/>
    </row>
    <row r="615" spans="1:11" ht="14.25">
      <c r="A615" s="33" t="s">
        <v>587</v>
      </c>
      <c r="B615" s="15">
        <v>510</v>
      </c>
      <c r="C615" s="15">
        <v>27</v>
      </c>
      <c r="D615" s="15">
        <v>60</v>
      </c>
      <c r="E615" s="15">
        <v>37</v>
      </c>
      <c r="F615" s="15">
        <v>5.3</v>
      </c>
      <c r="G615" s="15">
        <v>1.04</v>
      </c>
      <c r="H615" s="15">
        <v>40.700000000000003</v>
      </c>
      <c r="I615" s="15">
        <v>65.3</v>
      </c>
      <c r="J615" s="15">
        <v>24.3</v>
      </c>
      <c r="K615" s="30"/>
    </row>
    <row r="616" spans="1:11" ht="14.25">
      <c r="A616" s="33" t="s">
        <v>588</v>
      </c>
      <c r="B616" s="15">
        <v>504</v>
      </c>
      <c r="C616" s="15">
        <v>26</v>
      </c>
      <c r="D616" s="15">
        <v>61</v>
      </c>
      <c r="E616" s="15">
        <v>36</v>
      </c>
      <c r="F616" s="15">
        <v>4.5</v>
      </c>
      <c r="G616" s="15">
        <v>1.05</v>
      </c>
      <c r="H616" s="15">
        <v>39.6</v>
      </c>
      <c r="I616" s="15">
        <v>65.5</v>
      </c>
      <c r="J616" s="15">
        <v>23.4</v>
      </c>
      <c r="K616" s="30"/>
    </row>
    <row r="617" spans="1:11" ht="14.25">
      <c r="A617" s="33" t="s">
        <v>589</v>
      </c>
      <c r="B617" s="15">
        <v>600</v>
      </c>
      <c r="C617" s="15">
        <v>47</v>
      </c>
      <c r="D617" s="15">
        <v>32</v>
      </c>
      <c r="E617" s="15">
        <v>28</v>
      </c>
      <c r="F617" s="15">
        <v>7.1</v>
      </c>
      <c r="G617" s="15">
        <v>0.03</v>
      </c>
      <c r="H617" s="15">
        <v>30.8</v>
      </c>
      <c r="I617" s="15">
        <v>39.1</v>
      </c>
      <c r="J617" s="15">
        <v>42.3</v>
      </c>
      <c r="K617" s="30"/>
    </row>
    <row r="618" spans="1:11" ht="14.25">
      <c r="A618" s="33" t="s">
        <v>590</v>
      </c>
      <c r="B618" s="15">
        <v>595</v>
      </c>
      <c r="C618" s="15">
        <v>46</v>
      </c>
      <c r="D618" s="15">
        <v>34</v>
      </c>
      <c r="E618" s="15">
        <v>30</v>
      </c>
      <c r="F618" s="15">
        <v>6.7</v>
      </c>
      <c r="G618" s="15">
        <v>0.03</v>
      </c>
      <c r="H618" s="15">
        <v>33</v>
      </c>
      <c r="I618" s="15">
        <v>40.700000000000003</v>
      </c>
      <c r="J618" s="15">
        <v>41.4</v>
      </c>
      <c r="K618" s="30"/>
    </row>
    <row r="619" spans="1:11" ht="14.25">
      <c r="A619" s="33" t="s">
        <v>591</v>
      </c>
      <c r="B619" s="15">
        <v>595</v>
      </c>
      <c r="C619" s="15">
        <v>46</v>
      </c>
      <c r="D619" s="15">
        <v>34</v>
      </c>
      <c r="E619" s="15">
        <v>29</v>
      </c>
      <c r="F619" s="15">
        <v>6.9</v>
      </c>
      <c r="G619" s="15">
        <v>0.43</v>
      </c>
      <c r="H619" s="15">
        <v>31.9</v>
      </c>
      <c r="I619" s="15">
        <v>40.9</v>
      </c>
      <c r="J619" s="15">
        <v>41.4</v>
      </c>
      <c r="K619" s="30"/>
    </row>
    <row r="620" spans="1:11" ht="14.25">
      <c r="A620" s="33" t="s">
        <v>592</v>
      </c>
      <c r="B620" s="15">
        <v>576</v>
      </c>
      <c r="C620" s="15">
        <v>43</v>
      </c>
      <c r="D620" s="15">
        <v>35</v>
      </c>
      <c r="E620" s="15">
        <v>30</v>
      </c>
      <c r="F620" s="15">
        <v>6.6</v>
      </c>
      <c r="G620" s="15">
        <v>0.16</v>
      </c>
      <c r="H620" s="15">
        <v>33</v>
      </c>
      <c r="I620" s="15">
        <v>41.6</v>
      </c>
      <c r="J620" s="15">
        <v>38.700000000000003</v>
      </c>
      <c r="K620" s="30"/>
    </row>
    <row r="621" spans="1:11" ht="14.25">
      <c r="A621" s="33" t="s">
        <v>593</v>
      </c>
      <c r="B621" s="15">
        <v>570</v>
      </c>
      <c r="C621" s="15">
        <v>40</v>
      </c>
      <c r="D621" s="15">
        <v>40</v>
      </c>
      <c r="E621" s="15">
        <v>36</v>
      </c>
      <c r="F621" s="15">
        <v>6.2</v>
      </c>
      <c r="G621" s="15">
        <v>0.03</v>
      </c>
      <c r="H621" s="15">
        <v>39.6</v>
      </c>
      <c r="I621" s="15">
        <v>46.2</v>
      </c>
      <c r="J621" s="15">
        <v>36</v>
      </c>
      <c r="K621" s="30"/>
    </row>
    <row r="622" spans="1:11" ht="14.25">
      <c r="A622" s="33" t="s">
        <v>594</v>
      </c>
      <c r="B622" s="15">
        <v>590</v>
      </c>
      <c r="C622" s="15">
        <v>45</v>
      </c>
      <c r="D622" s="15">
        <v>34</v>
      </c>
      <c r="E622" s="15">
        <v>30</v>
      </c>
      <c r="F622" s="15">
        <v>6.6</v>
      </c>
      <c r="G622" s="15">
        <v>0.1</v>
      </c>
      <c r="H622" s="15">
        <v>33</v>
      </c>
      <c r="I622" s="15">
        <v>40.6</v>
      </c>
      <c r="J622" s="15">
        <v>40.5</v>
      </c>
      <c r="K622" s="30"/>
    </row>
    <row r="623" spans="1:11" ht="28.5">
      <c r="A623" s="29" t="s">
        <v>595</v>
      </c>
      <c r="B623" s="15">
        <v>640</v>
      </c>
      <c r="C623" s="15">
        <v>57</v>
      </c>
      <c r="D623" s="15">
        <v>18</v>
      </c>
      <c r="E623" s="15">
        <v>13</v>
      </c>
      <c r="F623" s="15">
        <v>8.5</v>
      </c>
      <c r="G623" s="15">
        <v>0.03</v>
      </c>
      <c r="H623" s="15">
        <v>14.3</v>
      </c>
      <c r="I623" s="15">
        <v>26.5</v>
      </c>
      <c r="J623" s="15">
        <v>51.3</v>
      </c>
      <c r="K623" s="30" t="s">
        <v>596</v>
      </c>
    </row>
    <row r="624" spans="1:11" ht="14.25">
      <c r="A624" s="33" t="s">
        <v>597</v>
      </c>
      <c r="B624" s="15">
        <v>494</v>
      </c>
      <c r="C624" s="15">
        <v>26</v>
      </c>
      <c r="D624" s="15">
        <v>60</v>
      </c>
      <c r="E624" s="15">
        <v>49</v>
      </c>
      <c r="F624" s="15">
        <v>5.3</v>
      </c>
      <c r="G624" s="15">
        <v>0.33</v>
      </c>
      <c r="H624" s="15">
        <v>53.9</v>
      </c>
      <c r="I624" s="15">
        <v>65.3</v>
      </c>
      <c r="J624" s="15">
        <v>23.4</v>
      </c>
      <c r="K624" s="30"/>
    </row>
    <row r="625" spans="1:11" ht="14.25">
      <c r="A625" s="33" t="s">
        <v>598</v>
      </c>
      <c r="B625" s="15">
        <v>443</v>
      </c>
      <c r="C625" s="15">
        <v>16</v>
      </c>
      <c r="D625" s="15">
        <v>70</v>
      </c>
      <c r="E625" s="15">
        <v>61</v>
      </c>
      <c r="F625" s="15">
        <v>4.5</v>
      </c>
      <c r="G625" s="15">
        <v>0.67</v>
      </c>
      <c r="H625" s="15">
        <v>67.099999999999994</v>
      </c>
      <c r="I625" s="15">
        <v>74.5</v>
      </c>
      <c r="J625" s="15">
        <v>14.4</v>
      </c>
      <c r="K625" s="30"/>
    </row>
    <row r="626" spans="1:11" ht="14.25">
      <c r="A626" s="33" t="s">
        <v>599</v>
      </c>
      <c r="B626" s="15">
        <v>556</v>
      </c>
      <c r="C626" s="15">
        <v>35</v>
      </c>
      <c r="D626" s="15">
        <v>53</v>
      </c>
      <c r="E626" s="15">
        <v>52</v>
      </c>
      <c r="F626" s="15">
        <v>7.2</v>
      </c>
      <c r="G626" s="15">
        <v>0.26</v>
      </c>
      <c r="H626" s="15">
        <v>57.2</v>
      </c>
      <c r="I626" s="15">
        <v>60.2</v>
      </c>
      <c r="J626" s="15">
        <v>31.5</v>
      </c>
      <c r="K626" s="30"/>
    </row>
    <row r="627" spans="1:11" ht="14.25">
      <c r="A627" s="33" t="s">
        <v>600</v>
      </c>
      <c r="B627" s="15">
        <v>404</v>
      </c>
      <c r="C627" s="15">
        <v>16</v>
      </c>
      <c r="D627" s="15">
        <v>71</v>
      </c>
      <c r="E627" s="15">
        <v>63</v>
      </c>
      <c r="F627" s="15">
        <v>3.8</v>
      </c>
      <c r="G627" s="15">
        <v>0.65</v>
      </c>
      <c r="H627" s="15">
        <v>69.3</v>
      </c>
      <c r="I627" s="15">
        <v>74.8</v>
      </c>
      <c r="J627" s="15">
        <v>14.4</v>
      </c>
      <c r="K627" s="30"/>
    </row>
    <row r="628" spans="1:11" ht="14.25">
      <c r="A628" s="33" t="s">
        <v>601</v>
      </c>
      <c r="B628" s="15">
        <v>513</v>
      </c>
      <c r="C628" s="15">
        <v>25.8</v>
      </c>
      <c r="D628" s="15">
        <v>62.4</v>
      </c>
      <c r="E628" s="15">
        <v>50.4</v>
      </c>
      <c r="F628" s="15">
        <v>6.5</v>
      </c>
      <c r="G628" s="15">
        <v>0.35</v>
      </c>
      <c r="H628" s="15">
        <v>55.4</v>
      </c>
      <c r="I628" s="15">
        <v>68.900000000000006</v>
      </c>
      <c r="J628" s="15">
        <v>23.2</v>
      </c>
      <c r="K628" s="30"/>
    </row>
    <row r="629" spans="1:11" ht="14.25">
      <c r="A629" s="33" t="s">
        <v>602</v>
      </c>
      <c r="B629" s="15">
        <v>509</v>
      </c>
      <c r="C629" s="15">
        <v>27.3</v>
      </c>
      <c r="D629" s="15">
        <v>54.4</v>
      </c>
      <c r="E629" s="15">
        <v>42.4</v>
      </c>
      <c r="F629" s="15">
        <v>5.9</v>
      </c>
      <c r="G629" s="15">
        <v>0.32</v>
      </c>
      <c r="H629" s="15">
        <v>46.6</v>
      </c>
      <c r="I629" s="15">
        <v>60.3</v>
      </c>
      <c r="J629" s="15">
        <v>24.6</v>
      </c>
      <c r="K629" s="30"/>
    </row>
    <row r="630" spans="1:11" ht="14.25">
      <c r="A630" s="33" t="s">
        <v>603</v>
      </c>
      <c r="B630" s="71">
        <v>527</v>
      </c>
      <c r="C630" s="71">
        <v>28.3</v>
      </c>
      <c r="D630" s="71">
        <v>61.5</v>
      </c>
      <c r="E630" s="71">
        <v>48.7</v>
      </c>
      <c r="F630" s="71">
        <v>6.3</v>
      </c>
      <c r="G630" s="71">
        <v>0.4</v>
      </c>
      <c r="H630" s="71">
        <v>53.6</v>
      </c>
      <c r="I630" s="71">
        <v>67.8</v>
      </c>
      <c r="J630" s="71">
        <v>25.5</v>
      </c>
      <c r="K630" s="33"/>
    </row>
    <row r="631" spans="1:11" ht="14.25">
      <c r="A631" s="33" t="s">
        <v>604</v>
      </c>
      <c r="B631" s="71">
        <v>523</v>
      </c>
      <c r="C631" s="71">
        <v>27.1</v>
      </c>
      <c r="D631" s="71">
        <v>62.5</v>
      </c>
      <c r="E631" s="71">
        <v>47.8</v>
      </c>
      <c r="F631" s="71">
        <v>6</v>
      </c>
      <c r="G631" s="71">
        <v>0.68</v>
      </c>
      <c r="H631" s="71">
        <v>52.6</v>
      </c>
      <c r="I631" s="71">
        <v>68.5</v>
      </c>
      <c r="J631" s="71">
        <v>24.4</v>
      </c>
      <c r="K631" s="33"/>
    </row>
    <row r="632" spans="1:11" ht="14.25">
      <c r="A632" s="33" t="s">
        <v>605</v>
      </c>
      <c r="B632" s="71">
        <v>484</v>
      </c>
      <c r="C632" s="71">
        <v>21.5</v>
      </c>
      <c r="D632" s="71">
        <v>66.3</v>
      </c>
      <c r="E632" s="71">
        <v>50.3</v>
      </c>
      <c r="F632" s="71">
        <v>5.2</v>
      </c>
      <c r="G632" s="71">
        <v>0.63</v>
      </c>
      <c r="H632" s="71">
        <v>55.3</v>
      </c>
      <c r="I632" s="71">
        <v>71.5</v>
      </c>
      <c r="J632" s="71">
        <v>19.399999999999999</v>
      </c>
      <c r="K632" s="33"/>
    </row>
    <row r="633" spans="1:11" ht="14.25">
      <c r="A633" s="33" t="s">
        <v>606</v>
      </c>
      <c r="B633" s="71">
        <v>465</v>
      </c>
      <c r="C633" s="71">
        <v>20</v>
      </c>
      <c r="D633" s="71">
        <v>65</v>
      </c>
      <c r="E633" s="71">
        <v>36</v>
      </c>
      <c r="F633" s="71">
        <v>4.8</v>
      </c>
      <c r="G633" s="71">
        <v>0.45</v>
      </c>
      <c r="H633" s="71">
        <v>39.6</v>
      </c>
      <c r="I633" s="71">
        <v>69.8</v>
      </c>
      <c r="J633" s="71">
        <v>18</v>
      </c>
      <c r="K633" s="33"/>
    </row>
    <row r="634" spans="1:11" ht="14.25">
      <c r="A634" s="33" t="s">
        <v>607</v>
      </c>
      <c r="B634" s="71">
        <v>463</v>
      </c>
      <c r="C634" s="71">
        <v>20</v>
      </c>
      <c r="D634" s="71">
        <v>63</v>
      </c>
      <c r="E634" s="71">
        <v>36</v>
      </c>
      <c r="F634" s="71">
        <v>4.8</v>
      </c>
      <c r="G634" s="71">
        <v>1.1000000000000001</v>
      </c>
      <c r="H634" s="71">
        <v>39.6</v>
      </c>
      <c r="I634" s="71">
        <v>67.8</v>
      </c>
      <c r="J634" s="71">
        <v>18</v>
      </c>
      <c r="K634" s="33"/>
    </row>
    <row r="635" spans="1:11" ht="14.25">
      <c r="A635" s="33" t="s">
        <v>608</v>
      </c>
      <c r="B635" s="71">
        <v>497</v>
      </c>
      <c r="C635" s="71">
        <v>23</v>
      </c>
      <c r="D635" s="71">
        <v>68</v>
      </c>
      <c r="E635" s="71">
        <v>43</v>
      </c>
      <c r="F635" s="71">
        <v>4.2</v>
      </c>
      <c r="G635" s="71">
        <v>0.56999999999999995</v>
      </c>
      <c r="H635" s="71">
        <v>47.3</v>
      </c>
      <c r="I635" s="71">
        <v>72.2</v>
      </c>
      <c r="J635" s="71">
        <v>20.7</v>
      </c>
      <c r="K635" s="33"/>
    </row>
    <row r="636" spans="1:11" ht="14.25">
      <c r="A636" s="33" t="s">
        <v>609</v>
      </c>
      <c r="B636" s="71">
        <v>530</v>
      </c>
      <c r="C636" s="71">
        <v>25</v>
      </c>
      <c r="D636" s="71">
        <v>69</v>
      </c>
      <c r="E636" s="71">
        <v>49</v>
      </c>
      <c r="F636" s="71">
        <v>5.2</v>
      </c>
      <c r="G636" s="71">
        <v>0.49</v>
      </c>
      <c r="H636" s="71">
        <v>53.9</v>
      </c>
      <c r="I636" s="71">
        <v>74.2</v>
      </c>
      <c r="J636" s="71">
        <v>22.5</v>
      </c>
      <c r="K636" s="33"/>
    </row>
    <row r="637" spans="1:11" ht="14.25">
      <c r="A637" s="33" t="s">
        <v>610</v>
      </c>
      <c r="B637" s="71">
        <v>532</v>
      </c>
      <c r="C637" s="71">
        <v>25</v>
      </c>
      <c r="D637" s="71">
        <v>70</v>
      </c>
      <c r="E637" s="71">
        <v>51</v>
      </c>
      <c r="F637" s="71">
        <v>4.9000000000000004</v>
      </c>
      <c r="G637" s="71">
        <v>0.54</v>
      </c>
      <c r="H637" s="71">
        <v>56.1</v>
      </c>
      <c r="I637" s="71">
        <v>74.900000000000006</v>
      </c>
      <c r="J637" s="71">
        <v>22.5</v>
      </c>
      <c r="K637" s="33"/>
    </row>
    <row r="638" spans="1:11" ht="14.25">
      <c r="A638" s="33" t="s">
        <v>611</v>
      </c>
      <c r="B638" s="71">
        <v>484</v>
      </c>
      <c r="C638" s="71">
        <v>20</v>
      </c>
      <c r="D638" s="71">
        <v>69</v>
      </c>
      <c r="E638" s="71">
        <v>35</v>
      </c>
      <c r="F638" s="71">
        <v>5.3</v>
      </c>
      <c r="G638" s="71">
        <v>0.79</v>
      </c>
      <c r="H638" s="71">
        <v>38.5</v>
      </c>
      <c r="I638" s="71">
        <v>74.3</v>
      </c>
      <c r="J638" s="71">
        <v>18</v>
      </c>
      <c r="K638" s="33"/>
    </row>
    <row r="639" spans="1:11" ht="14.25">
      <c r="A639" s="33" t="s">
        <v>612</v>
      </c>
      <c r="B639" s="71">
        <v>479</v>
      </c>
      <c r="C639" s="71">
        <v>20</v>
      </c>
      <c r="D639" s="71">
        <v>69</v>
      </c>
      <c r="E639" s="71">
        <v>37</v>
      </c>
      <c r="F639" s="71">
        <v>5.2</v>
      </c>
      <c r="G639" s="71">
        <v>0.9</v>
      </c>
      <c r="H639" s="71">
        <v>40.700000000000003</v>
      </c>
      <c r="I639" s="71">
        <v>74.2</v>
      </c>
      <c r="J639" s="71">
        <v>18</v>
      </c>
      <c r="K639" s="33"/>
    </row>
    <row r="640" spans="1:11" ht="14.25">
      <c r="A640" s="33" t="s">
        <v>613</v>
      </c>
      <c r="B640" s="71">
        <v>467</v>
      </c>
      <c r="C640" s="71">
        <v>17</v>
      </c>
      <c r="D640" s="71">
        <v>69</v>
      </c>
      <c r="E640" s="71">
        <v>32</v>
      </c>
      <c r="F640" s="71">
        <v>6.3</v>
      </c>
      <c r="G640" s="71">
        <v>0.49</v>
      </c>
      <c r="H640" s="71">
        <v>35.200000000000003</v>
      </c>
      <c r="I640" s="71">
        <v>75.3</v>
      </c>
      <c r="J640" s="71">
        <v>15.3</v>
      </c>
      <c r="K640" s="33"/>
    </row>
    <row r="641" spans="1:11" ht="14.25">
      <c r="A641" s="33" t="s">
        <v>614</v>
      </c>
      <c r="B641" s="71">
        <v>541</v>
      </c>
      <c r="C641" s="71">
        <v>30.6</v>
      </c>
      <c r="D641" s="71">
        <v>56.2</v>
      </c>
      <c r="E641" s="71">
        <v>42</v>
      </c>
      <c r="F641" s="71">
        <v>10.1</v>
      </c>
      <c r="G641" s="71">
        <v>0.79</v>
      </c>
      <c r="H641" s="71">
        <v>46.2</v>
      </c>
      <c r="I641" s="71">
        <v>66.3</v>
      </c>
      <c r="J641" s="71">
        <v>27.5</v>
      </c>
      <c r="K641" s="33"/>
    </row>
    <row r="642" spans="1:11" ht="14.25">
      <c r="A642" s="33" t="s">
        <v>615</v>
      </c>
      <c r="B642" s="71">
        <v>540</v>
      </c>
      <c r="C642" s="71">
        <v>33</v>
      </c>
      <c r="D642" s="71">
        <v>52</v>
      </c>
      <c r="E642" s="71">
        <v>39</v>
      </c>
      <c r="F642" s="71">
        <v>8.1</v>
      </c>
      <c r="G642" s="71">
        <v>0.87</v>
      </c>
      <c r="H642" s="71">
        <v>42.9</v>
      </c>
      <c r="I642" s="71">
        <v>60.1</v>
      </c>
      <c r="J642" s="71">
        <v>29.7</v>
      </c>
      <c r="K642" s="33"/>
    </row>
    <row r="643" spans="1:11" ht="14.25">
      <c r="A643" s="33" t="s">
        <v>616</v>
      </c>
      <c r="B643" s="71">
        <v>481</v>
      </c>
      <c r="C643" s="71">
        <v>23</v>
      </c>
      <c r="D643" s="71">
        <v>61</v>
      </c>
      <c r="E643" s="71">
        <v>52</v>
      </c>
      <c r="F643" s="71">
        <v>8.6</v>
      </c>
      <c r="G643" s="71">
        <v>0.63</v>
      </c>
      <c r="H643" s="71">
        <v>57.2</v>
      </c>
      <c r="I643" s="71">
        <v>69.599999999999994</v>
      </c>
      <c r="J643" s="71">
        <v>20.7</v>
      </c>
      <c r="K643" s="33"/>
    </row>
    <row r="644" spans="1:11" ht="14.25">
      <c r="A644" s="33" t="s">
        <v>617</v>
      </c>
      <c r="B644" s="71">
        <v>522</v>
      </c>
      <c r="C644" s="71">
        <v>28.8</v>
      </c>
      <c r="D644" s="71">
        <v>59</v>
      </c>
      <c r="E644" s="71">
        <v>48.9</v>
      </c>
      <c r="F644" s="71">
        <v>6</v>
      </c>
      <c r="G644" s="71">
        <v>0.26</v>
      </c>
      <c r="H644" s="71">
        <v>53.8</v>
      </c>
      <c r="I644" s="71">
        <v>65</v>
      </c>
      <c r="J644" s="71">
        <v>25.9</v>
      </c>
      <c r="K644" s="33"/>
    </row>
    <row r="645" spans="1:11" ht="14.25">
      <c r="A645" s="33" t="s">
        <v>618</v>
      </c>
      <c r="B645" s="71">
        <v>516</v>
      </c>
      <c r="C645" s="71">
        <v>30</v>
      </c>
      <c r="D645" s="71">
        <v>50</v>
      </c>
      <c r="E645" s="71">
        <v>47</v>
      </c>
      <c r="F645" s="71">
        <v>5.9</v>
      </c>
      <c r="G645" s="71">
        <v>0.01</v>
      </c>
      <c r="H645" s="71">
        <v>51.7</v>
      </c>
      <c r="I645" s="71">
        <v>55.9</v>
      </c>
      <c r="J645" s="71">
        <v>27</v>
      </c>
      <c r="K645" s="33"/>
    </row>
    <row r="646" spans="1:11" ht="14.25">
      <c r="A646" s="33" t="s">
        <v>619</v>
      </c>
      <c r="B646" s="71">
        <v>528</v>
      </c>
      <c r="C646" s="71">
        <v>28</v>
      </c>
      <c r="D646" s="71">
        <v>61</v>
      </c>
      <c r="E646" s="71">
        <v>60</v>
      </c>
      <c r="F646" s="71">
        <v>5.6</v>
      </c>
      <c r="G646" s="71">
        <v>0.12</v>
      </c>
      <c r="H646" s="71">
        <v>66</v>
      </c>
      <c r="I646" s="71">
        <v>66.599999999999994</v>
      </c>
      <c r="J646" s="71">
        <v>25.2</v>
      </c>
      <c r="K646" s="33"/>
    </row>
    <row r="647" spans="1:11" ht="14.25">
      <c r="A647" s="33" t="s">
        <v>620</v>
      </c>
      <c r="B647" s="71">
        <v>537</v>
      </c>
      <c r="C647" s="71">
        <v>29</v>
      </c>
      <c r="D647" s="71">
        <v>62</v>
      </c>
      <c r="E647" s="71">
        <v>62</v>
      </c>
      <c r="F647" s="71">
        <v>6.1</v>
      </c>
      <c r="G647" s="71">
        <v>0.18</v>
      </c>
      <c r="H647" s="71">
        <v>68.2</v>
      </c>
      <c r="I647" s="71">
        <v>68.099999999999994</v>
      </c>
      <c r="J647" s="71">
        <v>26.1</v>
      </c>
      <c r="K647" s="33"/>
    </row>
    <row r="648" spans="1:11" ht="14.25">
      <c r="A648" s="33" t="s">
        <v>621</v>
      </c>
      <c r="B648" s="71">
        <v>522</v>
      </c>
      <c r="C648" s="71">
        <v>29</v>
      </c>
      <c r="D648" s="71">
        <v>56</v>
      </c>
      <c r="E648" s="71">
        <v>54</v>
      </c>
      <c r="F648" s="71">
        <v>8.5</v>
      </c>
      <c r="G648" s="71">
        <v>0.13</v>
      </c>
      <c r="H648" s="71">
        <v>59.4</v>
      </c>
      <c r="I648" s="71">
        <v>64.5</v>
      </c>
      <c r="J648" s="71">
        <v>26.1</v>
      </c>
      <c r="K648" s="33"/>
    </row>
    <row r="649" spans="1:11" ht="14.25">
      <c r="A649" s="33" t="s">
        <v>622</v>
      </c>
      <c r="B649" s="71">
        <v>410</v>
      </c>
      <c r="C649" s="71">
        <v>14</v>
      </c>
      <c r="D649" s="71">
        <v>67</v>
      </c>
      <c r="E649" s="71">
        <v>42</v>
      </c>
      <c r="F649" s="71">
        <v>3</v>
      </c>
      <c r="G649" s="71">
        <v>0.44</v>
      </c>
      <c r="H649" s="71">
        <v>46.2</v>
      </c>
      <c r="I649" s="71">
        <v>70</v>
      </c>
      <c r="J649" s="71">
        <v>12.6</v>
      </c>
      <c r="K649" s="33"/>
    </row>
    <row r="650" spans="1:11" ht="14.25">
      <c r="A650" s="33" t="s">
        <v>623</v>
      </c>
      <c r="B650" s="71">
        <v>511</v>
      </c>
      <c r="C650" s="71">
        <v>28</v>
      </c>
      <c r="D650" s="71">
        <v>58</v>
      </c>
      <c r="E650" s="71">
        <v>43</v>
      </c>
      <c r="F650" s="71">
        <v>4.8</v>
      </c>
      <c r="G650" s="71">
        <v>0.37</v>
      </c>
      <c r="H650" s="71">
        <v>47.3</v>
      </c>
      <c r="I650" s="71">
        <v>62.8</v>
      </c>
      <c r="J650" s="71">
        <v>25.2</v>
      </c>
      <c r="K650" s="33"/>
    </row>
    <row r="651" spans="1:11" ht="14.25">
      <c r="A651" s="33" t="s">
        <v>624</v>
      </c>
      <c r="B651" s="71">
        <v>489</v>
      </c>
      <c r="C651" s="71">
        <v>26</v>
      </c>
      <c r="D651" s="71">
        <v>58</v>
      </c>
      <c r="E651" s="71">
        <v>44</v>
      </c>
      <c r="F651" s="71">
        <v>4.8</v>
      </c>
      <c r="G651" s="71">
        <v>0.41</v>
      </c>
      <c r="H651" s="71">
        <v>48.4</v>
      </c>
      <c r="I651" s="71">
        <v>62.8</v>
      </c>
      <c r="J651" s="71">
        <v>23.4</v>
      </c>
      <c r="K651" s="33"/>
    </row>
    <row r="652" spans="1:11" ht="14.25">
      <c r="A652" s="33" t="s">
        <v>625</v>
      </c>
      <c r="B652" s="71">
        <v>473</v>
      </c>
      <c r="C652" s="71">
        <v>21</v>
      </c>
      <c r="D652" s="71">
        <v>63</v>
      </c>
      <c r="E652" s="71">
        <v>50</v>
      </c>
      <c r="F652" s="71">
        <v>2.8</v>
      </c>
      <c r="G652" s="71">
        <v>0.18</v>
      </c>
      <c r="H652" s="71">
        <v>55</v>
      </c>
      <c r="I652" s="71">
        <v>65.8</v>
      </c>
      <c r="J652" s="71">
        <v>18.899999999999999</v>
      </c>
      <c r="K652" s="33"/>
    </row>
    <row r="653" spans="1:11" ht="14.25">
      <c r="A653" s="33" t="s">
        <v>626</v>
      </c>
      <c r="B653" s="71">
        <v>546</v>
      </c>
      <c r="C653" s="71">
        <v>32</v>
      </c>
      <c r="D653" s="71">
        <v>58</v>
      </c>
      <c r="E653" s="71">
        <v>57</v>
      </c>
      <c r="F653" s="71">
        <v>5.2</v>
      </c>
      <c r="G653" s="71">
        <v>0.31</v>
      </c>
      <c r="H653" s="71">
        <v>62.7</v>
      </c>
      <c r="I653" s="71">
        <v>63.2</v>
      </c>
      <c r="J653" s="71">
        <v>28.8</v>
      </c>
      <c r="K653" s="33"/>
    </row>
    <row r="654" spans="1:11" ht="14.25">
      <c r="A654" s="33" t="s">
        <v>627</v>
      </c>
      <c r="B654" s="71">
        <v>427</v>
      </c>
      <c r="C654" s="71">
        <v>12</v>
      </c>
      <c r="D654" s="71">
        <v>76</v>
      </c>
      <c r="E654" s="71">
        <v>72</v>
      </c>
      <c r="F654" s="71">
        <v>2.4</v>
      </c>
      <c r="G654" s="71">
        <v>0.02</v>
      </c>
      <c r="H654" s="71">
        <v>79.2</v>
      </c>
      <c r="I654" s="71">
        <v>78.400000000000006</v>
      </c>
      <c r="J654" s="71">
        <v>10.8</v>
      </c>
      <c r="K654" s="33"/>
    </row>
    <row r="655" spans="1:11" ht="14.25">
      <c r="A655" s="33" t="s">
        <v>628</v>
      </c>
      <c r="B655" s="71">
        <v>469</v>
      </c>
      <c r="C655" s="71">
        <v>21</v>
      </c>
      <c r="D655" s="71">
        <v>67</v>
      </c>
      <c r="E655" s="71">
        <v>51</v>
      </c>
      <c r="F655" s="71">
        <v>2.9</v>
      </c>
      <c r="G655" s="71">
        <v>0.46</v>
      </c>
      <c r="H655" s="71">
        <v>56.1</v>
      </c>
      <c r="I655" s="71">
        <v>69.900000000000006</v>
      </c>
      <c r="J655" s="71">
        <v>18.899999999999999</v>
      </c>
      <c r="K655" s="33"/>
    </row>
    <row r="656" spans="1:11" ht="14.25">
      <c r="A656" s="33" t="s">
        <v>629</v>
      </c>
      <c r="B656" s="71">
        <v>494</v>
      </c>
      <c r="C656" s="71">
        <v>27</v>
      </c>
      <c r="D656" s="71">
        <v>57</v>
      </c>
      <c r="E656" s="71">
        <v>43</v>
      </c>
      <c r="F656" s="71">
        <v>6.5</v>
      </c>
      <c r="G656" s="71">
        <v>0.37</v>
      </c>
      <c r="H656" s="71">
        <v>47.3</v>
      </c>
      <c r="I656" s="71">
        <v>63.5</v>
      </c>
      <c r="J656" s="71">
        <v>24.3</v>
      </c>
      <c r="K656" s="33"/>
    </row>
    <row r="657" spans="1:11" ht="14.25">
      <c r="A657" s="33" t="s">
        <v>630</v>
      </c>
      <c r="B657" s="71">
        <v>467</v>
      </c>
      <c r="C657" s="71">
        <v>21</v>
      </c>
      <c r="D657" s="71">
        <v>67</v>
      </c>
      <c r="E657" s="71">
        <v>50</v>
      </c>
      <c r="F657" s="71">
        <v>2.9</v>
      </c>
      <c r="G657" s="71">
        <v>0.45</v>
      </c>
      <c r="H657" s="71">
        <v>55</v>
      </c>
      <c r="I657" s="71">
        <v>69.900000000000006</v>
      </c>
      <c r="J657" s="71">
        <v>18.899999999999999</v>
      </c>
      <c r="K657" s="33"/>
    </row>
    <row r="658" spans="1:11" ht="14.25">
      <c r="A658" s="33" t="s">
        <v>631</v>
      </c>
      <c r="B658" s="71">
        <v>493</v>
      </c>
      <c r="C658" s="71">
        <v>24</v>
      </c>
      <c r="D658" s="71">
        <v>65</v>
      </c>
      <c r="E658" s="71">
        <v>48</v>
      </c>
      <c r="F658" s="71">
        <v>4.5999999999999996</v>
      </c>
      <c r="G658" s="71">
        <v>0.4</v>
      </c>
      <c r="H658" s="71">
        <v>52.8</v>
      </c>
      <c r="I658" s="71">
        <v>69.599999999999994</v>
      </c>
      <c r="J658" s="71">
        <v>21.6</v>
      </c>
      <c r="K658" s="33"/>
    </row>
    <row r="659" spans="1:11" ht="14.25">
      <c r="A659" s="33" t="s">
        <v>632</v>
      </c>
      <c r="B659" s="71">
        <v>502</v>
      </c>
      <c r="C659" s="71">
        <v>25</v>
      </c>
      <c r="D659" s="71">
        <v>63</v>
      </c>
      <c r="E659" s="71">
        <v>47</v>
      </c>
      <c r="F659" s="71">
        <v>5</v>
      </c>
      <c r="G659" s="71">
        <v>0.4</v>
      </c>
      <c r="H659" s="71">
        <v>51.7</v>
      </c>
      <c r="I659" s="71">
        <v>68</v>
      </c>
      <c r="J659" s="71">
        <v>22.5</v>
      </c>
      <c r="K659" s="33"/>
    </row>
  </sheetData>
  <customSheetViews>
    <customSheetView guid="{BFC8CB06-61D4-4AB5-8D7C-32259655DEAE}" filter="1" showAutoFilter="1">
      <pageMargins left="0.7" right="0.7" top="0.75" bottom="0.75" header="0.3" footer="0.3"/>
      <autoFilter ref="A63:K96" xr:uid="{65E557AC-0B5F-4106-9F06-DE3ADAEE3327}"/>
    </customSheetView>
    <customSheetView guid="{78FFC831-1D0F-4AD8-8D5F-BA4B980A515D}" filter="1" showAutoFilter="1">
      <pageMargins left="0.7" right="0.7" top="0.75" bottom="0.75" header="0.3" footer="0.3"/>
      <autoFilter ref="A152:K164" xr:uid="{2D47DD10-3FC5-413A-A7A4-225471EE04FD}">
        <sortState xmlns:xlrd2="http://schemas.microsoft.com/office/spreadsheetml/2017/richdata2" ref="A152:K164">
          <sortCondition descending="1" ref="H152:H164"/>
          <sortCondition descending="1" ref="I152:I164"/>
        </sortState>
      </autoFilter>
    </customSheetView>
    <customSheetView guid="{DDEA0034-8075-451D-A031-0121E8381F0F}" filter="1" showAutoFilter="1">
      <pageMargins left="0.7" right="0.7" top="0.75" bottom="0.75" header="0.3" footer="0.3"/>
      <autoFilter ref="A13:K40" xr:uid="{3321610B-621C-46E1-A6B9-A4B76656BBB4}"/>
    </customSheetView>
    <customSheetView guid="{2D050267-7263-4CD4-97DE-20ADEF3AA056}" filter="1" showAutoFilter="1">
      <pageMargins left="0.7" right="0.7" top="0.75" bottom="0.75" header="0.3" footer="0.3"/>
      <autoFilter ref="A63:K96" xr:uid="{E439C743-B806-4389-B3FE-4D6CF1E2F1C2}"/>
    </customSheetView>
  </customSheetViews>
  <mergeCells count="5">
    <mergeCell ref="A2:G2"/>
    <mergeCell ref="A5:G5"/>
    <mergeCell ref="A6:G6"/>
    <mergeCell ref="A7:G7"/>
    <mergeCell ref="A9:H9"/>
  </mergeCells>
  <printOptions horizontalCentered="1" gridLines="1"/>
  <pageMargins left="0.7" right="0.7"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35"/>
  <sheetViews>
    <sheetView showGridLines="0" workbookViewId="0"/>
  </sheetViews>
  <sheetFormatPr defaultColWidth="12.5703125" defaultRowHeight="15.75" customHeight="1"/>
  <cols>
    <col min="1" max="1" width="38.28515625" customWidth="1"/>
    <col min="2" max="2" width="28" customWidth="1"/>
    <col min="3" max="3" width="23" customWidth="1"/>
    <col min="5" max="5" width="13.85546875" customWidth="1"/>
    <col min="6" max="6" width="34.42578125" customWidth="1"/>
    <col min="9" max="9" width="12.7109375" customWidth="1"/>
    <col min="10" max="10" width="14.28515625" customWidth="1"/>
  </cols>
  <sheetData>
    <row r="1" spans="1:12" ht="42">
      <c r="A1" s="130" t="s">
        <v>633</v>
      </c>
      <c r="B1" s="128"/>
      <c r="C1" s="5"/>
      <c r="D1" s="5"/>
      <c r="E1" s="5"/>
      <c r="F1" s="5"/>
      <c r="G1" s="5"/>
      <c r="H1" s="5"/>
      <c r="I1" s="5"/>
      <c r="J1" s="5"/>
      <c r="K1" s="5"/>
      <c r="L1" s="4"/>
    </row>
    <row r="2" spans="1:12" ht="28.5">
      <c r="A2" s="6" t="s">
        <v>15</v>
      </c>
      <c r="B2" s="80"/>
      <c r="C2" s="5"/>
      <c r="D2" s="5"/>
      <c r="E2" s="5"/>
      <c r="F2" s="5"/>
      <c r="G2" s="5"/>
      <c r="H2" s="5"/>
      <c r="I2" s="5"/>
      <c r="J2" s="5"/>
      <c r="K2" s="5"/>
      <c r="L2" s="4"/>
    </row>
    <row r="3" spans="1:12" ht="14.25">
      <c r="A3" s="127" t="s">
        <v>634</v>
      </c>
      <c r="B3" s="128"/>
      <c r="C3" s="128"/>
      <c r="D3" s="3"/>
      <c r="E3" s="5"/>
      <c r="F3" s="5"/>
      <c r="G3" s="5"/>
      <c r="H3" s="5"/>
      <c r="I3" s="5"/>
      <c r="J3" s="5"/>
      <c r="K3" s="5"/>
      <c r="L3" s="4"/>
    </row>
    <row r="4" spans="1:12" ht="12.75">
      <c r="A4" s="5"/>
      <c r="B4" s="5"/>
      <c r="C4" s="5"/>
      <c r="D4" s="5"/>
      <c r="E4" s="5"/>
      <c r="F4" s="5"/>
      <c r="G4" s="5"/>
      <c r="H4" s="5"/>
      <c r="I4" s="5"/>
      <c r="J4" s="5"/>
      <c r="K4" s="5"/>
      <c r="L4" s="4"/>
    </row>
    <row r="5" spans="1:12" ht="15">
      <c r="A5" s="17" t="s">
        <v>635</v>
      </c>
      <c r="B5" s="5"/>
      <c r="C5" s="5"/>
      <c r="D5" s="5"/>
      <c r="E5" s="5"/>
      <c r="F5" s="5"/>
      <c r="G5" s="5"/>
      <c r="H5" s="5"/>
      <c r="I5" s="5"/>
      <c r="J5" s="5"/>
      <c r="K5" s="5"/>
      <c r="L5" s="4"/>
    </row>
    <row r="6" spans="1:12" ht="15">
      <c r="A6" s="17" t="s">
        <v>636</v>
      </c>
      <c r="B6" s="5"/>
      <c r="C6" s="5"/>
      <c r="D6" s="5"/>
      <c r="E6" s="5"/>
      <c r="F6" s="5"/>
      <c r="G6" s="5"/>
      <c r="H6" s="5"/>
      <c r="I6" s="5"/>
      <c r="J6" s="5"/>
      <c r="K6" s="5"/>
      <c r="L6" s="4"/>
    </row>
    <row r="7" spans="1:12" ht="14.25">
      <c r="A7" s="17"/>
      <c r="B7" s="5"/>
      <c r="C7" s="5"/>
      <c r="D7" s="5"/>
      <c r="E7" s="5"/>
      <c r="F7" s="5"/>
      <c r="G7" s="5"/>
      <c r="H7" s="5"/>
      <c r="I7" s="5"/>
      <c r="J7" s="5"/>
      <c r="K7" s="5"/>
      <c r="L7" s="4"/>
    </row>
    <row r="8" spans="1:12" ht="14.25">
      <c r="A8" s="17" t="s">
        <v>637</v>
      </c>
      <c r="B8" s="5"/>
      <c r="C8" s="5"/>
      <c r="D8" s="5"/>
      <c r="E8" s="5"/>
      <c r="F8" s="5"/>
      <c r="G8" s="5"/>
      <c r="H8" s="5"/>
      <c r="I8" s="5"/>
      <c r="J8" s="5"/>
      <c r="K8" s="5"/>
      <c r="L8" s="4"/>
    </row>
    <row r="9" spans="1:12" ht="12.75">
      <c r="A9" s="5"/>
      <c r="B9" s="5"/>
      <c r="C9" s="5"/>
      <c r="D9" s="5"/>
      <c r="E9" s="5"/>
      <c r="F9" s="5"/>
      <c r="G9" s="5"/>
      <c r="H9" s="5"/>
      <c r="I9" s="5"/>
      <c r="J9" s="5"/>
      <c r="K9" s="5"/>
      <c r="L9" s="4"/>
    </row>
    <row r="10" spans="1:12" ht="15">
      <c r="A10" s="81" t="s">
        <v>58</v>
      </c>
      <c r="B10" s="82" t="s">
        <v>638</v>
      </c>
      <c r="C10" s="82" t="s">
        <v>59</v>
      </c>
      <c r="D10" s="82" t="s">
        <v>60</v>
      </c>
      <c r="E10" s="82" t="s">
        <v>61</v>
      </c>
      <c r="F10" s="82" t="s">
        <v>62</v>
      </c>
      <c r="G10" s="82" t="s">
        <v>63</v>
      </c>
      <c r="H10" s="82" t="s">
        <v>64</v>
      </c>
      <c r="I10" s="82" t="s">
        <v>639</v>
      </c>
      <c r="J10" s="82" t="s">
        <v>640</v>
      </c>
      <c r="K10" s="82" t="s">
        <v>641</v>
      </c>
      <c r="L10" s="4"/>
    </row>
    <row r="11" spans="1:12" ht="14.25">
      <c r="A11" s="83" t="s">
        <v>160</v>
      </c>
      <c r="B11" s="84">
        <v>200</v>
      </c>
      <c r="C11" s="84">
        <f>IFERROR((B11/100) * VLOOKUP(A11, Ingrediensdatabase!A:J, 2, FALSE), "")</f>
        <v>256</v>
      </c>
      <c r="D11" s="84">
        <f>IFERROR((B11/100) * VLOOKUP(A11, Ingrediensdatabase!A:J, 3, FALSE), "")</f>
        <v>8</v>
      </c>
      <c r="E11" s="84">
        <f>IFERROR((B11/100) * VLOOKUP(A11, Ingrediensdatabase!A:J, 4, FALSE), "")</f>
        <v>38</v>
      </c>
      <c r="F11" s="84">
        <f>IFERROR((B11/100) * VLOOKUP(A11, Ingrediensdatabase!A:J, 5, FALSE), "")</f>
        <v>38</v>
      </c>
      <c r="G11" s="84">
        <f>IFERROR((B11/100) * VLOOKUP(A11, Ingrediensdatabase!A:J, 6, FALSE), "")</f>
        <v>7.6</v>
      </c>
      <c r="H11" s="84">
        <f>IFERROR((B11/100) * VLOOKUP(A11, Ingrediensdatabase!A:J, 7, FALSE), "")</f>
        <v>0.28000000000000003</v>
      </c>
      <c r="I11" s="84">
        <f>IFERROR((B11/100) * VLOOKUP(A11, Ingrediensdatabase!A:J, 8, FALSE), "")</f>
        <v>38</v>
      </c>
      <c r="J11" s="84">
        <f>IFERROR((B11/100) * VLOOKUP(A11, Ingrediensdatabase!A:J, 9, FALSE), "")</f>
        <v>45.6</v>
      </c>
      <c r="K11" s="84">
        <f>IFERROR((B11/100) * VLOOKUP(A11, Ingrediensdatabase!A:K, 10, FALSE), "")</f>
        <v>7.2</v>
      </c>
      <c r="L11" s="4"/>
    </row>
    <row r="12" spans="1:12" ht="14.25">
      <c r="A12" s="83" t="s">
        <v>191</v>
      </c>
      <c r="B12" s="84">
        <v>250</v>
      </c>
      <c r="C12" s="84">
        <f>IFERROR((B12/100) * VLOOKUP(A12, Ingrediensdatabase!A:J, 2, FALSE), "")</f>
        <v>130</v>
      </c>
      <c r="D12" s="84">
        <f>IFERROR((B12/100) * VLOOKUP(A12, Ingrediensdatabase!A:J, 3, FALSE), "")</f>
        <v>2.25</v>
      </c>
      <c r="E12" s="84">
        <f>IFERROR((B12/100) * VLOOKUP(A12, Ingrediensdatabase!A:J, 4, FALSE), "")</f>
        <v>13.25</v>
      </c>
      <c r="F12" s="84">
        <f>IFERROR((B12/100) * VLOOKUP(A12, Ingrediensdatabase!A:J, 5, FALSE), "")</f>
        <v>13.25</v>
      </c>
      <c r="G12" s="84">
        <f>IFERROR((B12/100) * VLOOKUP(A12, Ingrediensdatabase!A:J, 6, FALSE), "")</f>
        <v>14</v>
      </c>
      <c r="H12" s="84">
        <f>IFERROR((B12/100) * VLOOKUP(A12, Ingrediensdatabase!A:J, 7, FALSE), "")</f>
        <v>0.3</v>
      </c>
      <c r="I12" s="84">
        <f>IFERROR((B12/100) * VLOOKUP(A12, Ingrediensdatabase!A:J, 8, FALSE), "")</f>
        <v>25.25</v>
      </c>
      <c r="J12" s="84">
        <f>IFERROR((B12/100) * VLOOKUP(A12, Ingrediensdatabase!A:J, 9, FALSE), "")</f>
        <v>27.25</v>
      </c>
      <c r="K12" s="84">
        <f>IFERROR((B12/100) * VLOOKUP(A12, Ingrediensdatabase!A:K, 10, FALSE), "")</f>
        <v>2</v>
      </c>
      <c r="L12" s="4"/>
    </row>
    <row r="13" spans="1:12" ht="14.25">
      <c r="A13" s="83" t="s">
        <v>245</v>
      </c>
      <c r="B13" s="84">
        <v>200</v>
      </c>
      <c r="C13" s="84">
        <f>IFERROR((B13/100) * VLOOKUP(A13, Ingrediensdatabase!A:J, 2, FALSE), "")</f>
        <v>128</v>
      </c>
      <c r="D13" s="84">
        <f>IFERROR((B13/100) * VLOOKUP(A13, Ingrediensdatabase!A:J, 3, FALSE), "")</f>
        <v>7</v>
      </c>
      <c r="E13" s="84">
        <f>IFERROR((B13/100) * VLOOKUP(A13, Ingrediensdatabase!A:J, 4, FALSE), "")</f>
        <v>9.1999999999999993</v>
      </c>
      <c r="F13" s="84">
        <f>IFERROR((B13/100) * VLOOKUP(A13, Ingrediensdatabase!A:J, 5, FALSE), "")</f>
        <v>9.1999999999999993</v>
      </c>
      <c r="G13" s="84">
        <f>IFERROR((B13/100) * VLOOKUP(A13, Ingrediensdatabase!A:J, 6, FALSE), "")</f>
        <v>6.8</v>
      </c>
      <c r="H13" s="84">
        <f>IFERROR((B13/100) * VLOOKUP(A13, Ingrediensdatabase!A:J, 7, FALSE), "")</f>
        <v>0.2</v>
      </c>
      <c r="I13" s="84">
        <f>IFERROR((B13/100) * VLOOKUP(A13, Ingrediensdatabase!A:J, 8, FALSE), "")</f>
        <v>9.1999999999999993</v>
      </c>
      <c r="J13" s="84">
        <f>IFERROR((B13/100) * VLOOKUP(A13, Ingrediensdatabase!A:J, 9, FALSE), "")</f>
        <v>16</v>
      </c>
      <c r="K13" s="84">
        <f>IFERROR((B13/100) * VLOOKUP(A13, Ingrediensdatabase!A:K, 10, FALSE), "")</f>
        <v>6.4</v>
      </c>
      <c r="L13" s="4"/>
    </row>
    <row r="14" spans="1:12" ht="14.25">
      <c r="A14" s="83" t="s">
        <v>79</v>
      </c>
      <c r="B14" s="84">
        <v>30</v>
      </c>
      <c r="C14" s="84">
        <f>IFERROR((B14/100) * VLOOKUP(A14, Ingrediensdatabase!A:J, 2, FALSE), "")</f>
        <v>33.299999999999997</v>
      </c>
      <c r="D14" s="84">
        <f>IFERROR((B14/100) * VLOOKUP(A14, Ingrediensdatabase!A:J, 3, FALSE), "")</f>
        <v>0</v>
      </c>
      <c r="E14" s="84">
        <f>IFERROR((B14/100) * VLOOKUP(A14, Ingrediensdatabase!A:J, 4, FALSE), "")</f>
        <v>27.87</v>
      </c>
      <c r="F14" s="84">
        <f>IFERROR((B14/100) * VLOOKUP(A14, Ingrediensdatabase!A:J, 5, FALSE), "")</f>
        <v>1.1100000000000001</v>
      </c>
      <c r="G14" s="84">
        <f>IFERROR((B14/100) * VLOOKUP(A14, Ingrediensdatabase!A:J, 6, FALSE), "")</f>
        <v>0.03</v>
      </c>
      <c r="H14" s="84">
        <f>IFERROR((B14/100) * VLOOKUP(A14, Ingrediensdatabase!A:J, 7, FALSE), "")</f>
        <v>0.75</v>
      </c>
      <c r="I14" s="84">
        <f>IFERROR((B14/100) * VLOOKUP(A14, Ingrediensdatabase!A:J, 8, FALSE), "")</f>
        <v>42.48</v>
      </c>
      <c r="J14" s="84">
        <f>IFERROR((B14/100) * VLOOKUP(A14, Ingrediensdatabase!A:J, 9, FALSE), "")</f>
        <v>27.9</v>
      </c>
      <c r="K14" s="84">
        <f>IFERROR((B14/100) * VLOOKUP(A14, Ingrediensdatabase!A:K, 10, FALSE), "")</f>
        <v>0</v>
      </c>
      <c r="L14" s="4"/>
    </row>
    <row r="15" spans="1:12" ht="14.25">
      <c r="A15" s="83" t="s">
        <v>68</v>
      </c>
      <c r="B15" s="84">
        <v>20</v>
      </c>
      <c r="C15" s="84">
        <f>IFERROR((B15/100) * VLOOKUP(A15, Ingrediensdatabase!A:J, 2, FALSE), "")</f>
        <v>80</v>
      </c>
      <c r="D15" s="84">
        <f>IFERROR((B15/100) * VLOOKUP(A15, Ingrediensdatabase!A:J, 3, FALSE), "")</f>
        <v>0</v>
      </c>
      <c r="E15" s="84">
        <f>IFERROR((B15/100) * VLOOKUP(A15, Ingrediensdatabase!A:J, 4, FALSE), "")</f>
        <v>19.8</v>
      </c>
      <c r="F15" s="84">
        <f>IFERROR((B15/100) * VLOOKUP(A15, Ingrediensdatabase!A:J, 5, FALSE), "")</f>
        <v>0</v>
      </c>
      <c r="G15" s="84">
        <f>IFERROR((B15/100) * VLOOKUP(A15, Ingrediensdatabase!A:J, 6, FALSE), "")</f>
        <v>0</v>
      </c>
      <c r="H15" s="84">
        <f>IFERROR((B15/100) * VLOOKUP(A15, Ingrediensdatabase!A:J, 7, FALSE), "")</f>
        <v>0</v>
      </c>
      <c r="I15" s="84">
        <f>IFERROR((B15/100) * VLOOKUP(A15, Ingrediensdatabase!A:J, 8, FALSE), "")</f>
        <v>73.260000000000005</v>
      </c>
      <c r="J15" s="84">
        <f>IFERROR((B15/100) * VLOOKUP(A15, Ingrediensdatabase!A:J, 9, FALSE), "")</f>
        <v>19.8</v>
      </c>
      <c r="K15" s="84">
        <f>IFERROR((B15/100) * VLOOKUP(A15, Ingrediensdatabase!A:K, 10, FALSE), "")</f>
        <v>0</v>
      </c>
      <c r="L15" s="4"/>
    </row>
    <row r="16" spans="1:12" ht="14.25">
      <c r="A16" s="83" t="s">
        <v>151</v>
      </c>
      <c r="B16" s="84">
        <v>5</v>
      </c>
      <c r="C16" s="84">
        <f>IFERROR((B16/100) * VLOOKUP(A16, Ingrediensdatabase!A:J, 2, FALSE), "")</f>
        <v>14.8</v>
      </c>
      <c r="D16" s="84">
        <f>IFERROR((B16/100) * VLOOKUP(A16, Ingrediensdatabase!A:J, 3, FALSE), "")</f>
        <v>2.5000000000000001E-2</v>
      </c>
      <c r="E16" s="84">
        <f>IFERROR((B16/100) * VLOOKUP(A16, Ingrediensdatabase!A:J, 4, FALSE), "")</f>
        <v>3.7</v>
      </c>
      <c r="F16" s="84">
        <f>IFERROR((B16/100) * VLOOKUP(A16, Ingrediensdatabase!A:J, 5, FALSE), "")</f>
        <v>3.6</v>
      </c>
      <c r="G16" s="84">
        <f>IFERROR((B16/100) * VLOOKUP(A16, Ingrediensdatabase!A:J, 6, FALSE), "")</f>
        <v>2.5000000000000001E-2</v>
      </c>
      <c r="H16" s="84">
        <f>IFERROR((B16/100) * VLOOKUP(A16, Ingrediensdatabase!A:J, 7, FALSE), "")</f>
        <v>1E-3</v>
      </c>
      <c r="I16" s="84">
        <f>IFERROR((B16/100) * VLOOKUP(A16, Ingrediensdatabase!A:J, 8, FALSE), "")</f>
        <v>4.68</v>
      </c>
      <c r="J16" s="84">
        <f>IFERROR((B16/100) * VLOOKUP(A16, Ingrediensdatabase!A:J, 9, FALSE), "")</f>
        <v>3.7250000000000001</v>
      </c>
      <c r="K16" s="84">
        <f>IFERROR((B16/100) * VLOOKUP(A16, Ingrediensdatabase!A:K, 10, FALSE), "")</f>
        <v>0</v>
      </c>
      <c r="L16" s="4"/>
    </row>
    <row r="17" spans="1:12" ht="14.25">
      <c r="A17" s="83"/>
      <c r="B17" s="84"/>
      <c r="C17" s="84" t="str">
        <f>IFERROR((B17/100) * VLOOKUP(A17, Ingrediensdatabase!A:J, 2, FALSE), "")</f>
        <v/>
      </c>
      <c r="D17" s="84" t="str">
        <f>IFERROR((B17/100) * VLOOKUP(A17, Ingrediensdatabase!A:J, 3, FALSE), "")</f>
        <v/>
      </c>
      <c r="E17" s="84" t="str">
        <f>IFERROR((B17/100) * VLOOKUP(A17, Ingrediensdatabase!A:J, 4, FALSE), "")</f>
        <v/>
      </c>
      <c r="F17" s="84" t="str">
        <f>IFERROR((B17/100) * VLOOKUP(A17, Ingrediensdatabase!A:J, 5, FALSE), "")</f>
        <v/>
      </c>
      <c r="G17" s="84" t="str">
        <f>IFERROR((B17/100) * VLOOKUP(A17, Ingrediensdatabase!A:J, 6, FALSE), "")</f>
        <v/>
      </c>
      <c r="H17" s="84" t="str">
        <f>IFERROR((B17/100) * VLOOKUP(A17, Ingrediensdatabase!A:J, 7, FALSE), "")</f>
        <v/>
      </c>
      <c r="I17" s="84" t="str">
        <f>IFERROR((B17/100) * VLOOKUP(A17, Ingrediensdatabase!A:J, 8, FALSE), "")</f>
        <v/>
      </c>
      <c r="J17" s="84" t="str">
        <f>IFERROR((B17/100) * VLOOKUP(A17, Ingrediensdatabase!A:J, 9, FALSE), "")</f>
        <v/>
      </c>
      <c r="K17" s="84" t="str">
        <f>IFERROR((B17/100) * VLOOKUP(A17, Ingrediensdatabase!A:K, 10, FALSE), "")</f>
        <v/>
      </c>
      <c r="L17" s="4"/>
    </row>
    <row r="18" spans="1:12" ht="14.25">
      <c r="A18" s="83"/>
      <c r="B18" s="84"/>
      <c r="C18" s="84" t="str">
        <f>IFERROR((B18/100) * VLOOKUP(A18, Ingrediensdatabase!A:J, 2, FALSE), "")</f>
        <v/>
      </c>
      <c r="D18" s="84" t="str">
        <f>IFERROR((B18/100) * VLOOKUP(A18, Ingrediensdatabase!A:J, 3, FALSE), "")</f>
        <v/>
      </c>
      <c r="E18" s="84" t="str">
        <f>IFERROR((B18/100) * VLOOKUP(A18, Ingrediensdatabase!A:J, 4, FALSE), "")</f>
        <v/>
      </c>
      <c r="F18" s="84" t="str">
        <f>IFERROR((B18/100) * VLOOKUP(A18, Ingrediensdatabase!A:J, 5, FALSE), "")</f>
        <v/>
      </c>
      <c r="G18" s="84" t="str">
        <f>IFERROR((B18/100) * VLOOKUP(A18, Ingrediensdatabase!A:J, 6, FALSE), "")</f>
        <v/>
      </c>
      <c r="H18" s="84" t="str">
        <f>IFERROR((B18/100) * VLOOKUP(A18, Ingrediensdatabase!A:J, 7, FALSE), "")</f>
        <v/>
      </c>
      <c r="I18" s="84" t="str">
        <f>IFERROR((B18/100) * VLOOKUP(A18, Ingrediensdatabase!A:J, 8, FALSE), "")</f>
        <v/>
      </c>
      <c r="J18" s="84" t="str">
        <f>IFERROR((B18/100) * VLOOKUP(A18, Ingrediensdatabase!A:J, 9, FALSE), "")</f>
        <v/>
      </c>
      <c r="K18" s="84" t="str">
        <f>IFERROR((B18/100) * VLOOKUP(A18, Ingrediensdatabase!A:K, 10, FALSE), "")</f>
        <v/>
      </c>
      <c r="L18" s="4"/>
    </row>
    <row r="19" spans="1:12" ht="14.25">
      <c r="A19" s="83"/>
      <c r="B19" s="84"/>
      <c r="C19" s="84" t="str">
        <f>IFERROR((B19/100) * VLOOKUP(A19, Ingrediensdatabase!A:J, 2, FALSE), "")</f>
        <v/>
      </c>
      <c r="D19" s="84" t="str">
        <f>IFERROR((B19/100) * VLOOKUP(A19, Ingrediensdatabase!A:J, 3, FALSE), "")</f>
        <v/>
      </c>
      <c r="E19" s="84" t="str">
        <f>IFERROR((B19/100) * VLOOKUP(A19, Ingrediensdatabase!A:J, 4, FALSE), "")</f>
        <v/>
      </c>
      <c r="F19" s="84" t="str">
        <f>IFERROR((B19/100) * VLOOKUP(A19, Ingrediensdatabase!A:J, 5, FALSE), "")</f>
        <v/>
      </c>
      <c r="G19" s="84" t="str">
        <f>IFERROR((B19/100) * VLOOKUP(A19, Ingrediensdatabase!A:J, 6, FALSE), "")</f>
        <v/>
      </c>
      <c r="H19" s="84" t="str">
        <f>IFERROR((B19/100) * VLOOKUP(A19, Ingrediensdatabase!A:J, 7, FALSE), "")</f>
        <v/>
      </c>
      <c r="I19" s="84" t="str">
        <f>IFERROR((B19/100) * VLOOKUP(A19, Ingrediensdatabase!A:J, 8, FALSE), "")</f>
        <v/>
      </c>
      <c r="J19" s="84" t="str">
        <f>IFERROR((B19/100) * VLOOKUP(A19, Ingrediensdatabase!A:J, 9, FALSE), "")</f>
        <v/>
      </c>
      <c r="K19" s="84" t="str">
        <f>IFERROR((B19/100) * VLOOKUP(A19, Ingrediensdatabase!A:K, 10, FALSE), "")</f>
        <v/>
      </c>
      <c r="L19" s="4"/>
    </row>
    <row r="20" spans="1:12" ht="14.25">
      <c r="A20" s="83"/>
      <c r="B20" s="84"/>
      <c r="C20" s="84" t="str">
        <f>IFERROR((B20/100) * VLOOKUP(A20, Ingrediensdatabase!A:J, 2, FALSE), "")</f>
        <v/>
      </c>
      <c r="D20" s="84" t="str">
        <f>IFERROR((B20/100) * VLOOKUP(A20, Ingrediensdatabase!A:J, 3, FALSE), "")</f>
        <v/>
      </c>
      <c r="E20" s="84" t="str">
        <f>IFERROR((B20/100) * VLOOKUP(A20, Ingrediensdatabase!A:J, 4, FALSE), "")</f>
        <v/>
      </c>
      <c r="F20" s="84" t="str">
        <f>IFERROR((B20/100) * VLOOKUP(A20, Ingrediensdatabase!A:J, 5, FALSE), "")</f>
        <v/>
      </c>
      <c r="G20" s="84" t="str">
        <f>IFERROR((B20/100) * VLOOKUP(A20, Ingrediensdatabase!A:J, 6, FALSE), "")</f>
        <v/>
      </c>
      <c r="H20" s="84" t="str">
        <f>IFERROR((B20/100) * VLOOKUP(A20, Ingrediensdatabase!A:J, 7, FALSE), "")</f>
        <v/>
      </c>
      <c r="I20" s="84" t="str">
        <f>IFERROR((B20/100) * VLOOKUP(A20, Ingrediensdatabase!A:J, 8, FALSE), "")</f>
        <v/>
      </c>
      <c r="J20" s="84" t="str">
        <f>IFERROR((B20/100) * VLOOKUP(A20, Ingrediensdatabase!A:J, 9, FALSE), "")</f>
        <v/>
      </c>
      <c r="K20" s="84" t="str">
        <f>IFERROR((B20/100) * VLOOKUP(A20, Ingrediensdatabase!A:K, 10, FALSE), "")</f>
        <v/>
      </c>
      <c r="L20" s="4"/>
    </row>
    <row r="21" spans="1:12" ht="14.25">
      <c r="A21" s="83"/>
      <c r="B21" s="84"/>
      <c r="C21" s="84" t="str">
        <f>IFERROR((B21/100) * VLOOKUP(A21, Ingrediensdatabase!A:J, 2, FALSE), "")</f>
        <v/>
      </c>
      <c r="D21" s="84" t="str">
        <f>IFERROR((B21/100) * VLOOKUP(A21, Ingrediensdatabase!A:J, 3, FALSE), "")</f>
        <v/>
      </c>
      <c r="E21" s="84" t="str">
        <f>IFERROR((B21/100) * VLOOKUP(A21, Ingrediensdatabase!A:J, 4, FALSE), "")</f>
        <v/>
      </c>
      <c r="F21" s="84" t="str">
        <f>IFERROR((B21/100) * VLOOKUP(A21, Ingrediensdatabase!A:J, 5, FALSE), "")</f>
        <v/>
      </c>
      <c r="G21" s="84" t="str">
        <f>IFERROR((B21/100) * VLOOKUP(A21, Ingrediensdatabase!A:J, 6, FALSE), "")</f>
        <v/>
      </c>
      <c r="H21" s="84" t="str">
        <f>IFERROR((B21/100) * VLOOKUP(A21, Ingrediensdatabase!A:J, 7, FALSE), "")</f>
        <v/>
      </c>
      <c r="I21" s="84" t="str">
        <f>IFERROR((B21/100) * VLOOKUP(A21, Ingrediensdatabase!A:J, 8, FALSE), "")</f>
        <v/>
      </c>
      <c r="J21" s="84" t="str">
        <f>IFERROR((B21/100) * VLOOKUP(A21, Ingrediensdatabase!A:J, 9, FALSE), "")</f>
        <v/>
      </c>
      <c r="K21" s="84" t="str">
        <f>IFERROR((B21/100) * VLOOKUP(A21, Ingrediensdatabase!A:K, 10, FALSE), "")</f>
        <v/>
      </c>
      <c r="L21" s="4"/>
    </row>
    <row r="22" spans="1:12" ht="14.25">
      <c r="A22" s="83"/>
      <c r="B22" s="84"/>
      <c r="C22" s="84" t="str">
        <f>IFERROR((B22/100) * VLOOKUP(A22, Ingrediensdatabase!A:J, 2, FALSE), "")</f>
        <v/>
      </c>
      <c r="D22" s="84" t="str">
        <f>IFERROR((B22/100) * VLOOKUP(A22, Ingrediensdatabase!A:J, 3, FALSE), "")</f>
        <v/>
      </c>
      <c r="E22" s="84" t="str">
        <f>IFERROR((B22/100) * VLOOKUP(A22, Ingrediensdatabase!A:J, 4, FALSE), "")</f>
        <v/>
      </c>
      <c r="F22" s="84" t="str">
        <f>IFERROR((B22/100) * VLOOKUP(A22, Ingrediensdatabase!A:J, 5, FALSE), "")</f>
        <v/>
      </c>
      <c r="G22" s="84" t="str">
        <f>IFERROR((B22/100) * VLOOKUP(A22, Ingrediensdatabase!A:J, 6, FALSE), "")</f>
        <v/>
      </c>
      <c r="H22" s="84" t="str">
        <f>IFERROR((B22/100) * VLOOKUP(A22, Ingrediensdatabase!A:J, 7, FALSE), "")</f>
        <v/>
      </c>
      <c r="I22" s="84" t="str">
        <f>IFERROR((B22/100) * VLOOKUP(A22, Ingrediensdatabase!A:J, 8, FALSE), "")</f>
        <v/>
      </c>
      <c r="J22" s="84" t="str">
        <f>IFERROR((B22/100) * VLOOKUP(A22, Ingrediensdatabase!A:J, 9, FALSE), "")</f>
        <v/>
      </c>
      <c r="K22" s="84" t="str">
        <f>IFERROR((B22/100) * VLOOKUP(A22, Ingrediensdatabase!A:K, 10, FALSE), "")</f>
        <v/>
      </c>
      <c r="L22" s="4"/>
    </row>
    <row r="23" spans="1:12" ht="14.25">
      <c r="A23" s="83"/>
      <c r="B23" s="84"/>
      <c r="C23" s="84" t="str">
        <f>IFERROR((B23/100) * VLOOKUP(A23, Ingrediensdatabase!A:J, 2, FALSE), "")</f>
        <v/>
      </c>
      <c r="D23" s="84" t="str">
        <f>IFERROR((B23/100) * VLOOKUP(A23, Ingrediensdatabase!A:J, 3, FALSE), "")</f>
        <v/>
      </c>
      <c r="E23" s="84" t="str">
        <f>IFERROR((B23/100) * VLOOKUP(A23, Ingrediensdatabase!A:J, 4, FALSE), "")</f>
        <v/>
      </c>
      <c r="F23" s="84" t="str">
        <f>IFERROR((B23/100) * VLOOKUP(A23, Ingrediensdatabase!A:J, 5, FALSE), "")</f>
        <v/>
      </c>
      <c r="G23" s="84" t="str">
        <f>IFERROR((B23/100) * VLOOKUP(A23, Ingrediensdatabase!A:J, 6, FALSE), "")</f>
        <v/>
      </c>
      <c r="H23" s="84" t="str">
        <f>IFERROR((B23/100) * VLOOKUP(A23, Ingrediensdatabase!A:J, 7, FALSE), "")</f>
        <v/>
      </c>
      <c r="I23" s="84" t="str">
        <f>IFERROR((B23/100) * VLOOKUP(A23, Ingrediensdatabase!A:J, 8, FALSE), "")</f>
        <v/>
      </c>
      <c r="J23" s="84" t="str">
        <f>IFERROR((B23/100) * VLOOKUP(A23, Ingrediensdatabase!A:J, 9, FALSE), "")</f>
        <v/>
      </c>
      <c r="K23" s="84" t="str">
        <f>IFERROR((B23/100) * VLOOKUP(A23, Ingrediensdatabase!A:K, 10, FALSE), "")</f>
        <v/>
      </c>
      <c r="L23" s="4"/>
    </row>
    <row r="24" spans="1:12" ht="14.25">
      <c r="A24" s="83"/>
      <c r="B24" s="84"/>
      <c r="C24" s="84" t="str">
        <f>IFERROR((B24/100) * VLOOKUP(A24, Ingrediensdatabase!A:J, 2, FALSE), "")</f>
        <v/>
      </c>
      <c r="D24" s="84" t="str">
        <f>IFERROR((B24/100) * VLOOKUP(A24, Ingrediensdatabase!A:J, 3, FALSE), "")</f>
        <v/>
      </c>
      <c r="E24" s="84" t="str">
        <f>IFERROR((B24/100) * VLOOKUP(A24, Ingrediensdatabase!A:J, 4, FALSE), "")</f>
        <v/>
      </c>
      <c r="F24" s="84" t="str">
        <f>IFERROR((B24/100) * VLOOKUP(A24, Ingrediensdatabase!A:J, 5, FALSE), "")</f>
        <v/>
      </c>
      <c r="G24" s="84" t="str">
        <f>IFERROR((B24/100) * VLOOKUP(A24, Ingrediensdatabase!A:J, 6, FALSE), "")</f>
        <v/>
      </c>
      <c r="H24" s="84" t="str">
        <f>IFERROR((B24/100) * VLOOKUP(A24, Ingrediensdatabase!A:J, 7, FALSE), "")</f>
        <v/>
      </c>
      <c r="I24" s="84" t="str">
        <f>IFERROR((B24/100) * VLOOKUP(A24, Ingrediensdatabase!A:J, 8, FALSE), "")</f>
        <v/>
      </c>
      <c r="J24" s="84" t="str">
        <f>IFERROR((B24/100) * VLOOKUP(A24, Ingrediensdatabase!A:J, 9, FALSE), "")</f>
        <v/>
      </c>
      <c r="K24" s="84" t="str">
        <f>IFERROR((B24/100) * VLOOKUP(A24, Ingrediensdatabase!A:K, 10, FALSE), "")</f>
        <v/>
      </c>
      <c r="L24" s="4"/>
    </row>
    <row r="25" spans="1:12" ht="14.25">
      <c r="A25" s="83"/>
      <c r="B25" s="84"/>
      <c r="C25" s="84" t="str">
        <f>IFERROR((B25/100) * VLOOKUP(A25, Ingrediensdatabase!A:J, 2, FALSE), "")</f>
        <v/>
      </c>
      <c r="D25" s="84" t="str">
        <f>IFERROR((B25/100) * VLOOKUP(A25, Ingrediensdatabase!A:J, 3, FALSE), "")</f>
        <v/>
      </c>
      <c r="E25" s="84" t="str">
        <f>IFERROR((B25/100) * VLOOKUP(A25, Ingrediensdatabase!A:J, 4, FALSE), "")</f>
        <v/>
      </c>
      <c r="F25" s="84" t="str">
        <f>IFERROR((B25/100) * VLOOKUP(A25, Ingrediensdatabase!A:J, 5, FALSE), "")</f>
        <v/>
      </c>
      <c r="G25" s="84" t="str">
        <f>IFERROR((B25/100) * VLOOKUP(A25, Ingrediensdatabase!A:J, 6, FALSE), "")</f>
        <v/>
      </c>
      <c r="H25" s="84" t="str">
        <f>IFERROR((B25/100) * VLOOKUP(A25, Ingrediensdatabase!A:J, 7, FALSE), "")</f>
        <v/>
      </c>
      <c r="I25" s="84" t="str">
        <f>IFERROR((B25/100) * VLOOKUP(A25, Ingrediensdatabase!A:J, 8, FALSE), "")</f>
        <v/>
      </c>
      <c r="J25" s="84" t="str">
        <f>IFERROR((B25/100) * VLOOKUP(A25, Ingrediensdatabase!A:J, 9, FALSE), "")</f>
        <v/>
      </c>
      <c r="K25" s="84" t="str">
        <f>IFERROR((B25/100) * VLOOKUP(A25, Ingrediensdatabase!A:K, 10, FALSE), "")</f>
        <v/>
      </c>
      <c r="L25" s="4"/>
    </row>
    <row r="26" spans="1:12" ht="14.25">
      <c r="A26" s="83"/>
      <c r="B26" s="84"/>
      <c r="C26" s="84" t="str">
        <f>IFERROR((B26/100) * VLOOKUP(A26, Ingrediensdatabase!A:J, 2, FALSE), "")</f>
        <v/>
      </c>
      <c r="D26" s="84" t="str">
        <f>IFERROR((B26/100) * VLOOKUP(A26, Ingrediensdatabase!A:J, 3, FALSE), "")</f>
        <v/>
      </c>
      <c r="E26" s="84" t="str">
        <f>IFERROR((B26/100) * VLOOKUP(A26, Ingrediensdatabase!A:J, 4, FALSE), "")</f>
        <v/>
      </c>
      <c r="F26" s="84" t="str">
        <f>IFERROR((B26/100) * VLOOKUP(A26, Ingrediensdatabase!A:J, 5, FALSE), "")</f>
        <v/>
      </c>
      <c r="G26" s="84" t="str">
        <f>IFERROR((B26/100) * VLOOKUP(A26, Ingrediensdatabase!A:J, 6, FALSE), "")</f>
        <v/>
      </c>
      <c r="H26" s="84" t="str">
        <f>IFERROR((B26/100) * VLOOKUP(A26, Ingrediensdatabase!A:J, 7, FALSE), "")</f>
        <v/>
      </c>
      <c r="I26" s="84" t="str">
        <f>IFERROR((B26/100) * VLOOKUP(A26, Ingrediensdatabase!A:J, 8, FALSE), "")</f>
        <v/>
      </c>
      <c r="J26" s="84" t="str">
        <f>IFERROR((B26/100) * VLOOKUP(A26, Ingrediensdatabase!A:J, 9, FALSE), "")</f>
        <v/>
      </c>
      <c r="K26" s="84" t="str">
        <f>IFERROR((B26/100) * VLOOKUP(A26, Ingrediensdatabase!A:K, 10, FALSE), "")</f>
        <v/>
      </c>
      <c r="L26" s="4"/>
    </row>
    <row r="27" spans="1:12" ht="27" customHeight="1">
      <c r="A27" s="83"/>
      <c r="B27" s="84"/>
      <c r="C27" s="84" t="str">
        <f>IFERROR((B27/100) * VLOOKUP(A27, Ingrediensdatabase!A:J, 2, FALSE), "")</f>
        <v/>
      </c>
      <c r="D27" s="84" t="str">
        <f>IFERROR((B27/100) * VLOOKUP(A27, Ingrediensdatabase!A:J, 3, FALSE), "")</f>
        <v/>
      </c>
      <c r="E27" s="84" t="str">
        <f>IFERROR((B27/100) * VLOOKUP(A27, Ingrediensdatabase!A:J, 4, FALSE), "")</f>
        <v/>
      </c>
      <c r="F27" s="84" t="str">
        <f>IFERROR((B27/100) * VLOOKUP(A27, Ingrediensdatabase!A:J, 5, FALSE), "")</f>
        <v/>
      </c>
      <c r="G27" s="84" t="str">
        <f>IFERROR((B27/100) * VLOOKUP(A27, Ingrediensdatabase!A:J, 6, FALSE), "")</f>
        <v/>
      </c>
      <c r="H27" s="84" t="str">
        <f>IFERROR((B27/100) * VLOOKUP(A27, Ingrediensdatabase!A:J, 7, FALSE), "")</f>
        <v/>
      </c>
      <c r="I27" s="84" t="str">
        <f>IFERROR((B27/100) * VLOOKUP(A27, Ingrediensdatabase!A:J, 8, FALSE), "")</f>
        <v/>
      </c>
      <c r="J27" s="84" t="str">
        <f>IFERROR((B27/100) * VLOOKUP(A27, Ingrediensdatabase!A:J, 9, FALSE), "")</f>
        <v/>
      </c>
      <c r="K27" s="84" t="str">
        <f>IFERROR((B27/100) * VLOOKUP(A27, Ingrediensdatabase!A:K, 10, FALSE), "")</f>
        <v/>
      </c>
      <c r="L27" s="4"/>
    </row>
    <row r="28" spans="1:12" ht="24" customHeight="1">
      <c r="A28" s="83"/>
      <c r="B28" s="84"/>
      <c r="C28" s="84" t="str">
        <f>IFERROR((B28/100) * VLOOKUP(A28, Ingrediensdatabase!A:J, 2, FALSE), "")</f>
        <v/>
      </c>
      <c r="D28" s="84" t="str">
        <f>IFERROR((B28/100) * VLOOKUP(A28, Ingrediensdatabase!A:J, 3, FALSE), "")</f>
        <v/>
      </c>
      <c r="E28" s="84" t="str">
        <f>IFERROR((B28/100) * VLOOKUP(A28, Ingrediensdatabase!A:J, 4, FALSE), "")</f>
        <v/>
      </c>
      <c r="F28" s="84" t="str">
        <f>IFERROR((B28/100) * VLOOKUP(A28, Ingrediensdatabase!A:J, 5, FALSE), "")</f>
        <v/>
      </c>
      <c r="G28" s="84" t="str">
        <f>IFERROR((B28/100) * VLOOKUP(A28, Ingrediensdatabase!A:J, 6, FALSE), "")</f>
        <v/>
      </c>
      <c r="H28" s="84" t="str">
        <f>IFERROR((B28/100) * VLOOKUP(A28, Ingrediensdatabase!A:J, 7, FALSE), "")</f>
        <v/>
      </c>
      <c r="I28" s="84" t="str">
        <f>IFERROR((B28/100) * VLOOKUP(A28, Ingrediensdatabase!A:J, 8, FALSE), "")</f>
        <v/>
      </c>
      <c r="J28" s="84" t="str">
        <f>IFERROR((B28/100) * VLOOKUP(A28, Ingrediensdatabase!A:J, 9, FALSE), "")</f>
        <v/>
      </c>
      <c r="K28" s="84" t="str">
        <f>IFERROR((B28/100) * VLOOKUP(A28, Ingrediensdatabase!A:K, 10, FALSE), "")</f>
        <v/>
      </c>
      <c r="L28" s="4"/>
    </row>
    <row r="29" spans="1:12" ht="24" customHeight="1">
      <c r="A29" s="83"/>
      <c r="B29" s="84"/>
      <c r="C29" s="84" t="str">
        <f>IFERROR((B29/100) * VLOOKUP(A29, Ingrediensdatabase!A:J, 2, FALSE), "")</f>
        <v/>
      </c>
      <c r="D29" s="84" t="str">
        <f>IFERROR((B29/100) * VLOOKUP(A29, Ingrediensdatabase!A:J, 3, FALSE), "")</f>
        <v/>
      </c>
      <c r="E29" s="84" t="str">
        <f>IFERROR((B29/100) * VLOOKUP(A29, Ingrediensdatabase!A:J, 4, FALSE), "")</f>
        <v/>
      </c>
      <c r="F29" s="84" t="str">
        <f>IFERROR((B29/100) * VLOOKUP(A29, Ingrediensdatabase!A:J, 5, FALSE), "")</f>
        <v/>
      </c>
      <c r="G29" s="84" t="str">
        <f>IFERROR((B29/100) * VLOOKUP(A29, Ingrediensdatabase!A:J, 6, FALSE), "")</f>
        <v/>
      </c>
      <c r="H29" s="84" t="str">
        <f>IFERROR((B29/100) * VLOOKUP(A29, Ingrediensdatabase!A:J, 7, FALSE), "")</f>
        <v/>
      </c>
      <c r="I29" s="84" t="str">
        <f>IFERROR((B29/100) * VLOOKUP(A29, Ingrediensdatabase!A:J, 8, FALSE), "")</f>
        <v/>
      </c>
      <c r="J29" s="84" t="str">
        <f>IFERROR((B29/100) * VLOOKUP(A29, Ingrediensdatabase!A:J, 9, FALSE), "")</f>
        <v/>
      </c>
      <c r="K29" s="84" t="str">
        <f>IFERROR((B29/100) * VLOOKUP(A29, Ingrediensdatabase!A:K, 10, FALSE), "")</f>
        <v/>
      </c>
      <c r="L29" s="4"/>
    </row>
    <row r="30" spans="1:12" ht="24" customHeight="1">
      <c r="A30" s="83"/>
      <c r="B30" s="84"/>
      <c r="C30" s="84" t="str">
        <f>IFERROR((B30/100) * VLOOKUP(A30, Ingrediensdatabase!A:J, 2, FALSE), "")</f>
        <v/>
      </c>
      <c r="D30" s="84" t="str">
        <f>IFERROR((B30/100) * VLOOKUP(A30, Ingrediensdatabase!A:J, 3, FALSE), "")</f>
        <v/>
      </c>
      <c r="E30" s="84" t="str">
        <f>IFERROR((B30/100) * VLOOKUP(A30, Ingrediensdatabase!A:J, 4, FALSE), "")</f>
        <v/>
      </c>
      <c r="F30" s="84" t="str">
        <f>IFERROR((B30/100) * VLOOKUP(A30, Ingrediensdatabase!A:J, 5, FALSE), "")</f>
        <v/>
      </c>
      <c r="G30" s="84" t="str">
        <f>IFERROR((B30/100) * VLOOKUP(A30, Ingrediensdatabase!A:J, 6, FALSE), "")</f>
        <v/>
      </c>
      <c r="H30" s="84" t="str">
        <f>IFERROR((B30/100) * VLOOKUP(A30, Ingrediensdatabase!A:J, 7, FALSE), "")</f>
        <v/>
      </c>
      <c r="I30" s="84" t="str">
        <f>IFERROR((B30/100) * VLOOKUP(A30, Ingrediensdatabase!A:J, 8, FALSE), "")</f>
        <v/>
      </c>
      <c r="J30" s="84" t="str">
        <f>IFERROR((B30/100) * VLOOKUP(A30, Ingrediensdatabase!A:J, 9, FALSE), "")</f>
        <v/>
      </c>
      <c r="K30" s="84" t="str">
        <f>IFERROR((B30/100) * VLOOKUP(A30, Ingrediensdatabase!A:K, 10, FALSE), "")</f>
        <v/>
      </c>
      <c r="L30" s="4"/>
    </row>
    <row r="31" spans="1:12" ht="24" customHeight="1">
      <c r="A31" s="19"/>
      <c r="B31" s="85" t="s">
        <v>638</v>
      </c>
      <c r="C31" s="85" t="s">
        <v>59</v>
      </c>
      <c r="D31" s="85" t="s">
        <v>60</v>
      </c>
      <c r="E31" s="85" t="s">
        <v>61</v>
      </c>
      <c r="F31" s="85" t="s">
        <v>62</v>
      </c>
      <c r="G31" s="85" t="s">
        <v>63</v>
      </c>
      <c r="H31" s="85" t="s">
        <v>64</v>
      </c>
      <c r="I31" s="85" t="s">
        <v>639</v>
      </c>
      <c r="J31" s="85" t="s">
        <v>640</v>
      </c>
      <c r="K31" s="85" t="s">
        <v>641</v>
      </c>
      <c r="L31" s="4"/>
    </row>
    <row r="32" spans="1:12" ht="24" customHeight="1">
      <c r="A32" s="86" t="s">
        <v>642</v>
      </c>
      <c r="B32" s="87">
        <f t="shared" ref="B32:K32" si="0">SUM(B11:B31)</f>
        <v>705</v>
      </c>
      <c r="C32" s="87">
        <f t="shared" si="0"/>
        <v>642.09999999999991</v>
      </c>
      <c r="D32" s="87">
        <f t="shared" si="0"/>
        <v>17.274999999999999</v>
      </c>
      <c r="E32" s="87">
        <f t="shared" si="0"/>
        <v>111.82000000000001</v>
      </c>
      <c r="F32" s="87">
        <f t="shared" si="0"/>
        <v>65.16</v>
      </c>
      <c r="G32" s="87">
        <f t="shared" si="0"/>
        <v>28.455000000000002</v>
      </c>
      <c r="H32" s="87">
        <f t="shared" si="0"/>
        <v>1.5309999999999999</v>
      </c>
      <c r="I32" s="87">
        <f t="shared" si="0"/>
        <v>192.87</v>
      </c>
      <c r="J32" s="87">
        <f t="shared" si="0"/>
        <v>140.27500000000001</v>
      </c>
      <c r="K32" s="87">
        <f t="shared" si="0"/>
        <v>15.6</v>
      </c>
      <c r="L32" s="4"/>
    </row>
    <row r="33" spans="1:12" ht="24" customHeight="1">
      <c r="A33" s="88" t="s">
        <v>643</v>
      </c>
      <c r="B33" s="89">
        <f>IFERROR(((I32-K32)/B32)*100, "Indtast Opskrift")</f>
        <v>25.144680851063832</v>
      </c>
      <c r="C33" s="89"/>
      <c r="D33" s="89"/>
      <c r="E33" s="89"/>
      <c r="F33" s="89"/>
      <c r="G33" s="89"/>
      <c r="H33" s="89"/>
      <c r="I33" s="89"/>
      <c r="J33" s="89"/>
      <c r="K33" s="89"/>
      <c r="L33" s="4"/>
    </row>
    <row r="34" spans="1:12" ht="24" customHeight="1">
      <c r="A34" s="90" t="s">
        <v>644</v>
      </c>
      <c r="B34" s="84">
        <f>IFERROR((J32/B32)*100, "")</f>
        <v>19.897163120567377</v>
      </c>
      <c r="C34" s="91"/>
      <c r="D34" s="91"/>
      <c r="E34" s="91"/>
      <c r="F34" s="91"/>
      <c r="G34" s="91"/>
      <c r="H34" s="91"/>
      <c r="I34" s="91"/>
      <c r="J34" s="91"/>
      <c r="K34" s="91"/>
      <c r="L34" s="4"/>
    </row>
    <row r="35" spans="1:12" ht="24" customHeight="1">
      <c r="A35" s="7"/>
      <c r="B35" s="7"/>
      <c r="C35" s="7"/>
      <c r="D35" s="7"/>
      <c r="E35" s="7"/>
      <c r="F35" s="7"/>
      <c r="G35" s="7"/>
      <c r="H35" s="7"/>
      <c r="I35" s="7"/>
      <c r="J35" s="7"/>
      <c r="K35" s="7"/>
      <c r="L35" s="8"/>
    </row>
  </sheetData>
  <mergeCells count="2">
    <mergeCell ref="A1:B1"/>
    <mergeCell ref="A3:C3"/>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30"/>
  <sheetViews>
    <sheetView showGridLines="0" workbookViewId="0">
      <selection activeCell="K5" sqref="K5"/>
    </sheetView>
  </sheetViews>
  <sheetFormatPr defaultColWidth="12.5703125" defaultRowHeight="15.75" customHeight="1"/>
  <cols>
    <col min="1" max="1" width="25.140625" customWidth="1"/>
    <col min="8" max="8" width="14.85546875" customWidth="1"/>
    <col min="9" max="9" width="14.7109375" customWidth="1"/>
    <col min="10" max="10" width="15" customWidth="1"/>
    <col min="11" max="12" width="14.7109375" customWidth="1"/>
  </cols>
  <sheetData>
    <row r="1" spans="1:12" ht="42">
      <c r="A1" s="134" t="s">
        <v>79</v>
      </c>
      <c r="B1" s="128"/>
      <c r="C1" s="128"/>
      <c r="D1" s="128"/>
      <c r="E1" s="92"/>
      <c r="F1" s="92"/>
      <c r="G1" s="92"/>
      <c r="H1" s="92"/>
      <c r="I1" s="92"/>
      <c r="J1" s="92"/>
      <c r="K1" s="92"/>
      <c r="L1" s="93"/>
    </row>
    <row r="2" spans="1:12" ht="12.75">
      <c r="A2" s="133" t="s">
        <v>645</v>
      </c>
      <c r="B2" s="128"/>
      <c r="C2" s="128"/>
      <c r="D2" s="128"/>
      <c r="E2" s="128"/>
      <c r="F2" s="128"/>
      <c r="G2" s="128"/>
      <c r="H2" s="128"/>
      <c r="I2" s="92"/>
      <c r="J2" s="92"/>
      <c r="K2" s="92"/>
      <c r="L2" s="93"/>
    </row>
    <row r="3" spans="1:12" ht="12.75">
      <c r="A3" s="92"/>
      <c r="B3" s="92"/>
      <c r="C3" s="92"/>
      <c r="D3" s="92"/>
      <c r="E3" s="92"/>
      <c r="F3" s="92"/>
      <c r="G3" s="92"/>
      <c r="H3" s="92"/>
      <c r="I3" s="92"/>
      <c r="J3" s="92"/>
      <c r="K3" s="92"/>
      <c r="L3" s="93"/>
    </row>
    <row r="4" spans="1:12" ht="28.5">
      <c r="A4" s="135" t="s">
        <v>646</v>
      </c>
      <c r="B4" s="128"/>
      <c r="C4" s="128"/>
      <c r="D4" s="128"/>
      <c r="E4" s="128"/>
      <c r="F4" s="128"/>
      <c r="G4" s="92"/>
      <c r="H4" s="92"/>
      <c r="I4" s="92"/>
      <c r="J4" s="92"/>
      <c r="K4" s="92"/>
      <c r="L4" s="93"/>
    </row>
    <row r="5" spans="1:12" ht="12.75">
      <c r="A5" s="133" t="s">
        <v>647</v>
      </c>
      <c r="B5" s="128"/>
      <c r="C5" s="128"/>
      <c r="D5" s="128"/>
      <c r="E5" s="128"/>
      <c r="F5" s="128"/>
      <c r="G5" s="128"/>
      <c r="H5" s="128"/>
      <c r="I5" s="92"/>
      <c r="J5" s="92"/>
      <c r="K5" s="92"/>
      <c r="L5" s="93"/>
    </row>
    <row r="6" spans="1:12" ht="14.25">
      <c r="A6" s="136" t="s">
        <v>648</v>
      </c>
      <c r="B6" s="128"/>
      <c r="C6" s="128"/>
      <c r="D6" s="128"/>
      <c r="E6" s="128"/>
      <c r="F6" s="128"/>
      <c r="G6" s="128"/>
      <c r="H6" s="128"/>
      <c r="I6" s="92"/>
      <c r="J6" s="92"/>
      <c r="K6" s="92"/>
      <c r="L6" s="93"/>
    </row>
    <row r="7" spans="1:12" ht="12.75">
      <c r="A7" s="92"/>
      <c r="B7" s="92"/>
      <c r="C7" s="92"/>
      <c r="D7" s="92"/>
      <c r="E7" s="92"/>
      <c r="F7" s="92"/>
      <c r="G7" s="92"/>
      <c r="H7" s="92"/>
      <c r="I7" s="92"/>
      <c r="J7" s="92"/>
      <c r="K7" s="92"/>
      <c r="L7" s="93"/>
    </row>
    <row r="8" spans="1:12" ht="28.5">
      <c r="A8" s="135" t="s">
        <v>649</v>
      </c>
      <c r="B8" s="128"/>
      <c r="C8" s="92"/>
      <c r="D8" s="92"/>
      <c r="E8" s="92"/>
      <c r="F8" s="92"/>
      <c r="G8" s="92"/>
      <c r="H8" s="92"/>
      <c r="I8" s="92"/>
      <c r="J8" s="92"/>
      <c r="K8" s="92"/>
      <c r="L8" s="93"/>
    </row>
    <row r="9" spans="1:12" ht="12.75">
      <c r="A9" s="133" t="s">
        <v>650</v>
      </c>
      <c r="B9" s="128"/>
      <c r="C9" s="128"/>
      <c r="D9" s="128"/>
      <c r="E9" s="128"/>
      <c r="F9" s="128"/>
      <c r="G9" s="128"/>
      <c r="H9" s="128"/>
      <c r="I9" s="92"/>
      <c r="J9" s="92"/>
      <c r="K9" s="92"/>
      <c r="L9" s="93"/>
    </row>
    <row r="10" spans="1:12" ht="12.75">
      <c r="A10" s="133" t="s">
        <v>651</v>
      </c>
      <c r="B10" s="128"/>
      <c r="C10" s="128"/>
      <c r="D10" s="128"/>
      <c r="E10" s="128"/>
      <c r="F10" s="128"/>
      <c r="G10" s="128"/>
      <c r="H10" s="128"/>
      <c r="I10" s="92"/>
      <c r="J10" s="92"/>
      <c r="K10" s="92"/>
      <c r="L10" s="93"/>
    </row>
    <row r="11" spans="1:12" ht="12.75">
      <c r="A11" s="133" t="s">
        <v>652</v>
      </c>
      <c r="B11" s="128"/>
      <c r="C11" s="128"/>
      <c r="D11" s="128"/>
      <c r="E11" s="128"/>
      <c r="F11" s="128"/>
      <c r="G11" s="128"/>
      <c r="H11" s="128"/>
      <c r="I11" s="92"/>
      <c r="J11" s="92"/>
      <c r="K11" s="92"/>
      <c r="L11" s="93"/>
    </row>
    <row r="12" spans="1:12" ht="12.75">
      <c r="A12" s="92"/>
      <c r="B12" s="92"/>
      <c r="C12" s="92"/>
      <c r="D12" s="92"/>
      <c r="E12" s="92"/>
      <c r="F12" s="92"/>
      <c r="G12" s="92"/>
      <c r="H12" s="95"/>
      <c r="I12" s="95"/>
      <c r="J12" s="95"/>
      <c r="K12" s="95"/>
      <c r="L12" s="96"/>
    </row>
    <row r="13" spans="1:12" ht="28.5">
      <c r="A13" s="135" t="s">
        <v>653</v>
      </c>
      <c r="B13" s="128"/>
      <c r="C13" s="92"/>
      <c r="D13" s="92"/>
      <c r="E13" s="92"/>
      <c r="F13" s="92"/>
      <c r="G13" s="92"/>
      <c r="H13" s="97"/>
      <c r="I13" s="97"/>
      <c r="J13" s="97"/>
      <c r="K13" s="97"/>
      <c r="L13" s="98"/>
    </row>
    <row r="14" spans="1:12" ht="12.75">
      <c r="A14" s="133" t="s">
        <v>654</v>
      </c>
      <c r="B14" s="128"/>
      <c r="C14" s="128"/>
      <c r="D14" s="128"/>
      <c r="E14" s="128"/>
      <c r="F14" s="128"/>
      <c r="G14" s="128"/>
      <c r="H14" s="128"/>
      <c r="I14" s="92"/>
      <c r="J14" s="92"/>
      <c r="K14" s="92"/>
      <c r="L14" s="93"/>
    </row>
    <row r="15" spans="1:12" ht="12.75">
      <c r="A15" s="92"/>
      <c r="B15" s="92"/>
      <c r="C15" s="92"/>
      <c r="D15" s="92"/>
      <c r="E15" s="92"/>
      <c r="F15" s="92"/>
      <c r="G15" s="92"/>
      <c r="H15" s="92"/>
      <c r="I15" s="92"/>
      <c r="J15" s="92"/>
      <c r="K15" s="92"/>
      <c r="L15" s="93"/>
    </row>
    <row r="16" spans="1:12" ht="28.5">
      <c r="A16" s="135" t="s">
        <v>655</v>
      </c>
      <c r="B16" s="128"/>
      <c r="C16" s="128"/>
      <c r="D16" s="92"/>
      <c r="E16" s="92"/>
      <c r="F16" s="92"/>
      <c r="G16" s="92"/>
      <c r="H16" s="92"/>
      <c r="I16" s="92"/>
      <c r="J16" s="92"/>
      <c r="K16" s="92"/>
      <c r="L16" s="93"/>
    </row>
    <row r="17" spans="1:12" ht="12.75">
      <c r="A17" s="133" t="s">
        <v>656</v>
      </c>
      <c r="B17" s="128"/>
      <c r="C17" s="128"/>
      <c r="D17" s="128"/>
      <c r="E17" s="128"/>
      <c r="F17" s="128"/>
      <c r="G17" s="128"/>
      <c r="H17" s="128"/>
      <c r="I17" s="92"/>
      <c r="J17" s="92"/>
      <c r="K17" s="92"/>
      <c r="L17" s="93"/>
    </row>
    <row r="18" spans="1:12" ht="14.25">
      <c r="A18" s="94"/>
      <c r="B18" s="94"/>
      <c r="C18" s="94"/>
      <c r="D18" s="94"/>
      <c r="E18" s="94"/>
      <c r="F18" s="94"/>
      <c r="G18" s="92"/>
      <c r="H18" s="92"/>
      <c r="I18" s="92"/>
      <c r="J18" s="92"/>
      <c r="K18" s="92"/>
      <c r="L18" s="93"/>
    </row>
    <row r="19" spans="1:12" ht="12.75">
      <c r="A19" s="133" t="s">
        <v>657</v>
      </c>
      <c r="B19" s="128"/>
      <c r="C19" s="128"/>
      <c r="D19" s="128"/>
      <c r="E19" s="128"/>
      <c r="F19" s="128"/>
      <c r="G19" s="128"/>
      <c r="H19" s="128"/>
      <c r="I19" s="92"/>
      <c r="J19" s="92"/>
      <c r="K19" s="92"/>
      <c r="L19" s="93"/>
    </row>
    <row r="20" spans="1:12" ht="14.25">
      <c r="A20" s="3"/>
      <c r="B20" s="3"/>
      <c r="C20" s="3"/>
      <c r="D20" s="3"/>
      <c r="E20" s="3"/>
      <c r="F20" s="3"/>
      <c r="G20" s="5"/>
      <c r="H20" s="5"/>
      <c r="I20" s="5"/>
      <c r="J20" s="5"/>
      <c r="K20" s="5"/>
      <c r="L20" s="4"/>
    </row>
    <row r="21" spans="1:12" ht="12.75">
      <c r="A21" s="99" t="s">
        <v>58</v>
      </c>
      <c r="B21" s="99" t="s">
        <v>638</v>
      </c>
      <c r="C21" s="99" t="s">
        <v>59</v>
      </c>
      <c r="D21" s="99" t="s">
        <v>60</v>
      </c>
      <c r="E21" s="99" t="s">
        <v>61</v>
      </c>
      <c r="F21" s="99" t="s">
        <v>62</v>
      </c>
      <c r="G21" s="99" t="s">
        <v>63</v>
      </c>
      <c r="H21" s="99" t="s">
        <v>64</v>
      </c>
      <c r="I21" s="99" t="s">
        <v>639</v>
      </c>
      <c r="J21" s="99" t="s">
        <v>640</v>
      </c>
      <c r="K21" s="99" t="s">
        <v>641</v>
      </c>
      <c r="L21" s="4"/>
    </row>
    <row r="22" spans="1:12" ht="12.75">
      <c r="A22" s="100" t="s">
        <v>72</v>
      </c>
      <c r="B22" s="101">
        <v>100</v>
      </c>
      <c r="C22" s="101">
        <f>IFERROR((B22/100) * VLOOKUP(A22, Ingrediensdatabase!A:J, 2, FALSE), "")</f>
        <v>0</v>
      </c>
      <c r="D22" s="101">
        <f>IFERROR((B22/100) * VLOOKUP(A22, Ingrediensdatabase!A:J, 3, FALSE), "")</f>
        <v>0</v>
      </c>
      <c r="E22" s="101">
        <f>IFERROR((B22/100) * VLOOKUP(A22, Ingrediensdatabase!A:J, 4, FALSE), "")</f>
        <v>100</v>
      </c>
      <c r="F22" s="101">
        <f>IFERROR((B22/100) * VLOOKUP(A22, Ingrediensdatabase!A:J, 5, FALSE), "")</f>
        <v>0</v>
      </c>
      <c r="G22" s="101">
        <f>IFERROR((B22/100) * VLOOKUP(A22, Ingrediensdatabase!A:J, 6, FALSE), "")</f>
        <v>0</v>
      </c>
      <c r="H22" s="101">
        <f>IFERROR((B22/100) * VLOOKUP(A22, Ingrediensdatabase!A:J, 7, FALSE), "")</f>
        <v>0</v>
      </c>
      <c r="I22" s="101">
        <f>IFERROR((B22/100) * VLOOKUP(A22, Ingrediensdatabase!A:J, 8, FALSE), "")</f>
        <v>280</v>
      </c>
      <c r="J22" s="101">
        <f>IFERROR((B22/100) * VLOOKUP(A22, Ingrediensdatabase!A:J, 9, FALSE), "")</f>
        <v>100</v>
      </c>
      <c r="K22" s="102">
        <f>IFERROR((B22/100) * VLOOKUP(A22, Ingrediensdatabase!A:J, 10, FALSE), "")</f>
        <v>0</v>
      </c>
      <c r="L22" s="4"/>
    </row>
    <row r="23" spans="1:12" ht="12.75">
      <c r="A23" s="100" t="s">
        <v>94</v>
      </c>
      <c r="B23" s="101">
        <v>100</v>
      </c>
      <c r="C23" s="101">
        <f>IFERROR((B23/100) * VLOOKUP(A23, Ingrediensdatabase!A:J, 2, FALSE), "")</f>
        <v>200</v>
      </c>
      <c r="D23" s="101">
        <f>IFERROR((B23/100) * VLOOKUP(A23, Ingrediensdatabase!A:J, 3, FALSE), "")</f>
        <v>0</v>
      </c>
      <c r="E23" s="101">
        <f>IFERROR((B23/100) * VLOOKUP(A23, Ingrediensdatabase!A:J, 4, FALSE), "")</f>
        <v>95</v>
      </c>
      <c r="F23" s="101">
        <f>IFERROR((B23/100) * VLOOKUP(A23, Ingrediensdatabase!A:J, 5, FALSE), "")</f>
        <v>8</v>
      </c>
      <c r="G23" s="101">
        <f>IFERROR((B23/100) * VLOOKUP(A23, Ingrediensdatabase!A:J, 6, FALSE), "")</f>
        <v>0</v>
      </c>
      <c r="H23" s="101">
        <f>IFERROR((B23/100) * VLOOKUP(A23, Ingrediensdatabase!A:J, 7, FALSE), "")</f>
        <v>0</v>
      </c>
      <c r="I23" s="101">
        <f>IFERROR((B23/100) * VLOOKUP(A23, Ingrediensdatabase!A:J, 8, FALSE), "")</f>
        <v>0.8</v>
      </c>
      <c r="J23" s="101">
        <f>IFERROR((B23/100) * VLOOKUP(A23, Ingrediensdatabase!A:J, 9, FALSE), "")</f>
        <v>95</v>
      </c>
      <c r="K23" s="102">
        <f>IFERROR((B23/100) * VLOOKUP(A23, Ingrediensdatabase!A:J, 10, FALSE), "")</f>
        <v>0</v>
      </c>
      <c r="L23" s="4"/>
    </row>
    <row r="24" spans="1:12" ht="12.75">
      <c r="A24" s="100" t="s">
        <v>100</v>
      </c>
      <c r="B24" s="101">
        <v>10</v>
      </c>
      <c r="C24" s="101">
        <f>IFERROR((B24/100) * VLOOKUP(A24, Ingrediensdatabase!A:J, 2, FALSE), "")</f>
        <v>33.300000000000004</v>
      </c>
      <c r="D24" s="101">
        <f>IFERROR((B24/100) * VLOOKUP(A24, Ingrediensdatabase!A:J, 3, FALSE), "")</f>
        <v>0</v>
      </c>
      <c r="E24" s="103">
        <f>IFERROR((B24/100) * VLOOKUP(A24, Ingrediensdatabase!A:J, 4, FALSE), "")</f>
        <v>6.6700000000000008</v>
      </c>
      <c r="F24" s="101">
        <f>IFERROR((B24/100) * VLOOKUP(A24, Ingrediensdatabase!A:J, 5, FALSE), "")</f>
        <v>0</v>
      </c>
      <c r="G24" s="101">
        <f>IFERROR((B24/100) * VLOOKUP(A24, Ingrediensdatabase!A:J, 6, FALSE), "")</f>
        <v>0</v>
      </c>
      <c r="H24" s="101">
        <f>IFERROR((B24/100) * VLOOKUP(A24, Ingrediensdatabase!A:J, 7, FALSE), "")</f>
        <v>2</v>
      </c>
      <c r="I24" s="101">
        <f>IFERROR((B24/100) * VLOOKUP(A24, Ingrediensdatabase!A:J, 8, FALSE), "")</f>
        <v>0</v>
      </c>
      <c r="J24" s="103">
        <f>IFERROR((B24/100) * VLOOKUP(A24, Ingrediensdatabase!A:J, 9, FALSE), "")</f>
        <v>6.6700000000000008</v>
      </c>
      <c r="K24" s="102">
        <f>IFERROR((B24/100) * VLOOKUP(A24, Ingrediensdatabase!A:J, 10, FALSE), "")</f>
        <v>0</v>
      </c>
      <c r="L24" s="4"/>
    </row>
    <row r="25" spans="1:12" ht="12.75">
      <c r="A25" s="100" t="s">
        <v>95</v>
      </c>
      <c r="B25" s="101">
        <v>3.5</v>
      </c>
      <c r="C25" s="103">
        <f>IFERROR((B25/100) * VLOOKUP(A25, Ingrediensdatabase!A:J, 2, FALSE), "")</f>
        <v>6.6850000000000005</v>
      </c>
      <c r="D25" s="104">
        <f>IFERROR((B25/100) * VLOOKUP(A25, Ingrediensdatabase!A:J, 3, FALSE), "")</f>
        <v>1.7500000000000002E-2</v>
      </c>
      <c r="E25" s="104">
        <f>IFERROR((B25/100) * VLOOKUP(A25, Ingrediensdatabase!A:J, 4, FALSE), "")</f>
        <v>3.5000000000000003E-2</v>
      </c>
      <c r="F25" s="104">
        <f>IFERROR((B25/100) * VLOOKUP(A25, Ingrediensdatabase!A:J, 5, FALSE), "")</f>
        <v>3.5000000000000003E-2</v>
      </c>
      <c r="G25" s="103">
        <f>IFERROR((B25/100) * VLOOKUP(A25, Ingrediensdatabase!A:J, 6, FALSE), "")</f>
        <v>0.14000000000000001</v>
      </c>
      <c r="H25" s="101">
        <f>IFERROR((B25/100) * VLOOKUP(A25, Ingrediensdatabase!A:J, 7, FALSE), "")</f>
        <v>0</v>
      </c>
      <c r="I25" s="104">
        <f>IFERROR((B25/100) * VLOOKUP(A25, Ingrediensdatabase!A:J, 8, FALSE), "")</f>
        <v>3.5000000000000005E-4</v>
      </c>
      <c r="J25" s="103">
        <f>IFERROR((B25/100) * VLOOKUP(A25, Ingrediensdatabase!A:J, 9, FALSE), "")</f>
        <v>0.17500000000000002</v>
      </c>
      <c r="K25" s="102">
        <f>IFERROR((B25/100) * VLOOKUP(A25, Ingrediensdatabase!A:J, 10, FALSE), "")</f>
        <v>0</v>
      </c>
      <c r="L25" s="4"/>
    </row>
    <row r="26" spans="1:12" ht="12.75">
      <c r="A26" s="100" t="s">
        <v>97</v>
      </c>
      <c r="B26" s="101">
        <v>1</v>
      </c>
      <c r="C26" s="101">
        <f>IFERROR((B26/100) * VLOOKUP(A26, Ingrediensdatabase!A:J, 2, FALSE), "")</f>
        <v>1.8</v>
      </c>
      <c r="D26" s="101">
        <f>IFERROR((B26/100) * VLOOKUP(A26, Ingrediensdatabase!A:J, 3, FALSE), "")</f>
        <v>0</v>
      </c>
      <c r="E26" s="101">
        <f>IFERROR((B26/100) * VLOOKUP(A26, Ingrediensdatabase!A:J, 4, FALSE), "")</f>
        <v>0.8</v>
      </c>
      <c r="F26" s="101">
        <f>IFERROR((B26/100) * VLOOKUP(A26, Ingrediensdatabase!A:J, 5, FALSE), "")</f>
        <v>0</v>
      </c>
      <c r="G26" s="103">
        <f>IFERROR((B26/100) * VLOOKUP(A26, Ingrediensdatabase!A:J, 6, FALSE), "")</f>
        <v>0.05</v>
      </c>
      <c r="H26" s="101">
        <f>IFERROR((B26/100) * VLOOKUP(A26, Ingrediensdatabase!A:J, 7, FALSE), "")</f>
        <v>0</v>
      </c>
      <c r="I26" s="101">
        <f>IFERROR((B26/100) * VLOOKUP(A26, Ingrediensdatabase!A:J, 8, FALSE), "")</f>
        <v>0</v>
      </c>
      <c r="J26" s="103">
        <f>IFERROR((B26/100) * VLOOKUP(A26, Ingrediensdatabase!A:J, 9, FALSE), "")</f>
        <v>0.85</v>
      </c>
      <c r="K26" s="102">
        <f>IFERROR((B26/100) * VLOOKUP(A26, Ingrediensdatabase!A:J, 10, FALSE), "")</f>
        <v>0</v>
      </c>
      <c r="L26" s="4"/>
    </row>
    <row r="27" spans="1:12" ht="12.75">
      <c r="A27" s="100" t="s">
        <v>66</v>
      </c>
      <c r="B27" s="101">
        <v>3.5</v>
      </c>
      <c r="C27" s="101">
        <f>IFERROR((B27/100) * VLOOKUP(A27, Ingrediensdatabase!A:J, 2, FALSE), "")</f>
        <v>0</v>
      </c>
      <c r="D27" s="101">
        <f>IFERROR((B27/100) * VLOOKUP(A27, Ingrediensdatabase!A:J, 3, FALSE), "")</f>
        <v>0</v>
      </c>
      <c r="E27" s="101">
        <f>IFERROR((B27/100) * VLOOKUP(A27, Ingrediensdatabase!A:J, 4, FALSE), "")</f>
        <v>0</v>
      </c>
      <c r="F27" s="101">
        <f>IFERROR((B27/100) * VLOOKUP(A27, Ingrediensdatabase!A:J, 5, FALSE), "")</f>
        <v>0</v>
      </c>
      <c r="G27" s="101">
        <f>IFERROR((B27/100) * VLOOKUP(A27, Ingrediensdatabase!A:J, 6, FALSE), "")</f>
        <v>0</v>
      </c>
      <c r="H27" s="101">
        <f>IFERROR((B27/100) * VLOOKUP(A27, Ingrediensdatabase!A:J, 7, FALSE), "")</f>
        <v>3.5000000000000004</v>
      </c>
      <c r="I27" s="103">
        <f>IFERROR((B27/100) * VLOOKUP(A27, Ingrediensdatabase!A:J, 8, FALSE), "")</f>
        <v>20.650000000000002</v>
      </c>
      <c r="J27" s="101">
        <f>IFERROR((B27/100) * VLOOKUP(A27, Ingrediensdatabase!A:J, 9, FALSE), "")</f>
        <v>0</v>
      </c>
      <c r="K27" s="102">
        <f>IFERROR((B27/100) * VLOOKUP(A27, Ingrediensdatabase!A:J, 10, FALSE), "")</f>
        <v>0</v>
      </c>
      <c r="L27" s="4"/>
    </row>
    <row r="28" spans="1:12" ht="12.75">
      <c r="A28" s="105"/>
      <c r="B28" s="105"/>
      <c r="C28" s="105"/>
      <c r="D28" s="105"/>
      <c r="E28" s="105"/>
      <c r="F28" s="105"/>
      <c r="G28" s="105"/>
      <c r="H28" s="105"/>
      <c r="I28" s="105"/>
      <c r="J28" s="105"/>
      <c r="K28" s="105"/>
      <c r="L28" s="4"/>
    </row>
    <row r="29" spans="1:12" ht="12.75">
      <c r="A29" s="106" t="s">
        <v>658</v>
      </c>
      <c r="B29" s="101">
        <f t="shared" ref="B29:K29" si="0">SUM(B22:B27)</f>
        <v>218</v>
      </c>
      <c r="C29" s="103">
        <f t="shared" si="0"/>
        <v>241.78500000000003</v>
      </c>
      <c r="D29" s="104">
        <f t="shared" si="0"/>
        <v>1.7500000000000002E-2</v>
      </c>
      <c r="E29" s="103">
        <f t="shared" si="0"/>
        <v>202.505</v>
      </c>
      <c r="F29" s="104">
        <f t="shared" si="0"/>
        <v>8.0350000000000001</v>
      </c>
      <c r="G29" s="103">
        <f t="shared" si="0"/>
        <v>0.19</v>
      </c>
      <c r="H29" s="103">
        <f t="shared" si="0"/>
        <v>5.5</v>
      </c>
      <c r="I29" s="103">
        <f t="shared" si="0"/>
        <v>301.45035000000001</v>
      </c>
      <c r="J29" s="103">
        <f t="shared" si="0"/>
        <v>202.69499999999999</v>
      </c>
      <c r="K29" s="107">
        <f t="shared" si="0"/>
        <v>0</v>
      </c>
      <c r="L29" s="4"/>
    </row>
    <row r="30" spans="1:12" ht="12.75">
      <c r="A30" s="108"/>
      <c r="B30" s="109"/>
      <c r="C30" s="109"/>
      <c r="D30" s="109"/>
      <c r="E30" s="109"/>
      <c r="F30" s="109"/>
      <c r="G30" s="109"/>
      <c r="H30" s="109"/>
      <c r="I30" s="109"/>
      <c r="J30" s="109"/>
      <c r="K30" s="7"/>
      <c r="L30" s="8"/>
    </row>
  </sheetData>
  <mergeCells count="14">
    <mergeCell ref="A17:H17"/>
    <mergeCell ref="A19:H19"/>
    <mergeCell ref="A1:D1"/>
    <mergeCell ref="A2:H2"/>
    <mergeCell ref="A4:F4"/>
    <mergeCell ref="A5:H5"/>
    <mergeCell ref="A6:H6"/>
    <mergeCell ref="A8:B8"/>
    <mergeCell ref="A9:H9"/>
    <mergeCell ref="A10:H10"/>
    <mergeCell ref="A11:H11"/>
    <mergeCell ref="A13:B13"/>
    <mergeCell ref="A14:H14"/>
    <mergeCell ref="A16:C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Introduktion</vt:lpstr>
      <vt:lpstr>Bregrebsordliste</vt:lpstr>
      <vt:lpstr>Ingrediensdatabase</vt:lpstr>
      <vt:lpstr>Opskrift Udregner </vt:lpstr>
      <vt:lpstr>Stabilizer Mix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Mads Dittmann Villadsen</cp:lastModifiedBy>
  <dcterms:modified xsi:type="dcterms:W3CDTF">2025-08-19T16:26:14Z</dcterms:modified>
</cp:coreProperties>
</file>