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stella/Downloads/SimpleBudget-Green (3)/03 - MS Excel/Template/"/>
    </mc:Choice>
  </mc:AlternateContent>
  <xr:revisionPtr revIDLastSave="0" documentId="13_ncr:1_{4E5223FD-7AEE-0142-BBE4-1CFB58EBAA9A}" xr6:coauthVersionLast="47" xr6:coauthVersionMax="47" xr10:uidLastSave="{00000000-0000-0000-0000-000000000000}"/>
  <bookViews>
    <workbookView xWindow="0" yWindow="500" windowWidth="38400" windowHeight="17500" xr2:uid="{00000000-000D-0000-FFFF-FFFF00000000}"/>
  </bookViews>
  <sheets>
    <sheet name="Instructions" sheetId="9" r:id="rId1"/>
    <sheet name="Budget" sheetId="5" r:id="rId2"/>
    <sheet name="BONUS - Goal Tracker" sheetId="10" r:id="rId3"/>
  </sheets>
  <definedNames>
    <definedName name="Income" localSheetId="2">#REF!</definedName>
    <definedName name="Incom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88" i="5" l="1"/>
  <c r="V87" i="5"/>
  <c r="V86" i="5"/>
  <c r="V85" i="5"/>
  <c r="V84" i="5"/>
  <c r="V83" i="5"/>
  <c r="V82" i="5"/>
  <c r="V81" i="5"/>
  <c r="V80" i="5"/>
  <c r="V79" i="5"/>
  <c r="V78" i="5"/>
  <c r="V77" i="5"/>
  <c r="V76" i="5"/>
  <c r="V75" i="5"/>
  <c r="V74" i="5"/>
  <c r="V73" i="5"/>
  <c r="V72" i="5"/>
  <c r="V71" i="5"/>
  <c r="V70" i="5"/>
  <c r="V69" i="5"/>
  <c r="V68" i="5"/>
  <c r="V67" i="5"/>
  <c r="V66" i="5"/>
  <c r="V65" i="5"/>
  <c r="V64" i="5"/>
  <c r="V63" i="5"/>
  <c r="V62" i="5"/>
  <c r="V61" i="5"/>
  <c r="V60" i="5"/>
  <c r="V5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V53" i="5"/>
  <c r="V52" i="5"/>
  <c r="V51" i="5"/>
  <c r="V50" i="5"/>
  <c r="V49" i="5"/>
  <c r="V48" i="5"/>
  <c r="V47" i="5"/>
  <c r="V46" i="5"/>
  <c r="V45" i="5"/>
  <c r="V44" i="5"/>
  <c r="V43" i="5"/>
  <c r="V42" i="5"/>
  <c r="V41" i="5"/>
  <c r="V40" i="5"/>
  <c r="V39" i="5"/>
  <c r="V38" i="5"/>
  <c r="V37" i="5"/>
  <c r="V36" i="5"/>
  <c r="V35" i="5"/>
  <c r="V34" i="5"/>
  <c r="V33" i="5"/>
  <c r="V32" i="5"/>
  <c r="V31" i="5"/>
  <c r="V30" i="5"/>
  <c r="V29" i="5"/>
  <c r="V28" i="5"/>
  <c r="V27" i="5"/>
  <c r="V26" i="5"/>
  <c r="V25" i="5"/>
  <c r="V2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AB92" i="10"/>
  <c r="R92" i="10"/>
  <c r="H92" i="10"/>
  <c r="AB62" i="10"/>
  <c r="R62" i="10"/>
  <c r="H62" i="10"/>
  <c r="AB32" i="10"/>
  <c r="R32" i="10"/>
  <c r="G22" i="10" a="1"/>
  <c r="G22" i="10" s="1"/>
  <c r="D21" i="10" a="1"/>
  <c r="D21" i="10" s="1"/>
  <c r="H16" i="10"/>
  <c r="F16" i="10"/>
  <c r="H15" i="10"/>
  <c r="F15" i="10"/>
  <c r="H14" i="10"/>
  <c r="F14" i="10"/>
  <c r="H13" i="10"/>
  <c r="F13" i="10"/>
  <c r="H12" i="10"/>
  <c r="F12" i="10"/>
  <c r="H11" i="10"/>
  <c r="F11" i="10"/>
  <c r="H10" i="10"/>
  <c r="F10" i="10"/>
  <c r="H9" i="10"/>
  <c r="F9" i="10"/>
  <c r="E25" i="10" l="1"/>
  <c r="D25" i="10"/>
  <c r="G36" i="5" l="1"/>
  <c r="G37" i="5"/>
  <c r="G38" i="5"/>
  <c r="G39" i="5"/>
  <c r="G40" i="5"/>
  <c r="G41" i="5"/>
  <c r="G42" i="5"/>
  <c r="G43" i="5"/>
  <c r="G44" i="5"/>
  <c r="G45" i="5"/>
  <c r="G46" i="5"/>
  <c r="G35" i="5"/>
  <c r="AB6" i="5" l="1"/>
  <c r="AB7" i="5"/>
  <c r="AB8" i="5"/>
  <c r="AB9" i="5"/>
  <c r="AB10" i="5"/>
  <c r="AB11" i="5"/>
  <c r="AB14" i="5"/>
  <c r="AB15" i="5"/>
  <c r="AB16" i="5"/>
  <c r="AB17" i="5"/>
  <c r="AB18" i="5"/>
  <c r="AB19" i="5"/>
  <c r="AB22" i="5"/>
  <c r="AB23" i="5"/>
  <c r="AB24" i="5"/>
  <c r="AB25" i="5"/>
  <c r="AB26" i="5"/>
  <c r="AB27" i="5"/>
  <c r="AB28" i="5"/>
  <c r="AB30" i="5"/>
  <c r="AB31" i="5"/>
  <c r="AB32"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6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33" i="5"/>
  <c r="AB4" i="5"/>
  <c r="AB5" i="5"/>
  <c r="AB12" i="5"/>
  <c r="AB13" i="5"/>
  <c r="AB20" i="5"/>
  <c r="AB21" i="5"/>
  <c r="AB29"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K5" i="5"/>
  <c r="AK6" i="5"/>
  <c r="AK7" i="5"/>
  <c r="AK8" i="5"/>
  <c r="AK9" i="5"/>
  <c r="AK10" i="5"/>
  <c r="AK11" i="5"/>
  <c r="AK12" i="5"/>
  <c r="AK13" i="5"/>
  <c r="AK14" i="5"/>
  <c r="AK15" i="5"/>
  <c r="AK16" i="5"/>
  <c r="AK17" i="5"/>
  <c r="AK18" i="5"/>
  <c r="AK19" i="5"/>
  <c r="AK20" i="5"/>
  <c r="AK21" i="5"/>
  <c r="AK22" i="5"/>
  <c r="AK23" i="5"/>
  <c r="AK24" i="5"/>
  <c r="AK25" i="5"/>
  <c r="AK26" i="5"/>
  <c r="AK27" i="5"/>
  <c r="AK28" i="5"/>
  <c r="AK29" i="5"/>
  <c r="AK30" i="5"/>
  <c r="AK31" i="5"/>
  <c r="AK32" i="5"/>
  <c r="AK33" i="5"/>
  <c r="AJ5" i="5"/>
  <c r="AJ6" i="5"/>
  <c r="AJ7" i="5"/>
  <c r="AJ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I5" i="5"/>
  <c r="AI6" i="5"/>
  <c r="AI7" i="5"/>
  <c r="AI8" i="5"/>
  <c r="AI9" i="5"/>
  <c r="AI10" i="5"/>
  <c r="AI11" i="5"/>
  <c r="AI12" i="5"/>
  <c r="AI13" i="5"/>
  <c r="AI14" i="5"/>
  <c r="AI15" i="5"/>
  <c r="AI16" i="5"/>
  <c r="AI17" i="5"/>
  <c r="AI18" i="5"/>
  <c r="AI19" i="5"/>
  <c r="AI20" i="5"/>
  <c r="AI21" i="5"/>
  <c r="AI22" i="5"/>
  <c r="AI23" i="5"/>
  <c r="AI24" i="5"/>
  <c r="AI25" i="5"/>
  <c r="AI26" i="5"/>
  <c r="AI27" i="5"/>
  <c r="AI28" i="5"/>
  <c r="AI29" i="5"/>
  <c r="AI30" i="5"/>
  <c r="AI31" i="5"/>
  <c r="AI32" i="5"/>
  <c r="AI33" i="5"/>
  <c r="AH5" i="5"/>
  <c r="AH6" i="5"/>
  <c r="AH7" i="5"/>
  <c r="AH8" i="5"/>
  <c r="AH9" i="5"/>
  <c r="AH10" i="5"/>
  <c r="AH11" i="5"/>
  <c r="AH12" i="5"/>
  <c r="AH13" i="5"/>
  <c r="AH14" i="5"/>
  <c r="AH15" i="5"/>
  <c r="AH16" i="5"/>
  <c r="AH17" i="5"/>
  <c r="AH18" i="5"/>
  <c r="AH19" i="5"/>
  <c r="AH20" i="5"/>
  <c r="AH21" i="5"/>
  <c r="AH22" i="5"/>
  <c r="AH23" i="5"/>
  <c r="AH24" i="5"/>
  <c r="AH25" i="5"/>
  <c r="AH26" i="5"/>
  <c r="AH27" i="5"/>
  <c r="AH28" i="5"/>
  <c r="AH29" i="5"/>
  <c r="AH30" i="5"/>
  <c r="AH31" i="5"/>
  <c r="AH32" i="5"/>
  <c r="AH33" i="5"/>
  <c r="AG5" i="5"/>
  <c r="AG6" i="5"/>
  <c r="AG7" i="5"/>
  <c r="AG8" i="5"/>
  <c r="AG9" i="5"/>
  <c r="AG10" i="5"/>
  <c r="AG11" i="5"/>
  <c r="AG12" i="5"/>
  <c r="AG13" i="5"/>
  <c r="AG14" i="5"/>
  <c r="AG15" i="5"/>
  <c r="E47" i="5"/>
  <c r="E25" i="5" s="1"/>
  <c r="F24" i="5" l="1"/>
  <c r="D24" i="5"/>
  <c r="D89" i="5"/>
  <c r="D88" i="5"/>
  <c r="D87" i="5"/>
  <c r="D86" i="5"/>
  <c r="D85" i="5"/>
  <c r="D84" i="5"/>
  <c r="D83" i="5"/>
  <c r="D82" i="5"/>
  <c r="D81" i="5"/>
  <c r="D80" i="5"/>
  <c r="D79" i="5"/>
  <c r="D78" i="5"/>
  <c r="D77" i="5"/>
  <c r="D76" i="5"/>
  <c r="D75" i="5"/>
  <c r="D74" i="5"/>
  <c r="D73" i="5"/>
  <c r="D72" i="5"/>
  <c r="D71" i="5"/>
  <c r="D70" i="5"/>
  <c r="AG4"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43" i="5"/>
  <c r="AB44" i="5"/>
  <c r="AB45" i="5"/>
  <c r="AB46" i="5"/>
  <c r="AB47" i="5"/>
  <c r="AB48" i="5"/>
  <c r="AB49" i="5"/>
  <c r="AB50" i="5"/>
  <c r="AB51" i="5"/>
  <c r="AB52" i="5"/>
  <c r="AB53" i="5"/>
  <c r="AB54" i="5"/>
  <c r="AB55" i="5"/>
  <c r="AB56" i="5"/>
  <c r="AB57" i="5"/>
  <c r="AB58" i="5"/>
  <c r="AB59" i="5"/>
  <c r="AB60" i="5"/>
  <c r="AB61" i="5"/>
  <c r="AB62" i="5"/>
  <c r="AB34" i="5"/>
  <c r="AB35" i="5"/>
  <c r="AB36" i="5"/>
  <c r="AB37" i="5"/>
  <c r="AB38" i="5"/>
  <c r="AB39" i="5"/>
  <c r="AB40" i="5"/>
  <c r="AB41" i="5"/>
  <c r="AB42" i="5"/>
  <c r="AB33" i="5"/>
  <c r="G47" i="5" l="1"/>
  <c r="G25" i="5" s="1"/>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AK4" i="5"/>
  <c r="AJ4" i="5"/>
  <c r="AI4" i="5"/>
  <c r="AH4" i="5"/>
  <c r="AB93" i="5"/>
  <c r="AB63" i="5"/>
  <c r="AA93" i="5"/>
  <c r="AA3" i="5"/>
  <c r="L54"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24" i="5"/>
  <c r="W59" i="5"/>
  <c r="W80" i="5"/>
  <c r="W81" i="5"/>
  <c r="W82" i="5"/>
  <c r="W83" i="5"/>
  <c r="W84" i="5"/>
  <c r="W85" i="5"/>
  <c r="W86" i="5"/>
  <c r="W87" i="5"/>
  <c r="W88" i="5"/>
  <c r="W79" i="5"/>
  <c r="W78" i="5"/>
  <c r="W77" i="5"/>
  <c r="W76" i="5"/>
  <c r="W75" i="5"/>
  <c r="W74" i="5"/>
  <c r="W73" i="5"/>
  <c r="W72" i="5"/>
  <c r="W71" i="5"/>
  <c r="W70" i="5"/>
  <c r="W69" i="5"/>
  <c r="W68" i="5"/>
  <c r="W67" i="5"/>
  <c r="W66" i="5"/>
  <c r="W65" i="5"/>
  <c r="W64" i="5"/>
  <c r="W63" i="5"/>
  <c r="W62" i="5"/>
  <c r="W61" i="5"/>
  <c r="W60" i="5"/>
  <c r="S34" i="5"/>
  <c r="U34" i="5"/>
  <c r="S35" i="5"/>
  <c r="U35" i="5"/>
  <c r="S36" i="5"/>
  <c r="U36" i="5"/>
  <c r="S37" i="5"/>
  <c r="U37" i="5"/>
  <c r="S38" i="5"/>
  <c r="U38" i="5"/>
  <c r="S73" i="5"/>
  <c r="U73" i="5"/>
  <c r="S74" i="5"/>
  <c r="U74" i="5"/>
  <c r="S75" i="5"/>
  <c r="U75" i="5"/>
  <c r="S76" i="5"/>
  <c r="U76" i="5"/>
  <c r="S77" i="5"/>
  <c r="U77" i="5"/>
  <c r="J69" i="5"/>
  <c r="L69" i="5"/>
  <c r="J70" i="5"/>
  <c r="L70" i="5"/>
  <c r="J71" i="5"/>
  <c r="L71" i="5"/>
  <c r="J72" i="5"/>
  <c r="L72" i="5"/>
  <c r="J73" i="5"/>
  <c r="L73" i="5"/>
  <c r="J74" i="5"/>
  <c r="L74" i="5"/>
  <c r="N25" i="5" l="1"/>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AB3" i="5" l="1"/>
  <c r="N24" i="5"/>
  <c r="M54" i="5"/>
  <c r="AC117" i="5" l="1" a="1"/>
  <c r="AC117" i="5" s="1"/>
  <c r="AD5" i="5"/>
  <c r="AD13" i="5"/>
  <c r="AD21" i="5"/>
  <c r="AD29" i="5"/>
  <c r="AD37" i="5"/>
  <c r="AD45" i="5"/>
  <c r="AD53" i="5"/>
  <c r="AD61" i="5"/>
  <c r="AD69" i="5"/>
  <c r="AD77" i="5"/>
  <c r="AD85" i="5"/>
  <c r="AD93" i="5"/>
  <c r="AD101" i="5"/>
  <c r="AD109" i="5"/>
  <c r="AD117" i="5"/>
  <c r="AC118" i="5" a="1"/>
  <c r="AC118" i="5" s="1"/>
  <c r="AD6" i="5"/>
  <c r="AD14" i="5"/>
  <c r="AD22" i="5"/>
  <c r="AD30" i="5"/>
  <c r="AD38" i="5"/>
  <c r="AD46" i="5"/>
  <c r="AD54" i="5"/>
  <c r="AD62" i="5"/>
  <c r="AD70" i="5"/>
  <c r="AD78" i="5"/>
  <c r="AD86" i="5"/>
  <c r="AD94" i="5"/>
  <c r="AD102" i="5"/>
  <c r="AD110" i="5"/>
  <c r="AD118" i="5"/>
  <c r="AC120" i="5" a="1"/>
  <c r="AC120" i="5" s="1"/>
  <c r="AD16" i="5"/>
  <c r="AD32" i="5"/>
  <c r="AD48" i="5"/>
  <c r="AD72" i="5"/>
  <c r="AD96" i="5"/>
  <c r="AD120" i="5"/>
  <c r="AC121" i="5" a="1"/>
  <c r="AC121" i="5" s="1"/>
  <c r="AD17" i="5"/>
  <c r="AD41" i="5"/>
  <c r="AD57" i="5"/>
  <c r="AD73" i="5"/>
  <c r="AD89" i="5"/>
  <c r="AD105" i="5"/>
  <c r="AD121" i="5"/>
  <c r="AC119" i="5" a="1"/>
  <c r="AC119" i="5" s="1"/>
  <c r="AD7" i="5"/>
  <c r="AD15" i="5"/>
  <c r="AD23" i="5"/>
  <c r="AD31" i="5"/>
  <c r="AD39" i="5"/>
  <c r="AD47" i="5"/>
  <c r="AD55" i="5"/>
  <c r="AD63" i="5"/>
  <c r="AD71" i="5"/>
  <c r="AD79" i="5"/>
  <c r="AD87" i="5"/>
  <c r="AD95" i="5"/>
  <c r="AD103" i="5"/>
  <c r="AD111" i="5"/>
  <c r="AD119" i="5"/>
  <c r="AC112" i="5" a="1"/>
  <c r="AC112" i="5" s="1"/>
  <c r="AD24" i="5"/>
  <c r="AD40" i="5"/>
  <c r="AD56" i="5"/>
  <c r="AD80" i="5"/>
  <c r="AD88" i="5"/>
  <c r="AD112" i="5"/>
  <c r="AC113" i="5" a="1"/>
  <c r="AC113" i="5" s="1"/>
  <c r="AD9" i="5"/>
  <c r="AD25" i="5"/>
  <c r="AD49" i="5"/>
  <c r="AD65" i="5"/>
  <c r="AD81" i="5"/>
  <c r="AD97" i="5"/>
  <c r="AD113" i="5"/>
  <c r="AD8" i="5"/>
  <c r="AD64" i="5"/>
  <c r="AD104" i="5"/>
  <c r="AD33" i="5"/>
  <c r="AC115" i="5" a="1"/>
  <c r="AC115" i="5" s="1"/>
  <c r="AC3" i="5" a="1"/>
  <c r="AC3" i="5" s="1"/>
  <c r="AD11" i="5"/>
  <c r="AD19" i="5"/>
  <c r="AD27" i="5"/>
  <c r="AD35" i="5"/>
  <c r="AD43" i="5"/>
  <c r="AD51" i="5"/>
  <c r="AD59" i="5"/>
  <c r="AD67" i="5"/>
  <c r="AD75" i="5"/>
  <c r="AD83" i="5"/>
  <c r="AD91" i="5"/>
  <c r="AD99" i="5"/>
  <c r="AD107" i="5"/>
  <c r="AD115" i="5"/>
  <c r="AD3" i="5"/>
  <c r="AC116" i="5" a="1"/>
  <c r="AC116" i="5" s="1"/>
  <c r="AD4" i="5"/>
  <c r="AD12" i="5"/>
  <c r="AD20" i="5"/>
  <c r="AD28" i="5"/>
  <c r="AD36" i="5"/>
  <c r="AD44" i="5"/>
  <c r="AD52" i="5"/>
  <c r="AD60" i="5"/>
  <c r="AD68" i="5"/>
  <c r="AD76" i="5"/>
  <c r="AD84" i="5"/>
  <c r="AD92" i="5"/>
  <c r="AD100" i="5"/>
  <c r="AD108" i="5"/>
  <c r="AD116" i="5"/>
  <c r="AD34" i="5"/>
  <c r="AD98" i="5"/>
  <c r="AD66" i="5"/>
  <c r="AD42" i="5"/>
  <c r="AD106" i="5"/>
  <c r="AC122" i="5" a="1"/>
  <c r="AC122" i="5" s="1"/>
  <c r="AD50" i="5"/>
  <c r="AD114" i="5"/>
  <c r="AC114" i="5" a="1"/>
  <c r="AC114" i="5" s="1"/>
  <c r="AD58" i="5"/>
  <c r="AD122" i="5"/>
  <c r="AB123" i="5"/>
  <c r="AD10" i="5"/>
  <c r="AD74" i="5"/>
  <c r="AD26" i="5"/>
  <c r="AD18" i="5"/>
  <c r="AD82" i="5"/>
  <c r="AD90" i="5"/>
  <c r="V89" i="5"/>
  <c r="T89" i="5"/>
  <c r="M89" i="5"/>
  <c r="K89" i="5"/>
  <c r="K54" i="5"/>
  <c r="N54" i="5" s="1"/>
  <c r="V54" i="5"/>
  <c r="T54" i="5"/>
  <c r="F30" i="5"/>
  <c r="F29" i="5"/>
  <c r="F28" i="5"/>
  <c r="F27" i="5"/>
  <c r="F26" i="5"/>
  <c r="F25" i="5"/>
  <c r="D30" i="5"/>
  <c r="D29" i="5"/>
  <c r="D28" i="5"/>
  <c r="D27" i="5"/>
  <c r="D26" i="5"/>
  <c r="D25" i="5"/>
  <c r="U54" i="5"/>
  <c r="U53" i="5"/>
  <c r="U52" i="5"/>
  <c r="U51" i="5"/>
  <c r="U50" i="5"/>
  <c r="U49" i="5"/>
  <c r="U48" i="5"/>
  <c r="U47" i="5"/>
  <c r="U46" i="5"/>
  <c r="U45" i="5"/>
  <c r="U44" i="5"/>
  <c r="U43" i="5"/>
  <c r="U42" i="5"/>
  <c r="U41" i="5"/>
  <c r="U40" i="5"/>
  <c r="U39" i="5"/>
  <c r="U33" i="5"/>
  <c r="U32" i="5"/>
  <c r="U31" i="5"/>
  <c r="U30" i="5"/>
  <c r="U29" i="5"/>
  <c r="U28" i="5"/>
  <c r="U27" i="5"/>
  <c r="U26" i="5"/>
  <c r="U25" i="5"/>
  <c r="U24" i="5"/>
  <c r="S54" i="5"/>
  <c r="S53" i="5"/>
  <c r="S52" i="5"/>
  <c r="S51" i="5"/>
  <c r="S50" i="5"/>
  <c r="S49" i="5"/>
  <c r="S48" i="5"/>
  <c r="S47" i="5"/>
  <c r="S46" i="5"/>
  <c r="S45" i="5"/>
  <c r="S44" i="5"/>
  <c r="S43" i="5"/>
  <c r="S42" i="5"/>
  <c r="S41" i="5"/>
  <c r="S40" i="5"/>
  <c r="S39" i="5"/>
  <c r="S33" i="5"/>
  <c r="S32" i="5"/>
  <c r="S31" i="5"/>
  <c r="S30" i="5"/>
  <c r="S29" i="5"/>
  <c r="S28" i="5"/>
  <c r="S27" i="5"/>
  <c r="S26" i="5"/>
  <c r="S25" i="5"/>
  <c r="S2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U89" i="5"/>
  <c r="U88" i="5"/>
  <c r="U87" i="5"/>
  <c r="U86" i="5"/>
  <c r="U85" i="5"/>
  <c r="U84" i="5"/>
  <c r="U83" i="5"/>
  <c r="U82" i="5"/>
  <c r="U81" i="5"/>
  <c r="U80" i="5"/>
  <c r="U79" i="5"/>
  <c r="U78" i="5"/>
  <c r="U72" i="5"/>
  <c r="U71" i="5"/>
  <c r="U70" i="5"/>
  <c r="U69" i="5"/>
  <c r="U68" i="5"/>
  <c r="U67" i="5"/>
  <c r="U66" i="5"/>
  <c r="U65" i="5"/>
  <c r="U64" i="5"/>
  <c r="U63" i="5"/>
  <c r="U62" i="5"/>
  <c r="U61" i="5"/>
  <c r="U60" i="5"/>
  <c r="U59" i="5"/>
  <c r="S89" i="5"/>
  <c r="S88" i="5"/>
  <c r="S87" i="5"/>
  <c r="S86" i="5"/>
  <c r="S85" i="5"/>
  <c r="S84" i="5"/>
  <c r="S83" i="5"/>
  <c r="S82" i="5"/>
  <c r="S81" i="5"/>
  <c r="S80" i="5"/>
  <c r="S79" i="5"/>
  <c r="S78" i="5"/>
  <c r="S72" i="5"/>
  <c r="S71" i="5"/>
  <c r="S70" i="5"/>
  <c r="S69" i="5"/>
  <c r="S68" i="5"/>
  <c r="S67" i="5"/>
  <c r="S66" i="5"/>
  <c r="S65" i="5"/>
  <c r="S64" i="5"/>
  <c r="S63" i="5"/>
  <c r="S62" i="5"/>
  <c r="S61" i="5"/>
  <c r="S60" i="5"/>
  <c r="S59" i="5"/>
  <c r="L89" i="5"/>
  <c r="L88" i="5"/>
  <c r="L87" i="5"/>
  <c r="L86" i="5"/>
  <c r="L85" i="5"/>
  <c r="L84" i="5"/>
  <c r="L83" i="5"/>
  <c r="L82" i="5"/>
  <c r="L81" i="5"/>
  <c r="L80" i="5"/>
  <c r="L79" i="5"/>
  <c r="L78" i="5"/>
  <c r="L77" i="5"/>
  <c r="L76" i="5"/>
  <c r="L75" i="5"/>
  <c r="L68" i="5"/>
  <c r="L67" i="5"/>
  <c r="L66" i="5"/>
  <c r="L65" i="5"/>
  <c r="L64" i="5"/>
  <c r="L63" i="5"/>
  <c r="L62" i="5"/>
  <c r="L61" i="5"/>
  <c r="L60" i="5"/>
  <c r="L59" i="5"/>
  <c r="J89" i="5"/>
  <c r="J88" i="5"/>
  <c r="J87" i="5"/>
  <c r="J86" i="5"/>
  <c r="J85" i="5"/>
  <c r="J84" i="5"/>
  <c r="J83" i="5"/>
  <c r="J82" i="5"/>
  <c r="J81" i="5"/>
  <c r="J80" i="5"/>
  <c r="J79" i="5"/>
  <c r="J78" i="5"/>
  <c r="J77" i="5"/>
  <c r="J76" i="5"/>
  <c r="J75" i="5"/>
  <c r="J68" i="5"/>
  <c r="J67" i="5"/>
  <c r="J66" i="5"/>
  <c r="J65" i="5"/>
  <c r="J64" i="5"/>
  <c r="J63" i="5"/>
  <c r="J62" i="5"/>
  <c r="J61" i="5"/>
  <c r="J60" i="5"/>
  <c r="J59" i="5"/>
  <c r="F47" i="5"/>
  <c r="F46" i="5"/>
  <c r="F45" i="5"/>
  <c r="F44" i="5"/>
  <c r="F43" i="5"/>
  <c r="F42" i="5"/>
  <c r="F41" i="5"/>
  <c r="F40" i="5"/>
  <c r="F39" i="5"/>
  <c r="F38" i="5"/>
  <c r="F37" i="5"/>
  <c r="F36" i="5"/>
  <c r="F35" i="5"/>
  <c r="D47" i="5"/>
  <c r="D46" i="5"/>
  <c r="D45" i="5"/>
  <c r="D44" i="5"/>
  <c r="D43" i="5"/>
  <c r="D42" i="5"/>
  <c r="D41" i="5"/>
  <c r="D40" i="5"/>
  <c r="D39" i="5"/>
  <c r="D38" i="5"/>
  <c r="D37" i="5"/>
  <c r="D36" i="5"/>
  <c r="D35" i="5"/>
  <c r="AE82" i="5" l="1"/>
  <c r="AE67" i="5"/>
  <c r="AE74" i="5"/>
  <c r="AE100" i="5"/>
  <c r="AE36" i="5"/>
  <c r="AE10" i="5"/>
  <c r="F77" i="5" s="1"/>
  <c r="AE114" i="5"/>
  <c r="AE92" i="5"/>
  <c r="AE28" i="5"/>
  <c r="AE3" i="5"/>
  <c r="F70" i="5" s="1"/>
  <c r="AE59" i="5"/>
  <c r="AE64" i="5"/>
  <c r="AE65" i="5"/>
  <c r="AE63" i="5"/>
  <c r="AE73" i="5"/>
  <c r="AE18" i="5"/>
  <c r="F85" i="5" s="1"/>
  <c r="AE122" i="5"/>
  <c r="AE60" i="5"/>
  <c r="AE91" i="5"/>
  <c r="AE27" i="5"/>
  <c r="AE80" i="5"/>
  <c r="AE95" i="5"/>
  <c r="AE31" i="5"/>
  <c r="AE62" i="5"/>
  <c r="AE93" i="5"/>
  <c r="AE29" i="5"/>
  <c r="AE90" i="5"/>
  <c r="AE50" i="5"/>
  <c r="AE66" i="5"/>
  <c r="AE84" i="5"/>
  <c r="AE20" i="5"/>
  <c r="F87" i="5" s="1"/>
  <c r="AE115" i="5"/>
  <c r="AE51" i="5"/>
  <c r="AE8" i="5"/>
  <c r="AE49" i="5"/>
  <c r="AE119" i="5"/>
  <c r="AE55" i="5"/>
  <c r="AE57" i="5"/>
  <c r="AE118" i="5"/>
  <c r="AE54" i="5"/>
  <c r="AE85" i="5"/>
  <c r="AE21" i="5"/>
  <c r="F88" i="5" s="1"/>
  <c r="AE98" i="5"/>
  <c r="AE76" i="5"/>
  <c r="AE12" i="5"/>
  <c r="F79" i="5" s="1"/>
  <c r="AE107" i="5"/>
  <c r="AE43" i="5"/>
  <c r="AE25" i="5"/>
  <c r="AE112" i="5"/>
  <c r="AE111" i="5"/>
  <c r="AE47" i="5"/>
  <c r="AE41" i="5"/>
  <c r="AE120" i="5"/>
  <c r="AE110" i="5"/>
  <c r="AE46" i="5"/>
  <c r="AE77" i="5"/>
  <c r="AE13" i="5"/>
  <c r="F80" i="5" s="1"/>
  <c r="AE34" i="5"/>
  <c r="AE68" i="5"/>
  <c r="AE4" i="5"/>
  <c r="F71" i="5" s="1"/>
  <c r="AE99" i="5"/>
  <c r="AE35" i="5"/>
  <c r="AE9" i="5"/>
  <c r="F76" i="5" s="1"/>
  <c r="AE88" i="5"/>
  <c r="AE103" i="5"/>
  <c r="AE39" i="5"/>
  <c r="AE17" i="5"/>
  <c r="F84" i="5" s="1"/>
  <c r="AE96" i="5"/>
  <c r="AE102" i="5"/>
  <c r="AE38" i="5"/>
  <c r="AE69" i="5"/>
  <c r="AE5" i="5"/>
  <c r="F72" i="5" s="1"/>
  <c r="AE72" i="5"/>
  <c r="AE94" i="5"/>
  <c r="AE30" i="5"/>
  <c r="AC4" i="5" a="1"/>
  <c r="AC4" i="5" s="1"/>
  <c r="AE61" i="5"/>
  <c r="AE58" i="5"/>
  <c r="AE106" i="5"/>
  <c r="AE116" i="5"/>
  <c r="AE52" i="5"/>
  <c r="AE83" i="5"/>
  <c r="AE19" i="5"/>
  <c r="F86" i="5" s="1"/>
  <c r="AE33" i="5"/>
  <c r="AE113" i="5"/>
  <c r="AE56" i="5"/>
  <c r="AE87" i="5"/>
  <c r="AE23" i="5"/>
  <c r="AE121" i="5"/>
  <c r="AE48" i="5"/>
  <c r="AE86" i="5"/>
  <c r="AE22" i="5"/>
  <c r="F89" i="5" s="1"/>
  <c r="AE117" i="5"/>
  <c r="AE53" i="5"/>
  <c r="AE26" i="5"/>
  <c r="AE42" i="5"/>
  <c r="AE108" i="5"/>
  <c r="AE44" i="5"/>
  <c r="AE75" i="5"/>
  <c r="AE11" i="5"/>
  <c r="F78" i="5" s="1"/>
  <c r="AE97" i="5"/>
  <c r="AE40" i="5"/>
  <c r="AE79" i="5"/>
  <c r="AE15" i="5"/>
  <c r="F82" i="5" s="1"/>
  <c r="AE105" i="5"/>
  <c r="AE32" i="5"/>
  <c r="AE78" i="5"/>
  <c r="AE14" i="5"/>
  <c r="F81" i="5" s="1"/>
  <c r="AE109" i="5"/>
  <c r="AE45" i="5"/>
  <c r="AE104" i="5"/>
  <c r="AE81" i="5"/>
  <c r="AE24" i="5"/>
  <c r="AE71" i="5"/>
  <c r="AE7" i="5"/>
  <c r="F74" i="5" s="1"/>
  <c r="AE89" i="5"/>
  <c r="AE16" i="5"/>
  <c r="F83" i="5" s="1"/>
  <c r="AE70" i="5"/>
  <c r="AE6" i="5"/>
  <c r="F73" i="5" s="1"/>
  <c r="AE101" i="5"/>
  <c r="AE37" i="5"/>
  <c r="E81" i="5"/>
  <c r="E73" i="5"/>
  <c r="E86" i="5"/>
  <c r="E83" i="5"/>
  <c r="E88" i="5"/>
  <c r="E80" i="5"/>
  <c r="E72" i="5"/>
  <c r="E75" i="5"/>
  <c r="F75" i="5"/>
  <c r="E85" i="5"/>
  <c r="E77" i="5"/>
  <c r="E82" i="5"/>
  <c r="E87" i="5"/>
  <c r="E78" i="5"/>
  <c r="E70" i="5"/>
  <c r="E74" i="5"/>
  <c r="E79" i="5"/>
  <c r="E76" i="5"/>
  <c r="E84" i="5"/>
  <c r="E89" i="5"/>
  <c r="E71" i="5"/>
  <c r="W54" i="5"/>
  <c r="W89" i="5"/>
  <c r="AC5" i="5" l="1" a="1"/>
  <c r="AC5" i="5" s="1"/>
  <c r="G28" i="5"/>
  <c r="Q6" i="5" s="1"/>
  <c r="E29" i="5"/>
  <c r="N59" i="5"/>
  <c r="E28" i="5"/>
  <c r="E27" i="5"/>
  <c r="E26" i="5"/>
  <c r="G27" i="5"/>
  <c r="AC6" i="5" l="1" a="1"/>
  <c r="AC6" i="5" s="1"/>
  <c r="E30" i="5"/>
  <c r="G29" i="5"/>
  <c r="U6" i="5" s="1"/>
  <c r="N89" i="5"/>
  <c r="G26" i="5"/>
  <c r="L6" i="5" s="1"/>
  <c r="AC7" i="5" l="1" a="1"/>
  <c r="AC7" i="5" s="1"/>
  <c r="AC8" i="5" s="1" a="1"/>
  <c r="AC8" i="5" s="1"/>
  <c r="G30" i="5"/>
  <c r="I6" i="5"/>
  <c r="AC9" i="5" l="1" a="1"/>
  <c r="AC9" i="5" s="1"/>
  <c r="AC10" i="5" s="1" a="1"/>
  <c r="AC10" i="5" s="1"/>
  <c r="C70" i="5"/>
  <c r="AC11" i="5" l="1" a="1"/>
  <c r="AC11" i="5" s="1"/>
  <c r="AC12" i="5" s="1" a="1"/>
  <c r="AC12" i="5" s="1"/>
  <c r="AC13" i="5" s="1" a="1"/>
  <c r="AC13" i="5" s="1"/>
  <c r="AC14" i="5" s="1" a="1"/>
  <c r="AC14" i="5" s="1"/>
  <c r="AC15" i="5" s="1" a="1"/>
  <c r="AC15" i="5" s="1"/>
  <c r="AC16" i="5" s="1" a="1"/>
  <c r="AC16" i="5" s="1"/>
  <c r="AC17" i="5" s="1" a="1"/>
  <c r="AC17" i="5" s="1"/>
  <c r="AC18" i="5" s="1" a="1"/>
  <c r="AC18" i="5" s="1"/>
  <c r="AC19" i="5" s="1" a="1"/>
  <c r="AC19" i="5" s="1"/>
  <c r="AC20" i="5" s="1" a="1"/>
  <c r="AC20" i="5" s="1"/>
  <c r="AC21" i="5" s="1" a="1"/>
  <c r="AC21" i="5" s="1"/>
  <c r="AC22" i="5" s="1" a="1"/>
  <c r="AC22" i="5" s="1"/>
  <c r="AC23" i="5" s="1" a="1"/>
  <c r="AC23" i="5" s="1"/>
  <c r="AC24" i="5" s="1" a="1"/>
  <c r="AC24" i="5" s="1"/>
  <c r="AC25" i="5" s="1" a="1"/>
  <c r="AC25" i="5" s="1"/>
  <c r="AC26" i="5" s="1" a="1"/>
  <c r="AC26" i="5" s="1"/>
  <c r="AC27" i="5" s="1" a="1"/>
  <c r="AC27" i="5" s="1"/>
  <c r="AC28" i="5" s="1" a="1"/>
  <c r="AC28" i="5" s="1"/>
  <c r="AC29" i="5" s="1" a="1"/>
  <c r="AC29" i="5" s="1"/>
  <c r="AC30" i="5" s="1" a="1"/>
  <c r="AC30" i="5" s="1"/>
  <c r="AC31" i="5" s="1" a="1"/>
  <c r="AC31" i="5" s="1"/>
  <c r="AC32" i="5" s="1" a="1"/>
  <c r="AC32" i="5" s="1"/>
  <c r="AC33" i="5" s="1" a="1"/>
  <c r="AC33" i="5" s="1"/>
  <c r="AC34" i="5" s="1" a="1"/>
  <c r="AC34" i="5" s="1"/>
  <c r="AC35" i="5" s="1" a="1"/>
  <c r="AC35" i="5" s="1"/>
  <c r="AC36" i="5" s="1" a="1"/>
  <c r="AC36" i="5" s="1"/>
  <c r="AC37" i="5" s="1" a="1"/>
  <c r="AC37" i="5" s="1"/>
  <c r="AC38" i="5" s="1" a="1"/>
  <c r="AC38" i="5" s="1"/>
  <c r="AC39" i="5" s="1" a="1"/>
  <c r="AC39" i="5" s="1"/>
  <c r="AC40" i="5" s="1" a="1"/>
  <c r="AC40" i="5" s="1"/>
  <c r="AC41" i="5" s="1" a="1"/>
  <c r="AC41" i="5" s="1"/>
  <c r="AC42" i="5" s="1" a="1"/>
  <c r="AC42" i="5" s="1"/>
  <c r="AC43" i="5" s="1" a="1"/>
  <c r="AC43" i="5" s="1"/>
  <c r="AC44" i="5" s="1" a="1"/>
  <c r="AC44" i="5" s="1"/>
  <c r="AC45" i="5" s="1" a="1"/>
  <c r="AC45" i="5" s="1"/>
  <c r="AC46" i="5" s="1" a="1"/>
  <c r="AC46" i="5" s="1"/>
  <c r="AC47" i="5" s="1" a="1"/>
  <c r="AC47" i="5" s="1"/>
  <c r="AC48" i="5" s="1" a="1"/>
  <c r="AC48" i="5" s="1"/>
  <c r="AC49" i="5" s="1" a="1"/>
  <c r="AC49" i="5" s="1"/>
  <c r="AC50" i="5" s="1" a="1"/>
  <c r="AC50" i="5" s="1"/>
  <c r="AC51" i="5" s="1" a="1"/>
  <c r="AC51" i="5" s="1"/>
  <c r="AC52" i="5" s="1" a="1"/>
  <c r="AC52" i="5" s="1"/>
  <c r="AC53" i="5" s="1" a="1"/>
  <c r="AC53" i="5" s="1"/>
  <c r="AC54" i="5" s="1" a="1"/>
  <c r="AC54" i="5" s="1"/>
  <c r="AC55" i="5" s="1" a="1"/>
  <c r="AC55" i="5" s="1"/>
  <c r="AC56" i="5" s="1" a="1"/>
  <c r="AC56" i="5" s="1"/>
  <c r="AC57" i="5" s="1" a="1"/>
  <c r="AC57" i="5" s="1"/>
  <c r="AC58" i="5" s="1" a="1"/>
  <c r="AC58" i="5" s="1"/>
  <c r="AC59" i="5" s="1" a="1"/>
  <c r="AC59" i="5" s="1"/>
  <c r="AC60" i="5" s="1" a="1"/>
  <c r="AC60" i="5" s="1"/>
  <c r="AC61" i="5" s="1" a="1"/>
  <c r="AC61" i="5" s="1"/>
  <c r="AC62" i="5" s="1" a="1"/>
  <c r="AC62" i="5" s="1"/>
  <c r="AC63" i="5" s="1" a="1"/>
  <c r="AC63" i="5" s="1"/>
  <c r="AC64" i="5" s="1" a="1"/>
  <c r="AC64" i="5" s="1"/>
  <c r="AC65" i="5" s="1" a="1"/>
  <c r="AC65" i="5" s="1"/>
  <c r="AC66" i="5" s="1" a="1"/>
  <c r="AC66" i="5" s="1"/>
  <c r="AC67" i="5" s="1" a="1"/>
  <c r="AC67" i="5" s="1"/>
  <c r="AC68" i="5" s="1" a="1"/>
  <c r="AC68" i="5" s="1"/>
  <c r="AC69" i="5" s="1" a="1"/>
  <c r="AC69" i="5" s="1"/>
  <c r="AC70" i="5" s="1" a="1"/>
  <c r="AC70" i="5" s="1"/>
  <c r="AC71" i="5" s="1" a="1"/>
  <c r="AC71" i="5" s="1"/>
  <c r="AC72" i="5" s="1" a="1"/>
  <c r="AC72" i="5" s="1"/>
  <c r="AC73" i="5" s="1" a="1"/>
  <c r="AC73" i="5" s="1"/>
  <c r="AC74" i="5" s="1" a="1"/>
  <c r="AC74" i="5" s="1"/>
  <c r="AC75" i="5" s="1" a="1"/>
  <c r="AC75" i="5" s="1"/>
  <c r="AC76" i="5" s="1" a="1"/>
  <c r="AC76" i="5" s="1"/>
  <c r="AC77" i="5" s="1" a="1"/>
  <c r="AC77" i="5" s="1"/>
  <c r="AC78" i="5" s="1" a="1"/>
  <c r="AC78" i="5" s="1"/>
  <c r="AC79" i="5" s="1" a="1"/>
  <c r="AC79" i="5" s="1"/>
  <c r="AC80" i="5" s="1" a="1"/>
  <c r="AC80" i="5" s="1"/>
  <c r="AC81" i="5" s="1" a="1"/>
  <c r="AC81" i="5" s="1"/>
  <c r="AC82" i="5" s="1" a="1"/>
  <c r="AC82" i="5" s="1"/>
  <c r="AC83" i="5" s="1" a="1"/>
  <c r="AC83" i="5" s="1"/>
  <c r="AC84" i="5" s="1" a="1"/>
  <c r="AC84" i="5" s="1"/>
  <c r="AC85" i="5" s="1" a="1"/>
  <c r="AC85" i="5" s="1"/>
  <c r="AC86" i="5" s="1" a="1"/>
  <c r="AC86" i="5" s="1"/>
  <c r="AC87" i="5" s="1" a="1"/>
  <c r="AC87" i="5" s="1"/>
  <c r="AC88" i="5" s="1" a="1"/>
  <c r="AC88" i="5" s="1"/>
  <c r="AC89" i="5" s="1" a="1"/>
  <c r="AC89" i="5" s="1"/>
  <c r="AC90" i="5" s="1" a="1"/>
  <c r="AC90" i="5" s="1"/>
  <c r="AC91" i="5" s="1" a="1"/>
  <c r="AC91" i="5" s="1"/>
  <c r="AC92" i="5" s="1" a="1"/>
  <c r="AC92" i="5" s="1"/>
  <c r="AC93" i="5" s="1" a="1"/>
  <c r="AC93" i="5" s="1"/>
  <c r="AC94" i="5" s="1" a="1"/>
  <c r="AC94" i="5" s="1"/>
  <c r="AC95" i="5" s="1" a="1"/>
  <c r="AC95" i="5" s="1"/>
  <c r="AC96" i="5" s="1" a="1"/>
  <c r="AC96" i="5" s="1"/>
  <c r="AC97" i="5" s="1" a="1"/>
  <c r="AC97" i="5" s="1"/>
  <c r="AC98" i="5" s="1" a="1"/>
  <c r="AC98" i="5" s="1"/>
  <c r="AC99" i="5" s="1" a="1"/>
  <c r="AC99" i="5" s="1"/>
  <c r="AC100" i="5" s="1" a="1"/>
  <c r="AC100" i="5" s="1"/>
  <c r="AC101" i="5" s="1" a="1"/>
  <c r="AC101" i="5" s="1"/>
  <c r="AC102" i="5" s="1" a="1"/>
  <c r="AC102" i="5" s="1"/>
  <c r="AC103" i="5" s="1" a="1"/>
  <c r="AC103" i="5" s="1"/>
  <c r="AC104" i="5" s="1" a="1"/>
  <c r="AC104" i="5" s="1"/>
  <c r="AC105" i="5" s="1" a="1"/>
  <c r="AC105" i="5" s="1"/>
  <c r="AC106" i="5" s="1" a="1"/>
  <c r="AC106" i="5" s="1"/>
  <c r="AC107" i="5" s="1" a="1"/>
  <c r="AC107" i="5" s="1"/>
  <c r="AC108" i="5" s="1" a="1"/>
  <c r="AC108" i="5" s="1"/>
  <c r="AC109" i="5" s="1" a="1"/>
  <c r="AC109" i="5" s="1"/>
  <c r="AC110" i="5" s="1" a="1"/>
  <c r="AC110" i="5" s="1"/>
  <c r="AC111" i="5" s="1" a="1"/>
  <c r="AC111" i="5" s="1"/>
  <c r="C72" i="5"/>
  <c r="C71" i="5"/>
  <c r="C73" i="5" l="1"/>
  <c r="C74" i="5" l="1"/>
  <c r="C75" i="5" l="1"/>
  <c r="C76" i="5" l="1"/>
  <c r="C77" i="5" l="1"/>
  <c r="C79" i="5" l="1"/>
  <c r="C78" i="5"/>
  <c r="C80" i="5" l="1"/>
  <c r="C81" i="5" l="1"/>
  <c r="C82" i="5" l="1"/>
  <c r="C83" i="5" l="1"/>
  <c r="C84" i="5" l="1"/>
  <c r="C85" i="5" l="1"/>
  <c r="C86" i="5" l="1"/>
  <c r="C87" i="5" l="1"/>
  <c r="C88" i="5" l="1"/>
  <c r="C89" i="5" l="1"/>
  <c r="B51" i="5" l="1"/>
  <c r="B54"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<sst xmlns="http://schemas.openxmlformats.org/spreadsheetml/2006/main" count="371" uniqueCount="190">
  <si>
    <t>a step-by-step guide on how to access &amp; edit the template</t>
  </si>
  <si>
    <t>1.</t>
  </si>
  <si>
    <t>INCOME</t>
  </si>
  <si>
    <t>S T E P   1</t>
  </si>
  <si>
    <t>2.</t>
  </si>
  <si>
    <t>EXPENSES</t>
  </si>
  <si>
    <t>3.</t>
  </si>
  <si>
    <t>BILLS</t>
  </si>
  <si>
    <t>S T E P   2</t>
  </si>
  <si>
    <t>DEBT</t>
  </si>
  <si>
    <t>PLEASE DO NOT EDIT CELLS WITH A BACKGROUND COLOR</t>
  </si>
  <si>
    <t>$</t>
  </si>
  <si>
    <t>CATEGORY</t>
  </si>
  <si>
    <t>EXPECTED</t>
  </si>
  <si>
    <t>Paycheck</t>
  </si>
  <si>
    <t>Travel Fund</t>
  </si>
  <si>
    <t>Food</t>
  </si>
  <si>
    <t>Internet</t>
  </si>
  <si>
    <t>Business</t>
  </si>
  <si>
    <t>Wedding Fund</t>
  </si>
  <si>
    <t>Social Life</t>
  </si>
  <si>
    <t>Electricity</t>
  </si>
  <si>
    <t>Side Hustle</t>
  </si>
  <si>
    <t>Car Fund</t>
  </si>
  <si>
    <t>Transportation</t>
  </si>
  <si>
    <t>Water</t>
  </si>
  <si>
    <t>Dividends</t>
  </si>
  <si>
    <t>Household</t>
  </si>
  <si>
    <t>Mobile</t>
  </si>
  <si>
    <t>Interest Income</t>
  </si>
  <si>
    <t>Apparel</t>
  </si>
  <si>
    <t>Commission</t>
  </si>
  <si>
    <t>Beauty</t>
  </si>
  <si>
    <t>Health</t>
  </si>
  <si>
    <t>Education</t>
  </si>
  <si>
    <t>Gift</t>
  </si>
  <si>
    <t>Pet</t>
  </si>
  <si>
    <t>Self-development</t>
  </si>
  <si>
    <t>Stocks</t>
  </si>
  <si>
    <t>Mutual Funds</t>
  </si>
  <si>
    <t>Cryptocurrency</t>
  </si>
  <si>
    <t>Student Loans</t>
  </si>
  <si>
    <t>Mortgage</t>
  </si>
  <si>
    <t>Car Payments</t>
  </si>
  <si>
    <t>ACTUAL</t>
  </si>
  <si>
    <t>AMOUNT</t>
  </si>
  <si>
    <t>I N C O M E</t>
  </si>
  <si>
    <t>DATE</t>
  </si>
  <si>
    <t>DESCRIPTION</t>
  </si>
  <si>
    <t xml:space="preserve">TOTAL INCOME   </t>
  </si>
  <si>
    <t>+</t>
  </si>
  <si>
    <t>Total Income</t>
  </si>
  <si>
    <t>-</t>
  </si>
  <si>
    <t>Expenses</t>
  </si>
  <si>
    <t>Bills</t>
  </si>
  <si>
    <t>Debt</t>
  </si>
  <si>
    <t>Savings</t>
  </si>
  <si>
    <t xml:space="preserve">TOTAL LEFTOVER   </t>
  </si>
  <si>
    <t>PROGRESS</t>
  </si>
  <si>
    <t xml:space="preserve">TOTAL   </t>
  </si>
  <si>
    <t>INSTRUCTIONS</t>
  </si>
  <si>
    <t>Go to File &gt; New and a blank workbook will appear.</t>
  </si>
  <si>
    <t>here are some common concerns about the template</t>
  </si>
  <si>
    <t>✓</t>
  </si>
  <si>
    <t>J A N U A R Y</t>
  </si>
  <si>
    <t>Life Insurance</t>
  </si>
  <si>
    <t>Health Insurance</t>
  </si>
  <si>
    <t>City Garbage</t>
  </si>
  <si>
    <t>Gas</t>
  </si>
  <si>
    <t>FREQUENTLY ASKED QUESTIONS</t>
  </si>
  <si>
    <t>see if any of your questions are answered here!</t>
  </si>
  <si>
    <t>CAN I ADD MORE TRANSACTIONS ROWS?</t>
  </si>
  <si>
    <t>I CAN'T EDIT ANY OF THE CELLS. I KEEP GETTING A POP-UP MESSAGE. IS THIS NORMAL?</t>
  </si>
  <si>
    <r>
      <rPr>
        <b/>
        <sz val="11"/>
        <color rgb="FFFFFFFF"/>
        <rFont val="Quattrocento Sans"/>
        <family val="2"/>
      </rPr>
      <t>CASH FLOW</t>
    </r>
    <r>
      <rPr>
        <sz val="11"/>
        <color rgb="FFFFFFFF"/>
        <rFont val="Quattrocento Sans"/>
        <family val="2"/>
      </rPr>
      <t xml:space="preserve"> SUMMARY</t>
    </r>
  </si>
  <si>
    <r>
      <rPr>
        <b/>
        <sz val="11"/>
        <color rgb="FFFFFFFF"/>
        <rFont val="Quattrocento Sans"/>
        <family val="2"/>
      </rPr>
      <t>INCOME</t>
    </r>
    <r>
      <rPr>
        <sz val="11"/>
        <color rgb="FFFFFFFF"/>
        <rFont val="Quattrocento Sans"/>
        <family val="2"/>
      </rPr>
      <t xml:space="preserve"> SUMMARY</t>
    </r>
  </si>
  <si>
    <t>Rollover</t>
  </si>
  <si>
    <t>A M O U N T   L E F T   T O   S P E N D</t>
  </si>
  <si>
    <r>
      <rPr>
        <b/>
        <sz val="11"/>
        <color theme="0"/>
        <rFont val="Quattrocento Sans"/>
        <family val="2"/>
      </rPr>
      <t>TRANSACTIONS</t>
    </r>
    <r>
      <rPr>
        <sz val="11"/>
        <color theme="0"/>
        <rFont val="Quattrocento Sans"/>
        <family val="2"/>
      </rPr>
      <t xml:space="preserve"> LIST</t>
    </r>
  </si>
  <si>
    <r>
      <rPr>
        <b/>
        <sz val="11"/>
        <color theme="0"/>
        <rFont val="Quattrocento Sans"/>
        <family val="2"/>
      </rPr>
      <t>WHERE MY MONEY</t>
    </r>
    <r>
      <rPr>
        <sz val="11"/>
        <color theme="0"/>
        <rFont val="Quattrocento Sans"/>
        <family val="2"/>
      </rPr>
      <t xml:space="preserve"> WENT</t>
    </r>
  </si>
  <si>
    <r>
      <rPr>
        <b/>
        <sz val="11"/>
        <color rgb="FFFFFFFF"/>
        <rFont val="Quattrocento Sans"/>
        <family val="2"/>
      </rPr>
      <t>EXPENSE</t>
    </r>
    <r>
      <rPr>
        <sz val="11"/>
        <color rgb="FFFFFFFF"/>
        <rFont val="Quattrocento Sans"/>
        <family val="2"/>
      </rPr>
      <t xml:space="preserve"> SUMMARY</t>
    </r>
  </si>
  <si>
    <t>PERCENTAGE</t>
  </si>
  <si>
    <t>DUE</t>
  </si>
  <si>
    <r>
      <rPr>
        <b/>
        <sz val="11"/>
        <color rgb="FFFFFFFF"/>
        <rFont val="Quattrocento Sans"/>
        <family val="2"/>
      </rPr>
      <t>DEBT</t>
    </r>
    <r>
      <rPr>
        <sz val="11"/>
        <color rgb="FFFFFFFF"/>
        <rFont val="Quattrocento Sans"/>
        <family val="2"/>
      </rPr>
      <t xml:space="preserve"> PAYMENTS TRACKER</t>
    </r>
  </si>
  <si>
    <r>
      <rPr>
        <b/>
        <sz val="11"/>
        <color rgb="FFFFFFFF"/>
        <rFont val="Quattrocento Sans"/>
        <family val="2"/>
      </rPr>
      <t>SAVINGS</t>
    </r>
    <r>
      <rPr>
        <sz val="11"/>
        <color rgb="FFFFFFFF"/>
        <rFont val="Quattrocento Sans"/>
        <family val="2"/>
      </rPr>
      <t xml:space="preserve"> TRACKER</t>
    </r>
  </si>
  <si>
    <r>
      <rPr>
        <b/>
        <sz val="11"/>
        <color rgb="FFFFFFFF"/>
        <rFont val="Quattrocento Sans"/>
        <family val="2"/>
      </rPr>
      <t xml:space="preserve">BILL </t>
    </r>
    <r>
      <rPr>
        <sz val="11"/>
        <color rgb="FFFFFFFF"/>
        <rFont val="Quattrocento Sans"/>
        <family val="2"/>
      </rPr>
      <t>TRACKER</t>
    </r>
  </si>
  <si>
    <t>TRANSACTION</t>
  </si>
  <si>
    <t>Income</t>
  </si>
  <si>
    <t>Expense</t>
  </si>
  <si>
    <t>Bill</t>
  </si>
  <si>
    <r>
      <rPr>
        <b/>
        <sz val="10"/>
        <color rgb="FF332D2D"/>
        <rFont val="Quattrocento Sans"/>
        <family val="2"/>
      </rPr>
      <t xml:space="preserve">GO BACK </t>
    </r>
    <r>
      <rPr>
        <sz val="10"/>
        <color rgb="FF332D2D"/>
        <rFont val="Quattrocento Sans"/>
        <family val="2"/>
      </rPr>
      <t>TO TOP</t>
    </r>
  </si>
  <si>
    <t>extract your transactions from your bank statements instead of manually entering data</t>
  </si>
  <si>
    <t>Yes, you can definitely add more categories to the spreadsheet! However, doing so will entail altering the formulas, so please leave me a message on Etsy! I'll gladly add more rows for you!</t>
  </si>
  <si>
    <t>Debt is anything that you owe to another. Common forms of debt include student loans, car loans, mortgages, and credit card debt.</t>
  </si>
  <si>
    <t>Bills, in this template, can be categorized as recurring expenses that would have repercussions if not paid on time. 
Some examples of bills include electricity, water, gas, rent, and mobile plans. Please note, however, that in this template, 
credit card statements are not considered as bills. This is because credit cards are used to pay expenses 
which would have already been logged as a transaction. Including credit card payments as a bill would result in a double entry.</t>
  </si>
  <si>
    <t>Expenses can be summarized with the minus (-) sign. Any amount of money that reduces your accounts can be considered as an expense. 
However, in this template, expenses would be anything that goes out of your accounts with the exception of bills. 
Expenses in this template would include your food, groceries, transportation, personal care, pet, travel, and social life expenses.</t>
  </si>
  <si>
    <t>Income can be summarized with the plus (+) sign. Any amount of money that goes into your accounts can be considered as income. 
This would include your paycheck, commissions, side hustle income, dividends, interest income, bonuses, and allowances.</t>
  </si>
  <si>
    <t>D I F F E R E N T   T R A N S A C T I O N   T Y P E S</t>
  </si>
  <si>
    <t>YOU MAY ALSO COPY &amp; PASTE TRANSACTIONS FROM YOUR BANK STATEMENTS. 
TO LEARN HOW TO IMPORT CSV FILES, PLEASE REFER TO THE FAQS SECTION.</t>
  </si>
  <si>
    <r>
      <rPr>
        <sz val="10"/>
        <color rgb="FF332D2D"/>
        <rFont val="Quattrocento Sans"/>
        <family val="2"/>
      </rPr>
      <t xml:space="preserve">Under the Expected column of each Summary table, enter in your expected amount. This can also be referred to as your budget.
</t>
    </r>
    <r>
      <rPr>
        <b/>
        <sz val="10"/>
        <color rgb="FF332D2D"/>
        <rFont val="Quattrocento Sans"/>
        <family val="2"/>
      </rPr>
      <t xml:space="preserve">Income Example
</t>
    </r>
    <r>
      <rPr>
        <sz val="10"/>
        <color rgb="FF332D2D"/>
        <rFont val="Quattrocento Sans"/>
        <family val="2"/>
      </rPr>
      <t xml:space="preserve">You expect to receive a total of $3,000 for Paychecks this month. Write down $3,000 under the Expected column for the category "Paychecks."
</t>
    </r>
    <r>
      <rPr>
        <b/>
        <sz val="10"/>
        <color rgb="FF332D2D"/>
        <rFont val="Quattrocento Sans"/>
        <family val="2"/>
      </rPr>
      <t xml:space="preserve">Expense Example
</t>
    </r>
    <r>
      <rPr>
        <sz val="10"/>
        <color rgb="FF332D2D"/>
        <rFont val="Quattrocento Sans"/>
        <family val="2"/>
      </rPr>
      <t xml:space="preserve">You are allotting $500 for Groceries this month. Enter in $500 under the Expected column for the category "Groceries."
</t>
    </r>
    <r>
      <rPr>
        <b/>
        <sz val="10"/>
        <color rgb="FF332D2D"/>
        <rFont val="Quattrocento Sans"/>
        <family val="2"/>
      </rPr>
      <t xml:space="preserve">Debt Example
</t>
    </r>
    <r>
      <rPr>
        <sz val="10"/>
        <color rgb="FF332D2D"/>
        <rFont val="Quattrocento Sans"/>
        <family val="2"/>
      </rPr>
      <t>You are expecting to pay $300 for your Personal Loan this month. Enter in $300 under the Expected column for the category "Personal Loan."</t>
    </r>
  </si>
  <si>
    <r>
      <rPr>
        <sz val="10"/>
        <color rgb="FF332D2D"/>
        <rFont val="Quattrocento Sans"/>
        <family val="2"/>
      </rPr>
      <t xml:space="preserve">If you have any amounts leftover from your previous month's budget, you may enter it in the </t>
    </r>
    <r>
      <rPr>
        <b/>
        <sz val="10"/>
        <color rgb="FF332D2D"/>
        <rFont val="Quattrocento Sans"/>
        <family val="2"/>
      </rPr>
      <t>Cash Flow Summary</t>
    </r>
    <r>
      <rPr>
        <sz val="10"/>
        <color rgb="FF332D2D"/>
        <rFont val="Quattrocento Sans"/>
        <family val="2"/>
      </rPr>
      <t xml:space="preserve"> table. This would automatically include the rollover amount for the current month's budget.</t>
    </r>
  </si>
  <si>
    <t>Just below the month name, you may enter your currency symbol to change the currency of the entire template. By default, the template's currency is set to dollar.
You may also copy one of the symbols here and double-click on the currency field to change the currency: £ € ¥ ₱ ฿ ₩ ₹ ₫ ₺</t>
  </si>
  <si>
    <t>Click on the month name and select the month you are budgeting for through the dropdown menu.</t>
  </si>
  <si>
    <t>STEP 1.   SELECT THE MONTH FROM THE DROPDOWN</t>
  </si>
  <si>
    <t>REMOVING THE PROTECTION ON THE TABS</t>
  </si>
  <si>
    <t>Any changes made to these cells will show a warning before allowing you to edit the cell. Please refrain from altering these cells to avoid inaccuracies in the template.</t>
  </si>
  <si>
    <t>please keep this in mind when using the template</t>
  </si>
  <si>
    <r>
      <rPr>
        <b/>
        <sz val="11"/>
        <color rgb="FF332D2D"/>
        <rFont val="Quattrocento Sans"/>
        <family val="2"/>
      </rPr>
      <t>PLEASE</t>
    </r>
    <r>
      <rPr>
        <sz val="11"/>
        <color rgb="FF332D2D"/>
        <rFont val="Quattrocento Sans"/>
        <family val="2"/>
      </rPr>
      <t xml:space="preserve"> NOTE</t>
    </r>
  </si>
  <si>
    <t>FAQs</t>
  </si>
  <si>
    <t xml:space="preserve">J U M P   T O   I N S T R U C T I O N S </t>
  </si>
  <si>
    <r>
      <rPr>
        <b/>
        <sz val="11"/>
        <color rgb="FF332D2D"/>
        <rFont val="Quattrocento Sans"/>
        <family val="2"/>
      </rPr>
      <t>HOW TO ACCESS</t>
    </r>
    <r>
      <rPr>
        <sz val="11"/>
        <color rgb="FF332D2D"/>
        <rFont val="Quattrocento Sans"/>
        <family val="2"/>
      </rPr>
      <t xml:space="preserve"> THE TEMPLATE</t>
    </r>
  </si>
  <si>
    <r>
      <t xml:space="preserve">To maximize the use of this template, please take the time to read through the instructions found in this sheet. Here, you will see the function of each tab and learn more about the different terminologies used in the template. If you have trouble accessing the template, please read through the guide on How to </t>
    </r>
    <r>
      <rPr>
        <b/>
        <sz val="10"/>
        <color rgb="FF332D2D"/>
        <rFont val="Quattrocento Sans"/>
        <family val="2"/>
      </rPr>
      <t>Access the Template</t>
    </r>
    <r>
      <rPr>
        <sz val="10"/>
        <color rgb="FF332D2D"/>
        <rFont val="Quattrocento Sans"/>
        <family val="2"/>
      </rPr>
      <t xml:space="preserve"> and follow the steps. If you have any questions or concerns, please just reach out to me on Etsy, and I will get back to you as soon as possible. Thank you so much for including The Weekly Crew as part of your personal finance journey! I hope this template helps you reach your financial goals! Wishing you all the best! :)</t>
    </r>
  </si>
  <si>
    <r>
      <t xml:space="preserve">If you have yet to install the fonts, please go to the folder </t>
    </r>
    <r>
      <rPr>
        <b/>
        <sz val="10"/>
        <color rgb="FF332D2D"/>
        <rFont val="Quattrocento Sans"/>
        <family val="2"/>
      </rPr>
      <t>\ 03 - MS Excel \ Install Fonts</t>
    </r>
    <r>
      <rPr>
        <sz val="10"/>
        <color rgb="FF332D2D"/>
        <rFont val="Quattrocento Sans"/>
        <family val="2"/>
      </rPr>
      <t xml:space="preserve">. Please quit Microsoft Excel and re-open the program after installation.	
	</t>
    </r>
  </si>
  <si>
    <r>
      <rPr>
        <sz val="11"/>
        <color rgb="FF505052"/>
        <rFont val="Quattrocento Sans"/>
        <family val="2"/>
      </rPr>
      <t xml:space="preserve">Double-click on </t>
    </r>
    <r>
      <rPr>
        <b/>
        <sz val="11"/>
        <color rgb="FF505052"/>
        <rFont val="Quattrocento Sans"/>
        <family val="2"/>
      </rPr>
      <t>EACH FONT FILE.</t>
    </r>
  </si>
  <si>
    <r>
      <rPr>
        <sz val="11"/>
        <color rgb="FF505052"/>
        <rFont val="Quattrocento Sans"/>
        <family val="2"/>
      </rPr>
      <t xml:space="preserve">Click on </t>
    </r>
    <r>
      <rPr>
        <b/>
        <sz val="11"/>
        <color rgb="FF505052"/>
        <rFont val="Quattrocento Sans"/>
        <family val="2"/>
      </rPr>
      <t>INSTALL.</t>
    </r>
  </si>
  <si>
    <r>
      <t xml:space="preserve">If you want to get rid of the sheet protection, please go to </t>
    </r>
    <r>
      <rPr>
        <b/>
        <sz val="12"/>
        <color rgb="FFAB6465"/>
        <rFont val="Quattrocento Sans"/>
        <family val="2"/>
      </rPr>
      <t>Review &gt; Unprotect Sheet</t>
    </r>
    <r>
      <rPr>
        <sz val="10"/>
        <color rgb="FF332D2D"/>
        <rFont val="Quattrocento Sans"/>
        <family val="2"/>
      </rPr>
      <t>. No password is needed to unprotect the sheet. I highly advise against this, however! Altering or removing formulas in the spreadsheet will change how it works.</t>
    </r>
  </si>
  <si>
    <r>
      <rPr>
        <b/>
        <sz val="10"/>
        <color rgb="FF332D2D"/>
        <rFont val="Quattrocento Sans"/>
        <family val="2"/>
      </rPr>
      <t>GO BACK</t>
    </r>
    <r>
      <rPr>
        <sz val="10"/>
        <color rgb="FF332D2D"/>
        <rFont val="Quattrocento Sans"/>
        <family val="2"/>
      </rPr>
      <t xml:space="preserve"> TO TOP</t>
    </r>
  </si>
  <si>
    <r>
      <t xml:space="preserve">Yes, this is completely normal! The protection on the sheet is to prevent cells with formulas from being edited accidentally. However, I've put exceptions on cells you're supposed to edit. As a general rule, only edit the cells with a </t>
    </r>
    <r>
      <rPr>
        <b/>
        <sz val="10"/>
        <color rgb="FF332D2D"/>
        <rFont val="Quattrocento Sans"/>
        <family val="2"/>
      </rPr>
      <t>plain white background</t>
    </r>
    <r>
      <rPr>
        <sz val="10"/>
        <color rgb="FF332D2D"/>
        <rFont val="Quattrocento Sans"/>
        <family val="2"/>
      </rPr>
      <t xml:space="preserve">. Cells with a colored background would have formulas in them and shouldn't be edited!
If you want to get rid of this feature, please go to </t>
    </r>
    <r>
      <rPr>
        <b/>
        <sz val="10"/>
        <color rgb="FF332D2D"/>
        <rFont val="Quattrocento Sans"/>
        <family val="2"/>
      </rPr>
      <t xml:space="preserve">Review &gt; Unprotect Sheet. </t>
    </r>
    <r>
      <rPr>
        <sz val="10"/>
        <color rgb="FF332D2D"/>
        <rFont val="Quattrocento Sans"/>
        <family val="2"/>
      </rPr>
      <t>No password is needed to unprotect the sheet. I highly advise against this, however! Altering or removing formulas in the spreadsheet will change how it works!</t>
    </r>
  </si>
  <si>
    <t>CAN I ADD MORE CATEGORIES TO THE SETUP TAB?</t>
  </si>
  <si>
    <r>
      <t xml:space="preserve">IMPORT TRANSACTIONS </t>
    </r>
    <r>
      <rPr>
        <sz val="11"/>
        <color rgb="FF332D2D"/>
        <rFont val="Quattrocento Sans"/>
        <family val="2"/>
      </rPr>
      <t>FROM A CSV FILE</t>
    </r>
  </si>
  <si>
    <t>STEP 1.   CREATE A NEW WORKBOOK</t>
  </si>
  <si>
    <t>STEP 2.   SELECT YOUR CSV FILE</t>
  </si>
  <si>
    <t>On the Data tab, click on Get External Data and select From Text. From there, select your csv file and click on Import. Another pop-up window will appear.</t>
  </si>
  <si>
    <t>STEP 3.   CONFIGURE YOUR CSV FILE</t>
  </si>
  <si>
    <r>
      <t>a.. Select</t>
    </r>
    <r>
      <rPr>
        <b/>
        <sz val="10"/>
        <color rgb="FF332D2D"/>
        <rFont val="Quattrocento Sans"/>
        <family val="2"/>
      </rPr>
      <t xml:space="preserve"> Delimited</t>
    </r>
    <r>
      <rPr>
        <sz val="10"/>
        <color rgb="FF332D2D"/>
        <rFont val="Quattrocento Sans"/>
        <family val="2"/>
      </rPr>
      <t xml:space="preserve"> in the options and click on </t>
    </r>
    <r>
      <rPr>
        <b/>
        <sz val="10"/>
        <color rgb="FF332D2D"/>
        <rFont val="Quattrocento Sans"/>
        <family val="2"/>
      </rPr>
      <t>Next</t>
    </r>
    <r>
      <rPr>
        <sz val="10"/>
        <color rgb="FF332D2D"/>
        <rFont val="Quattrocento Sans"/>
        <family val="2"/>
      </rPr>
      <t xml:space="preserve">. 
b. Choose the delimiter used in your data. In a csv file, this is typically a Comma. Please check the preview to see if the data is showing up correctly. After checking, click on </t>
    </r>
    <r>
      <rPr>
        <b/>
        <sz val="10"/>
        <color rgb="FF332D2D"/>
        <rFont val="Quattrocento Sans"/>
        <family val="2"/>
      </rPr>
      <t>Next</t>
    </r>
    <r>
      <rPr>
        <sz val="10"/>
        <color rgb="FF332D2D"/>
        <rFont val="Quattrocento Sans"/>
        <family val="2"/>
      </rPr>
      <t>.
c. Select General and click on Finish.</t>
    </r>
  </si>
  <si>
    <t>STEP 4.   CHOOSE WHERE TO PUT YOUR DATA</t>
  </si>
  <si>
    <r>
      <t>You can choose to put your data in an existing sheet or in a new sheet. I would suggest placing it in a n</t>
    </r>
    <r>
      <rPr>
        <b/>
        <sz val="10"/>
        <color rgb="FF332D2D"/>
        <rFont val="Quattrocento Sans"/>
        <family val="2"/>
      </rPr>
      <t>ew sheet</t>
    </r>
    <r>
      <rPr>
        <sz val="10"/>
        <color rgb="FF332D2D"/>
        <rFont val="Quattrocento Sans"/>
        <family val="2"/>
      </rPr>
      <t>!</t>
    </r>
  </si>
  <si>
    <t>STEP 5.   COPY YOUR DATA TO THE SPREADSHEET</t>
  </si>
  <si>
    <r>
      <t xml:space="preserve">Choose the columns you would like to copy to your spreadsheet and use the keyboard shortcut Ctrl + C (Windows) or Cmd + C (Mac) to copy the data. From there, go to your budget spreadsheet and paste the data by </t>
    </r>
    <r>
      <rPr>
        <b/>
        <sz val="10"/>
        <color theme="1"/>
        <rFont val="Quattrocento Sans"/>
        <family val="2"/>
      </rPr>
      <t xml:space="preserve">right-clicking on the first cell and selecting Paste Special &gt; Values only </t>
    </r>
    <r>
      <rPr>
        <b/>
        <sz val="10"/>
        <color rgb="FFAB6465"/>
        <rFont val="Quattrocento Sans"/>
        <family val="2"/>
      </rPr>
      <t>(Important!)</t>
    </r>
    <r>
      <rPr>
        <sz val="10"/>
        <color theme="1"/>
        <rFont val="Quattrocento Sans"/>
        <family val="2"/>
      </rPr>
      <t xml:space="preserve">
Repeat with all other columns and you're done!</t>
    </r>
  </si>
  <si>
    <r>
      <t>STILL HAV</t>
    </r>
    <r>
      <rPr>
        <sz val="11"/>
        <color rgb="FF332D2D"/>
        <rFont val="Quattrocento Sans"/>
        <family val="2"/>
      </rPr>
      <t>E A QUESTION?</t>
    </r>
  </si>
  <si>
    <r>
      <t xml:space="preserve">Please just leave me a message on Etsy! </t>
    </r>
    <r>
      <rPr>
        <sz val="10"/>
        <color rgb="FF332D2D"/>
        <rFont val="Quattrocento Sans"/>
        <family val="2"/>
      </rPr>
      <t>I will get back to you within 24 hours!</t>
    </r>
  </si>
  <si>
    <r>
      <t xml:space="preserve">TROUBLESHOOTING </t>
    </r>
    <r>
      <rPr>
        <sz val="11"/>
        <color rgb="FF332D2D"/>
        <rFont val="Quattrocento Sans"/>
        <family val="2"/>
      </rPr>
      <t>THE SPREADSHEET</t>
    </r>
  </si>
  <si>
    <t>CONCERN: THE CATEGORIES ARE NOT SHOWING IN THE DROPDOWN</t>
  </si>
  <si>
    <r>
      <t xml:space="preserve">This usually happens when the dropdown menu is </t>
    </r>
    <r>
      <rPr>
        <b/>
        <sz val="10"/>
        <color rgb="FF332D2D"/>
        <rFont val="Quattrocento Sans"/>
        <family val="2"/>
      </rPr>
      <t>not scrolled to the top</t>
    </r>
    <r>
      <rPr>
        <sz val="10"/>
        <color rgb="FF332D2D"/>
        <rFont val="Quattrocento Sans"/>
        <family val="2"/>
      </rPr>
      <t>. Please try scrolling to the top and see if the categories appear.
If it still does not appear, please check the Sample Spreadsheet and see if the issue occurs there as well. If so, please reach out to me on Etsy, and I'll make sure to sort things out!</t>
    </r>
  </si>
  <si>
    <t>E X P E N S E S   &amp;   B I L L S</t>
  </si>
  <si>
    <t>D E B T   P A Y M E N T S</t>
  </si>
  <si>
    <t>S A V I N G S</t>
  </si>
  <si>
    <t>SET CURRENCY</t>
  </si>
  <si>
    <t>BUDGET PERIOD</t>
  </si>
  <si>
    <t>to</t>
  </si>
  <si>
    <t>B U D G E T   P L A N N E R   D A S H B O A R D</t>
  </si>
  <si>
    <t>BUDGET TAB</t>
  </si>
  <si>
    <t>IMPORT TRANSACTIONS FROM A CSV FILE</t>
  </si>
  <si>
    <t>INSTALLATION OF FONTS</t>
  </si>
  <si>
    <r>
      <rPr>
        <b/>
        <sz val="11"/>
        <color rgb="FF332D2D"/>
        <rFont val="Quattrocento Sans"/>
        <family val="2"/>
      </rPr>
      <t>BUDGETING</t>
    </r>
    <r>
      <rPr>
        <sz val="11"/>
        <color rgb="FF332D2D"/>
        <rFont val="Quattrocento Sans"/>
        <family val="2"/>
      </rPr>
      <t xml:space="preserve"> FOR THE NEXT PERIOD</t>
    </r>
  </si>
  <si>
    <r>
      <rPr>
        <sz val="10"/>
        <color rgb="FF332D2D"/>
        <rFont val="Quattrocento Sans"/>
        <family val="2"/>
      </rPr>
      <t xml:space="preserve">Simply duplicate the </t>
    </r>
    <r>
      <rPr>
        <b/>
        <sz val="10"/>
        <color rgb="FF332D2D"/>
        <rFont val="Quattrocento Sans"/>
        <family val="2"/>
      </rPr>
      <t>Budget tab</t>
    </r>
    <r>
      <rPr>
        <sz val="10"/>
        <color rgb="FF332D2D"/>
        <rFont val="Quattrocento Sans"/>
        <family val="2"/>
      </rPr>
      <t xml:space="preserve"> by right-clicking on the tab name and selecting Move or Copy. In the pop-up window, make sure to check </t>
    </r>
    <r>
      <rPr>
        <b/>
        <sz val="10"/>
        <color rgb="FF332D2D"/>
        <rFont val="Quattrocento Sans"/>
        <family val="2"/>
      </rPr>
      <t>Create a copy</t>
    </r>
    <r>
      <rPr>
        <sz val="10"/>
        <color rgb="FF332D2D"/>
        <rFont val="Quattrocento Sans"/>
        <family val="2"/>
      </rPr>
      <t>. Delete the previous budget's transactions and customize your categories and budget if necessary! You may also rename the new Budget tab to the period you are budgeting for (e.g.  Jan, Feb, Mar, etc.)</t>
    </r>
  </si>
  <si>
    <t>IF YOU ARE BUDGETING BY WEEK OR BY PAYCHECK, YOU MAY SELECT THE 
MONTH IN WHICH MOST OF YOUR BUDGET COVERS.</t>
  </si>
  <si>
    <t>STEP 3.   SET THE CURRENCY OF THE ENTIRE TEMPLATE</t>
  </si>
  <si>
    <t>STEP 2.   ENTER YOUR BUDGET PERIOD</t>
  </si>
  <si>
    <t>Enter the dates you are budgeting for. The field on the left (i.e. 01 Jan 2023 in the photo) corresponds to the Start Date, while the field on the right (i.e. 15 Jan 2023 in the photo) corresponds to the End Date.
The Budget Period section is for your reference only and is not linked to any part of the template.</t>
  </si>
  <si>
    <r>
      <t xml:space="preserve">Under each of the Summary tables (Income, Expense, Debt, Bills, and Savings &amp; Investments), you may customize your categories under the </t>
    </r>
    <r>
      <rPr>
        <b/>
        <sz val="10"/>
        <color rgb="FF332D2D"/>
        <rFont val="Quattrocento Sans"/>
        <family val="2"/>
      </rPr>
      <t>Category</t>
    </r>
    <r>
      <rPr>
        <sz val="10"/>
        <color rgb="FF332D2D"/>
        <rFont val="Quattrocento Sans"/>
        <family val="2"/>
      </rPr>
      <t xml:space="preserve"> column. The template already includes the most common categories, but you may delete these and enter in your own custom categories.</t>
    </r>
  </si>
  <si>
    <t>STEP 4.   ENTER YOUR ROLLOVER AMOUNT  (optional)</t>
  </si>
  <si>
    <t>STEP 5.   CUSTOMIZE YOUR CATEGORIES</t>
  </si>
  <si>
    <t>STEP 6.   ENTER YOUR BUDGET FOR EACH CATEGORY</t>
  </si>
  <si>
    <t>STEP 7.   RECORD YOUR ACTUAL TRANSACTIONS</t>
  </si>
  <si>
    <r>
      <rPr>
        <b/>
        <sz val="10"/>
        <color rgb="FF332D2D"/>
        <rFont val="Quattrocento Sans"/>
        <family val="2"/>
      </rPr>
      <t>Scroll to the bottom of the Budget tab</t>
    </r>
    <r>
      <rPr>
        <sz val="10"/>
        <color rgb="FF332D2D"/>
        <rFont val="Quattrocento Sans"/>
        <family val="2"/>
      </rPr>
      <t xml:space="preserve"> to locate the Transactions List. This is where you record all your </t>
    </r>
    <r>
      <rPr>
        <b/>
        <sz val="10"/>
        <color rgb="FF332D2D"/>
        <rFont val="Quattrocento Sans"/>
        <family val="2"/>
      </rPr>
      <t>Actual</t>
    </r>
    <r>
      <rPr>
        <sz val="10"/>
        <color rgb="FF332D2D"/>
        <rFont val="Quattrocento Sans"/>
        <family val="2"/>
      </rPr>
      <t xml:space="preserve"> income, expenses, bills, debt payments, and savings &amp; investments. All transactions entered into this table will automatically be added to the Actual column of the respective Summary tables (i.e. All Expense Transactions will auto-populate to the Actual column of the Expense Summary table).
The </t>
    </r>
    <r>
      <rPr>
        <b/>
        <sz val="10"/>
        <color rgb="FF332D2D"/>
        <rFont val="Quattrocento Sans"/>
        <family val="2"/>
      </rPr>
      <t>required fields</t>
    </r>
    <r>
      <rPr>
        <sz val="10"/>
        <color rgb="FF332D2D"/>
        <rFont val="Quattrocento Sans"/>
        <family val="2"/>
      </rPr>
      <t xml:space="preserve"> when entering transactions are:
1.   Transaction (Income, Expense, Debt, Bill, Savings, or Investment)
2.  Category
3.  Amount</t>
    </r>
  </si>
  <si>
    <t xml:space="preserve">Savings are money that is set aside for a future purpose. People usually save up for vacations, a new phone, home maintenance
 costs, downpayments, emergency funds, real estate investments, and even retirement. You may also use the Savings section to track 
investments, such as stocks, cryptocurrency, mutual funds, and index funds. </t>
  </si>
  <si>
    <t>STEP 8.   ENTER BILL &amp; DEBT DUE DATES (optional)</t>
  </si>
  <si>
    <t>STEP 9.   TRACK YOUR PAYMENTS</t>
  </si>
  <si>
    <t>You may use the Budget tab to keep track of when you've paid a particular bill or debt. To do this, just tick on the checkbox beside the Category Name.</t>
  </si>
  <si>
    <t>Once you've customized your bill and debt categories, you may set up each one's due date under the Due column.</t>
  </si>
  <si>
    <t>STEPS 8 &amp; 9 ARE COMPLETELY OPTIONAL. THE CHECKBOX IS A VISUAL AID TO 
TRACK PAYMENTS AND IS NOT LINKED TO OTHER PARTS OF THE TEMPLATE.</t>
  </si>
  <si>
    <t>Yes, you definitely can! To do this, first unprotect the Budget tab by going to Review &gt; Unprotect Sheet. Next, please go to the Transactions List in the Budget tab and select an entire row near the end of the table and right-click on your mouse to select Insert. You can select multiple rows and repeat the process to speed up the process.
If you encounter any difficulties with this, please just reach out to me on Etsy, and I'll be glad to do it for you!</t>
  </si>
  <si>
    <r>
      <rPr>
        <b/>
        <sz val="11"/>
        <color rgb="FF332D2D"/>
        <rFont val="Quattrocento Sans"/>
        <family val="2"/>
      </rPr>
      <t xml:space="preserve">BUDGET </t>
    </r>
    <r>
      <rPr>
        <sz val="11"/>
        <color rgb="FF332D2D"/>
        <rFont val="Quattrocento Sans"/>
        <family val="2"/>
      </rPr>
      <t>TAB</t>
    </r>
  </si>
  <si>
    <t>budget for your income, expenses, bills, debt payments, and savings &amp; investments</t>
  </si>
  <si>
    <t>SAVINGS &amp; INVESTMENTS</t>
  </si>
  <si>
    <t>GOAL TRACKER</t>
  </si>
  <si>
    <r>
      <t xml:space="preserve">HERE'S A TIP!
</t>
    </r>
    <r>
      <rPr>
        <sz val="9"/>
        <color rgb="FF332D2D"/>
        <rFont val="Quattrocento Sans"/>
        <family val="2"/>
      </rPr>
      <t>Use the Goal Tracker to track weekly, monthly, yearly, and even life goals! Duplicate the Goal Tracker as many times as you wish!</t>
    </r>
  </si>
  <si>
    <r>
      <rPr>
        <b/>
        <sz val="11"/>
        <color rgb="FFFFFFFF"/>
        <rFont val="Quattrocento Sans"/>
        <family val="2"/>
      </rPr>
      <t>AREAS</t>
    </r>
    <r>
      <rPr>
        <sz val="11"/>
        <color rgb="FFFFFFFF"/>
        <rFont val="Quattrocento Sans"/>
        <family val="2"/>
      </rPr>
      <t xml:space="preserve"> OF LIFE</t>
    </r>
  </si>
  <si>
    <t>P A Y   O F F   C R E D I T   C A R D   D E B T</t>
  </si>
  <si>
    <t>U P S K I L L   T O   G E T   A   P R O M O T I O N</t>
  </si>
  <si>
    <t xml:space="preserve"> GOALS ACHIEVED</t>
  </si>
  <si>
    <t>💰 Finances</t>
  </si>
  <si>
    <t>💼 Career</t>
  </si>
  <si>
    <t>📈 Personal Growth</t>
  </si>
  <si>
    <t>❤️ Health &amp; Wellness</t>
  </si>
  <si>
    <t>👯‍♀️ Relationships</t>
  </si>
  <si>
    <t>AREA OF LIFE</t>
  </si>
  <si>
    <t xml:space="preserve">REWARD </t>
  </si>
  <si>
    <t>Go on a weekend getaway</t>
  </si>
  <si>
    <t>Relax and have a spa day</t>
  </si>
  <si>
    <t>A C H I E V E D</t>
  </si>
  <si>
    <t>STATUS</t>
  </si>
  <si>
    <t>○ In Progress</t>
  </si>
  <si>
    <t>✓ Achieved</t>
  </si>
  <si>
    <t>S T E P S   T O   R E A C H   G O A L</t>
  </si>
  <si>
    <t>Keep up the good work!</t>
  </si>
  <si>
    <t>T O P   P R I O R I T I E S</t>
  </si>
  <si>
    <t>DEADLINE</t>
  </si>
  <si>
    <t>G O A L</t>
  </si>
  <si>
    <t>✕ 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</si>
</sst>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0.00_);_(\(#,##0.00\);_(&quot;-&quot;??_);_(@_)"/>
    <numFmt numFmtId="165" formatCode="dd&quot; &quot;mmm&quot; &quot;yyyy"/>
    <numFmt numFmtId="166" formatCode="0;\-0;;@"/>
    <numFmt numFmtId="167" formatCode="0.00_);\(0.00\)"/>
  </numFmts>
  <fonts count="50">
    <font>
      <sz val="10"/>
      <color rgb="FF000000"/>
      <name val="Arial"/>
      <scheme val="minor"/>
    </font>
    <font>
      <sz val="10"/>
      <color rgb="FF332D2D"/>
      <name val="Quattrocento Sans"/>
      <family val="2"/>
    </font>
    <font>
      <sz val="9"/>
      <color rgb="FF332D2D"/>
      <name val="Quattrocento Sans"/>
      <family val="2"/>
    </font>
    <font>
      <sz val="10"/>
      <name val="Arial"/>
      <family val="2"/>
    </font>
    <font>
      <sz val="10"/>
      <color rgb="FF332D2D"/>
      <name val="Arial"/>
      <family val="2"/>
      <scheme val="minor"/>
    </font>
    <font>
      <sz val="18"/>
      <color rgb="FF332D2D"/>
      <name val="Quattrocento Sans"/>
      <family val="2"/>
    </font>
    <font>
      <sz val="12"/>
      <color rgb="FF332D2D"/>
      <name val="Quattrocento Sans"/>
      <family val="2"/>
    </font>
    <font>
      <b/>
      <sz val="10"/>
      <color rgb="FF332D2D"/>
      <name val="Quattrocento Sans"/>
      <family val="2"/>
    </font>
    <font>
      <b/>
      <sz val="11"/>
      <color rgb="FF332D2D"/>
      <name val="Quattrocento Sans"/>
      <family val="2"/>
    </font>
    <font>
      <sz val="11"/>
      <color rgb="FF332D2D"/>
      <name val="Quattrocento Sans"/>
      <family val="2"/>
    </font>
    <font>
      <b/>
      <sz val="10"/>
      <color rgb="FFFFFFFF"/>
      <name val="Quattrocento Sans"/>
      <family val="2"/>
    </font>
    <font>
      <b/>
      <sz val="11"/>
      <color rgb="FF505052"/>
      <name val="Quattrocento Sans"/>
      <family val="2"/>
    </font>
    <font>
      <b/>
      <sz val="10"/>
      <color rgb="FFAB6465"/>
      <name val="Quattrocento Sans"/>
      <family val="2"/>
    </font>
    <font>
      <sz val="10"/>
      <color rgb="FF000000"/>
      <name val="Arial"/>
      <family val="2"/>
      <scheme val="minor"/>
    </font>
    <font>
      <sz val="10"/>
      <color rgb="FFFFFCF9"/>
      <name val="Quattrocento Sans"/>
      <family val="2"/>
    </font>
    <font>
      <u/>
      <sz val="10"/>
      <color theme="10"/>
      <name val="Arial"/>
      <family val="2"/>
      <scheme val="minor"/>
    </font>
    <font>
      <sz val="10"/>
      <color rgb="FF000000"/>
      <name val="Quattrocento Sans"/>
      <family val="2"/>
    </font>
    <font>
      <sz val="10"/>
      <name val="Quattrocento Sans"/>
      <family val="2"/>
    </font>
    <font>
      <sz val="10"/>
      <color rgb="FF000000"/>
      <name val="Arial"/>
      <family val="2"/>
      <scheme val="minor"/>
    </font>
    <font>
      <b/>
      <sz val="12"/>
      <color rgb="FFAB6465"/>
      <name val="Quattrocento Sans"/>
      <family val="2"/>
    </font>
    <font>
      <sz val="11"/>
      <color rgb="FFFFFFFF"/>
      <name val="Quattrocento Sans"/>
      <family val="2"/>
    </font>
    <font>
      <b/>
      <sz val="11"/>
      <color rgb="FFFFFFFF"/>
      <name val="Quattrocento Sans"/>
      <family val="2"/>
    </font>
    <font>
      <i/>
      <sz val="11"/>
      <color rgb="FFFFFFFF"/>
      <name val="Quattrocento Sans"/>
      <family val="2"/>
    </font>
    <font>
      <b/>
      <sz val="9"/>
      <color rgb="FF332D2D"/>
      <name val="Quattrocento Sans"/>
      <family val="2"/>
    </font>
    <font>
      <sz val="9"/>
      <name val="Quattrocento Sans"/>
      <family val="2"/>
    </font>
    <font>
      <sz val="8"/>
      <color rgb="FF332D2D"/>
      <name val="Quattrocento Sans"/>
      <family val="2"/>
    </font>
    <font>
      <sz val="11"/>
      <color theme="0"/>
      <name val="Quattrocento Sans"/>
      <family val="2"/>
    </font>
    <font>
      <b/>
      <sz val="11"/>
      <color theme="0"/>
      <name val="Quattrocento Sans"/>
      <family val="2"/>
    </font>
    <font>
      <sz val="9"/>
      <name val="Arial"/>
      <family val="2"/>
    </font>
    <font>
      <sz val="11"/>
      <name val="Arial"/>
      <family val="2"/>
    </font>
    <font>
      <sz val="11"/>
      <color rgb="FF000000"/>
      <name val="Arial"/>
      <family val="2"/>
      <scheme val="minor"/>
    </font>
    <font>
      <sz val="10"/>
      <color theme="1"/>
      <name val="Quattrocento Sans"/>
      <family val="2"/>
    </font>
    <font>
      <b/>
      <sz val="11"/>
      <color theme="1"/>
      <name val="Quattrocento Sans"/>
      <family val="2"/>
    </font>
    <font>
      <sz val="32"/>
      <color rgb="FF5B8067"/>
      <name val="Quattrocento Sans"/>
      <family val="2"/>
    </font>
    <font>
      <u/>
      <sz val="11"/>
      <color rgb="FF332D2D"/>
      <name val="Quattrocento Sans"/>
      <family val="2"/>
    </font>
    <font>
      <sz val="11"/>
      <color rgb="FF505052"/>
      <name val="Quattrocento Sans"/>
      <family val="2"/>
    </font>
    <font>
      <b/>
      <sz val="10"/>
      <color theme="1"/>
      <name val="Quattrocento Sans"/>
      <family val="2"/>
    </font>
    <font>
      <sz val="10"/>
      <color rgb="FFFFFCF9"/>
      <name val="Arial"/>
      <family val="2"/>
      <scheme val="minor"/>
    </font>
    <font>
      <sz val="32"/>
      <color rgb="FF5B8067"/>
      <name val="Inria Serif"/>
    </font>
    <font>
      <sz val="40"/>
      <color rgb="FF5B8067"/>
      <name val="Inria Serif"/>
    </font>
    <font>
      <sz val="10"/>
      <color rgb="FF5B8067"/>
      <name val="Arial"/>
      <family val="2"/>
      <scheme val="minor"/>
    </font>
    <font>
      <b/>
      <sz val="12"/>
      <color rgb="FF5B8067"/>
      <name val="Quattrocento Sans"/>
      <family val="2"/>
    </font>
    <font>
      <b/>
      <sz val="14"/>
      <color rgb="FF5B8067"/>
      <name val="Quattrocento Sans"/>
      <family val="2"/>
    </font>
    <font>
      <sz val="32"/>
      <color rgb="FF5B8067"/>
      <name val="Inria Serif Regular"/>
    </font>
    <font>
      <sz val="10"/>
      <color rgb="FF000000"/>
      <name val="Inria Serif Regular"/>
    </font>
    <font>
      <sz val="32"/>
      <color rgb="FF332D2D"/>
      <name val="Quattrocento Sans"/>
      <family val="2"/>
    </font>
    <font>
      <sz val="9"/>
      <color rgb="FF000000"/>
      <name val="Quattrocento Sans"/>
      <family val="2"/>
    </font>
    <font>
      <b/>
      <sz val="20"/>
      <color rgb="FFAB6465"/>
      <name val="Quattrocento Sans"/>
      <family val="2"/>
    </font>
    <font>
      <b/>
      <sz val="16"/>
      <color rgb="FFAB6465"/>
      <name val="Quattrocento Sans"/>
      <family val="2"/>
    </font>
    <font>
      <sz val="10"/>
      <color rgb="FFFFF5F2"/>
      <name val="Quattrocento Sans"/>
      <family val="2"/>
    </font>
  </fonts>
  <fills count="25">
    <fill>
      <patternFill patternType="none"/>
    </fill>
    <fill>
      <patternFill patternType="gray125"/>
    </fill>
    <fill>
      <patternFill patternType="solid">
        <fgColor rgb="FFFFFCF9"/>
        <bgColor rgb="FFFFFCF9"/>
      </patternFill>
    </fill>
    <fill>
      <patternFill patternType="solid">
        <fgColor rgb="FFFBF4E8"/>
        <bgColor rgb="FFFBF4E8"/>
      </patternFill>
    </fill>
    <fill>
      <patternFill patternType="solid">
        <fgColor rgb="FFFFFAF8"/>
        <bgColor rgb="FFFFFAF8"/>
      </patternFill>
    </fill>
    <fill>
      <patternFill patternType="solid">
        <fgColor rgb="FFEBC2B9"/>
        <bgColor rgb="FFEBC2B9"/>
      </patternFill>
    </fill>
    <fill>
      <patternFill patternType="solid">
        <fgColor rgb="FFF8E2DD"/>
        <bgColor rgb="FFF8E2DD"/>
      </patternFill>
    </fill>
    <fill>
      <patternFill patternType="solid">
        <fgColor rgb="FFFFFCF9"/>
        <bgColor indexed="64"/>
      </patternFill>
    </fill>
    <fill>
      <patternFill patternType="solid">
        <fgColor rgb="FFFFF5F2"/>
        <bgColor indexed="64"/>
      </patternFill>
    </fill>
    <fill>
      <patternFill patternType="solid">
        <fgColor rgb="FFFFFAF8"/>
        <bgColor indexed="64"/>
      </patternFill>
    </fill>
    <fill>
      <patternFill patternType="solid">
        <fgColor rgb="FFF8E2DD"/>
        <bgColor rgb="FFDFEEF5"/>
      </patternFill>
    </fill>
    <fill>
      <patternFill patternType="solid">
        <fgColor rgb="FFEBC2B9"/>
        <bgColor indexed="64"/>
      </patternFill>
    </fill>
    <fill>
      <patternFill patternType="solid">
        <fgColor rgb="FFF8E2DD"/>
        <bgColor indexed="64"/>
      </patternFill>
    </fill>
    <fill>
      <patternFill patternType="solid">
        <fgColor rgb="FF8CB49A"/>
        <bgColor rgb="FFB2CBD7"/>
      </patternFill>
    </fill>
    <fill>
      <patternFill patternType="solid">
        <fgColor rgb="FF8CB49A"/>
        <bgColor indexed="64"/>
      </patternFill>
    </fill>
    <fill>
      <patternFill patternType="solid">
        <fgColor rgb="FFFFF5F2"/>
        <bgColor rgb="FFF8FDFF"/>
      </patternFill>
    </fill>
    <fill>
      <patternFill patternType="solid">
        <fgColor rgb="FFD0E0D5"/>
        <bgColor rgb="FFDFEEF5"/>
      </patternFill>
    </fill>
    <fill>
      <patternFill patternType="solid">
        <fgColor rgb="FFD0E0D5"/>
        <bgColor indexed="64"/>
      </patternFill>
    </fill>
    <fill>
      <patternFill patternType="solid">
        <fgColor rgb="FFD0E0D5"/>
        <bgColor rgb="FFE9F2F7"/>
      </patternFill>
    </fill>
    <fill>
      <patternFill patternType="solid">
        <fgColor rgb="FFF5FCF5"/>
        <bgColor indexed="64"/>
      </patternFill>
    </fill>
    <fill>
      <patternFill patternType="solid">
        <fgColor rgb="FFF5FCF5"/>
        <bgColor rgb="FFF8FDFF"/>
      </patternFill>
    </fill>
    <fill>
      <patternFill patternType="solid">
        <fgColor rgb="FF8CB49A"/>
        <bgColor rgb="FF8CB49A"/>
      </patternFill>
    </fill>
    <fill>
      <patternFill patternType="solid">
        <fgColor rgb="FFFFF5F2"/>
        <bgColor rgb="FFFFF5F2"/>
      </patternFill>
    </fill>
    <fill>
      <patternFill patternType="solid">
        <fgColor rgb="FFD0E0D5"/>
        <bgColor rgb="FFD0E0D5"/>
      </patternFill>
    </fill>
    <fill>
      <patternFill patternType="solid">
        <fgColor rgb="FFF5FCF5"/>
        <bgColor rgb="FFF5FCF5"/>
      </patternFill>
    </fill>
  </fills>
  <borders count="67">
    <border>
      <left/>
      <right/>
      <top/>
      <bottom/>
      <diagonal/>
    </border>
    <border>
      <left style="thin">
        <color rgb="FF332D2D"/>
      </left>
      <right/>
      <top style="thin">
        <color rgb="FF332D2D"/>
      </top>
      <bottom/>
      <diagonal/>
    </border>
    <border>
      <left/>
      <right/>
      <top style="thin">
        <color rgb="FF332D2D"/>
      </top>
      <bottom/>
      <diagonal/>
    </border>
    <border>
      <left/>
      <right style="thin">
        <color rgb="FF332D2D"/>
      </right>
      <top style="thin">
        <color rgb="FF332D2D"/>
      </top>
      <bottom/>
      <diagonal/>
    </border>
    <border>
      <left style="thin">
        <color rgb="FF332D2D"/>
      </left>
      <right/>
      <top/>
      <bottom/>
      <diagonal/>
    </border>
    <border>
      <left/>
      <right style="thin">
        <color rgb="FF332D2D"/>
      </right>
      <top/>
      <bottom/>
      <diagonal/>
    </border>
    <border>
      <left/>
      <right/>
      <top/>
      <bottom style="hair">
        <color rgb="FF999999"/>
      </bottom>
      <diagonal/>
    </border>
    <border>
      <left style="thin">
        <color rgb="FF332D2D"/>
      </left>
      <right/>
      <top/>
      <bottom style="hair">
        <color rgb="FF999999"/>
      </bottom>
      <diagonal/>
    </border>
    <border>
      <left/>
      <right style="thin">
        <color rgb="FF332D2D"/>
      </right>
      <top/>
      <bottom style="hair">
        <color rgb="FF999999"/>
      </bottom>
      <diagonal/>
    </border>
    <border>
      <left style="thin">
        <color rgb="FF332D2D"/>
      </left>
      <right/>
      <top/>
      <bottom style="thin">
        <color rgb="FF332D2D"/>
      </bottom>
      <diagonal/>
    </border>
    <border>
      <left/>
      <right/>
      <top/>
      <bottom style="thin">
        <color rgb="FF332D2D"/>
      </bottom>
      <diagonal/>
    </border>
    <border>
      <left/>
      <right style="thin">
        <color rgb="FF332D2D"/>
      </right>
      <top/>
      <bottom style="thin">
        <color rgb="FF332D2D"/>
      </bottom>
      <diagonal/>
    </border>
    <border>
      <left style="thin">
        <color rgb="FF332D2D"/>
      </left>
      <right style="hair">
        <color rgb="FF999999"/>
      </right>
      <top style="hair">
        <color rgb="FF999999"/>
      </top>
      <bottom style="hair">
        <color rgb="FF999999"/>
      </bottom>
      <diagonal/>
    </border>
    <border>
      <left style="hair">
        <color rgb="FF999999"/>
      </left>
      <right/>
      <top style="hair">
        <color rgb="FF999999"/>
      </top>
      <bottom style="hair">
        <color rgb="FF999999"/>
      </bottom>
      <diagonal/>
    </border>
    <border>
      <left/>
      <right style="thin">
        <color rgb="FF332D2D"/>
      </right>
      <top style="hair">
        <color rgb="FF999999"/>
      </top>
      <bottom style="hair">
        <color rgb="FF999999"/>
      </bottom>
      <diagonal/>
    </border>
    <border>
      <left style="hair">
        <color rgb="FF999999"/>
      </left>
      <right style="hair">
        <color rgb="FF999999"/>
      </right>
      <top style="hair">
        <color rgb="FF999999"/>
      </top>
      <bottom style="hair">
        <color rgb="FF999999"/>
      </bottom>
      <diagonal/>
    </border>
    <border>
      <left/>
      <right style="hair">
        <color rgb="FF999999"/>
      </right>
      <top style="hair">
        <color rgb="FF999999"/>
      </top>
      <bottom style="hair">
        <color rgb="FF999999"/>
      </bottom>
      <diagonal/>
    </border>
    <border>
      <left/>
      <right/>
      <top style="hair">
        <color rgb="FF999999"/>
      </top>
      <bottom style="hair">
        <color rgb="FF999999"/>
      </bottom>
      <diagonal/>
    </border>
    <border>
      <left style="thin">
        <color rgb="FF332D2D"/>
      </left>
      <right/>
      <top style="hair">
        <color rgb="FF999999"/>
      </top>
      <bottom style="hair">
        <color rgb="FF999999"/>
      </bottom>
      <diagonal/>
    </border>
    <border>
      <left style="hair">
        <color rgb="FF999999"/>
      </left>
      <right style="thin">
        <color rgb="FF332D2D"/>
      </right>
      <top style="hair">
        <color rgb="FF999999"/>
      </top>
      <bottom style="hair">
        <color rgb="FF999999"/>
      </bottom>
      <diagonal/>
    </border>
    <border>
      <left/>
      <right style="hair">
        <color rgb="FF999999"/>
      </right>
      <top/>
      <bottom/>
      <diagonal/>
    </border>
    <border>
      <left style="thin">
        <color rgb="FF332D2D"/>
      </left>
      <right/>
      <top style="hair">
        <color rgb="FF999999"/>
      </top>
      <bottom style="thin">
        <color rgb="FF332D2D"/>
      </bottom>
      <diagonal/>
    </border>
    <border>
      <left/>
      <right/>
      <top style="thin">
        <color rgb="FF332D2D"/>
      </top>
      <bottom style="hair">
        <color rgb="FF999999"/>
      </bottom>
      <diagonal/>
    </border>
    <border>
      <left style="thin">
        <color rgb="FF332D2D"/>
      </left>
      <right/>
      <top style="thin">
        <color rgb="FF332D2D"/>
      </top>
      <bottom style="hair">
        <color rgb="FF999999"/>
      </bottom>
      <diagonal/>
    </border>
    <border>
      <left/>
      <right/>
      <top style="hair">
        <color rgb="FF999999"/>
      </top>
      <bottom style="thin">
        <color rgb="FF332D2D"/>
      </bottom>
      <diagonal/>
    </border>
    <border>
      <left/>
      <right style="thin">
        <color rgb="FF332D2D"/>
      </right>
      <top style="thin">
        <color rgb="FF332D2D"/>
      </top>
      <bottom style="hair">
        <color rgb="FF999999"/>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hair">
        <color rgb="FF999999"/>
      </right>
      <top style="hair">
        <color rgb="FF999999"/>
      </top>
      <bottom style="thin">
        <color rgb="FF332D2D"/>
      </bottom>
      <diagonal/>
    </border>
    <border>
      <left style="hair">
        <color rgb="FF999999"/>
      </left>
      <right/>
      <top style="hair">
        <color rgb="FF999999"/>
      </top>
      <bottom style="thin">
        <color rgb="FF332D2D"/>
      </bottom>
      <diagonal/>
    </border>
    <border>
      <left/>
      <right style="thin">
        <color rgb="FF332D2D"/>
      </right>
      <top style="hair">
        <color rgb="FF999999"/>
      </top>
      <bottom style="thin">
        <color rgb="FF332D2D"/>
      </bottom>
      <diagonal/>
    </border>
    <border>
      <left style="hair">
        <color rgb="FF999999"/>
      </left>
      <right/>
      <top style="hair">
        <color rgb="FF999999"/>
      </top>
      <bottom/>
      <diagonal/>
    </border>
    <border>
      <left/>
      <right/>
      <top style="hair">
        <color rgb="FF999999"/>
      </top>
      <bottom/>
      <diagonal/>
    </border>
    <border>
      <left/>
      <right style="hair">
        <color rgb="FF999999"/>
      </right>
      <top style="hair">
        <color rgb="FF999999"/>
      </top>
      <bottom/>
      <diagonal/>
    </border>
    <border>
      <left style="hair">
        <color rgb="FF999999"/>
      </left>
      <right/>
      <top/>
      <bottom/>
      <diagonal/>
    </border>
    <border>
      <left style="hair">
        <color rgb="FF999999"/>
      </left>
      <right/>
      <top/>
      <bottom style="hair">
        <color rgb="FF999999"/>
      </bottom>
      <diagonal/>
    </border>
    <border>
      <left/>
      <right style="hair">
        <color rgb="FF999999"/>
      </right>
      <top/>
      <bottom style="hair">
        <color rgb="FF999999"/>
      </bottom>
      <diagonal/>
    </border>
    <border>
      <left style="hair">
        <color rgb="FF999999"/>
      </left>
      <right style="hair">
        <color rgb="FF999999"/>
      </right>
      <top/>
      <bottom style="hair">
        <color rgb="FF999999"/>
      </bottom>
      <diagonal/>
    </border>
    <border>
      <left style="hair">
        <color rgb="FF999999"/>
      </left>
      <right style="hair">
        <color rgb="FF999999"/>
      </right>
      <top style="hair">
        <color rgb="FF999999"/>
      </top>
      <bottom/>
      <diagonal/>
    </border>
    <border>
      <left/>
      <right style="thin">
        <color rgb="FF000000"/>
      </right>
      <top/>
      <bottom style="hair">
        <color rgb="FF999999"/>
      </bottom>
      <diagonal/>
    </border>
    <border>
      <left style="thin">
        <color rgb="FF000000"/>
      </left>
      <right/>
      <top/>
      <bottom style="hair">
        <color rgb="FF999999"/>
      </bottom>
      <diagonal/>
    </border>
    <border>
      <left style="medium">
        <color rgb="FFEBC2B9"/>
      </left>
      <right/>
      <top style="medium">
        <color rgb="FFEBC2B9"/>
      </top>
      <bottom/>
      <diagonal/>
    </border>
    <border>
      <left/>
      <right/>
      <top style="medium">
        <color rgb="FFEBC2B9"/>
      </top>
      <bottom/>
      <diagonal/>
    </border>
    <border>
      <left/>
      <right style="medium">
        <color rgb="FFEBC2B9"/>
      </right>
      <top style="medium">
        <color rgb="FFEBC2B9"/>
      </top>
      <bottom/>
      <diagonal/>
    </border>
    <border>
      <left style="medium">
        <color rgb="FFEBC2B9"/>
      </left>
      <right/>
      <top/>
      <bottom/>
      <diagonal/>
    </border>
    <border>
      <left/>
      <right style="medium">
        <color rgb="FFEBC2B9"/>
      </right>
      <top/>
      <bottom/>
      <diagonal/>
    </border>
    <border>
      <left style="medium">
        <color rgb="FFEBC2B9"/>
      </left>
      <right/>
      <top/>
      <bottom style="medium">
        <color rgb="FFEBC2B9"/>
      </bottom>
      <diagonal/>
    </border>
    <border>
      <left/>
      <right/>
      <top/>
      <bottom style="medium">
        <color rgb="FFEBC2B9"/>
      </bottom>
      <diagonal/>
    </border>
    <border>
      <left/>
      <right style="medium">
        <color rgb="FFEBC2B9"/>
      </right>
      <top/>
      <bottom style="medium">
        <color rgb="FFEBC2B9"/>
      </bottom>
      <diagonal/>
    </border>
    <border>
      <left style="thin">
        <color rgb="FFEBC2B9"/>
      </left>
      <right/>
      <top style="thin">
        <color rgb="FFEBC2B9"/>
      </top>
      <bottom style="hair">
        <color rgb="FF999999"/>
      </bottom>
      <diagonal/>
    </border>
    <border>
      <left/>
      <right/>
      <top style="thin">
        <color rgb="FFEBC2B9"/>
      </top>
      <bottom style="hair">
        <color rgb="FF999999"/>
      </bottom>
      <diagonal/>
    </border>
    <border>
      <left/>
      <right style="thin">
        <color rgb="FFEBC2B9"/>
      </right>
      <top style="thin">
        <color rgb="FFEBC2B9"/>
      </top>
      <bottom style="hair">
        <color rgb="FF999999"/>
      </bottom>
      <diagonal/>
    </border>
    <border>
      <left style="thin">
        <color rgb="FFEBC2B9"/>
      </left>
      <right/>
      <top style="hair">
        <color rgb="FF999999"/>
      </top>
      <bottom style="hair">
        <color rgb="FF999999"/>
      </bottom>
      <diagonal/>
    </border>
    <border>
      <left/>
      <right style="thin">
        <color rgb="FFEBC2B9"/>
      </right>
      <top style="hair">
        <color rgb="FF999999"/>
      </top>
      <bottom style="hair">
        <color rgb="FF999999"/>
      </bottom>
      <diagonal/>
    </border>
    <border>
      <left style="thin">
        <color rgb="FFEBC2B9"/>
      </left>
      <right/>
      <top style="hair">
        <color rgb="FF999999"/>
      </top>
      <bottom style="thin">
        <color rgb="FFEBC2B9"/>
      </bottom>
      <diagonal/>
    </border>
    <border>
      <left/>
      <right/>
      <top style="hair">
        <color rgb="FF999999"/>
      </top>
      <bottom style="thin">
        <color rgb="FFEBC2B9"/>
      </bottom>
      <diagonal/>
    </border>
    <border>
      <left/>
      <right style="thin">
        <color rgb="FFEBC2B9"/>
      </right>
      <top style="hair">
        <color rgb="FF999999"/>
      </top>
      <bottom style="thin">
        <color rgb="FFEBC2B9"/>
      </bottom>
      <diagonal/>
    </border>
    <border>
      <left/>
      <right/>
      <top/>
      <bottom style="thin">
        <color rgb="FF666666"/>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5">
    <xf numFmtId="0" fontId="0" fillId="0" borderId="0"/>
    <xf numFmtId="0" fontId="13" fillId="0" borderId="0"/>
    <xf numFmtId="0" fontId="15" fillId="0" borderId="0" applyNumberFormat="0" applyFill="0" applyBorder="0" applyAlignment="0" applyProtection="0"/>
    <xf numFmtId="9" fontId="18" fillId="0" borderId="0" applyFont="0" applyFill="0" applyBorder="0" applyAlignment="0" applyProtection="0"/>
    <xf numFmtId="9" fontId="13" fillId="0" borderId="0" applyFont="0" applyFill="0" applyBorder="0" applyAlignment="0" applyProtection="0"/>
  </cellStyleXfs>
  <cellXfs count="433">
    <xf numFmtId="0" fontId="0" fillId="0" borderId="0" xfId="0"/>
    <xf numFmtId="0" fontId="1" fillId="2" borderId="0" xfId="1" applyFont="1" applyFill="1" applyAlignment="1">
      <alignment vertical="center"/>
    </xf>
    <xf numFmtId="0" fontId="1" fillId="2" borderId="0" xfId="1" applyFont="1" applyFill="1" applyAlignment="1">
      <alignment horizontal="center" vertical="center"/>
    </xf>
    <xf numFmtId="0" fontId="13" fillId="7" borderId="0" xfId="1" applyFill="1"/>
    <xf numFmtId="0" fontId="1" fillId="2" borderId="0" xfId="1" applyFont="1" applyFill="1" applyAlignment="1">
      <alignment horizontal="left" vertical="center"/>
    </xf>
    <xf numFmtId="49" fontId="8" fillId="2" borderId="0" xfId="1" applyNumberFormat="1" applyFont="1" applyFill="1" applyAlignment="1">
      <alignment vertical="center"/>
    </xf>
    <xf numFmtId="49" fontId="1" fillId="2" borderId="0" xfId="1" applyNumberFormat="1" applyFont="1" applyFill="1" applyAlignment="1">
      <alignment horizontal="left" vertical="top" wrapText="1"/>
    </xf>
    <xf numFmtId="49" fontId="2" fillId="2" borderId="0" xfId="1" applyNumberFormat="1" applyFont="1" applyFill="1" applyAlignment="1">
      <alignment vertical="center"/>
    </xf>
    <xf numFmtId="49" fontId="1" fillId="2" borderId="0" xfId="1" applyNumberFormat="1" applyFont="1" applyFill="1" applyAlignment="1">
      <alignment vertical="center"/>
    </xf>
    <xf numFmtId="49" fontId="1" fillId="2" borderId="0" xfId="1" applyNumberFormat="1" applyFont="1" applyFill="1" applyAlignment="1">
      <alignment vertical="top" wrapText="1"/>
    </xf>
    <xf numFmtId="164" fontId="2" fillId="0" borderId="16" xfId="0" applyNumberFormat="1" applyFont="1" applyBorder="1" applyAlignment="1" applyProtection="1">
      <alignment vertical="center"/>
      <protection locked="0"/>
    </xf>
    <xf numFmtId="0" fontId="2" fillId="0" borderId="15" xfId="0" applyFont="1" applyBorder="1" applyAlignment="1" applyProtection="1">
      <alignment horizontal="center" vertical="center"/>
      <protection locked="0"/>
    </xf>
    <xf numFmtId="164" fontId="23" fillId="0" borderId="16" xfId="1" applyNumberFormat="1" applyFont="1" applyBorder="1" applyAlignment="1" applyProtection="1">
      <alignment vertical="center"/>
      <protection locked="0"/>
    </xf>
    <xf numFmtId="164" fontId="23" fillId="0" borderId="14" xfId="1" applyNumberFormat="1" applyFont="1" applyBorder="1" applyAlignment="1" applyProtection="1">
      <alignment vertical="center"/>
      <protection locked="0"/>
    </xf>
    <xf numFmtId="166" fontId="2" fillId="0" borderId="12" xfId="0" applyNumberFormat="1" applyFont="1" applyBorder="1" applyAlignment="1" applyProtection="1">
      <alignment horizontal="left" vertical="center"/>
      <protection locked="0"/>
    </xf>
    <xf numFmtId="0" fontId="23" fillId="0" borderId="18" xfId="0" applyFont="1" applyBorder="1" applyAlignment="1" applyProtection="1">
      <alignment horizontal="center" vertical="center"/>
      <protection locked="0"/>
    </xf>
    <xf numFmtId="166" fontId="2" fillId="0" borderId="16" xfId="0" applyNumberFormat="1" applyFont="1" applyBorder="1" applyAlignment="1" applyProtection="1">
      <alignment horizontal="left" vertical="center"/>
      <protection locked="0"/>
    </xf>
    <xf numFmtId="165" fontId="2" fillId="0" borderId="12" xfId="0" applyNumberFormat="1" applyFont="1" applyBorder="1" applyAlignment="1" applyProtection="1">
      <alignment horizontal="center" vertical="center"/>
      <protection locked="0"/>
    </xf>
    <xf numFmtId="164" fontId="2" fillId="0" borderId="16" xfId="0" applyNumberFormat="1" applyFont="1" applyBorder="1" applyAlignment="1" applyProtection="1">
      <alignment horizontal="right" vertical="center"/>
      <protection locked="0"/>
    </xf>
    <xf numFmtId="0" fontId="1" fillId="2" borderId="11" xfId="1" applyFont="1" applyFill="1" applyBorder="1" applyAlignment="1">
      <alignment vertical="center"/>
    </xf>
    <xf numFmtId="49" fontId="1" fillId="2" borderId="10" xfId="1" applyNumberFormat="1" applyFont="1" applyFill="1" applyBorder="1" applyAlignment="1">
      <alignment vertical="center"/>
    </xf>
    <xf numFmtId="0" fontId="1" fillId="2" borderId="10" xfId="1" applyFont="1" applyFill="1" applyBorder="1" applyAlignment="1">
      <alignment vertical="center"/>
    </xf>
    <xf numFmtId="49" fontId="1" fillId="2" borderId="9" xfId="1" applyNumberFormat="1" applyFont="1" applyFill="1" applyBorder="1" applyAlignment="1">
      <alignment vertical="center"/>
    </xf>
    <xf numFmtId="0" fontId="1" fillId="2" borderId="5" xfId="1" applyFont="1" applyFill="1" applyBorder="1" applyAlignment="1">
      <alignment vertical="center"/>
    </xf>
    <xf numFmtId="49" fontId="1" fillId="2" borderId="4" xfId="1" applyNumberFormat="1" applyFont="1" applyFill="1" applyBorder="1" applyAlignment="1">
      <alignment vertical="center"/>
    </xf>
    <xf numFmtId="49" fontId="31" fillId="2" borderId="0" xfId="1" applyNumberFormat="1" applyFont="1" applyFill="1" applyAlignment="1">
      <alignment vertical="top" wrapText="1"/>
    </xf>
    <xf numFmtId="49" fontId="32" fillId="2" borderId="0" xfId="1" applyNumberFormat="1" applyFont="1" applyFill="1"/>
    <xf numFmtId="0" fontId="1" fillId="2" borderId="0" xfId="1" applyFont="1" applyFill="1" applyAlignment="1">
      <alignment vertical="top" wrapText="1"/>
    </xf>
    <xf numFmtId="0" fontId="8" fillId="2" borderId="0" xfId="1" applyFont="1" applyFill="1" applyAlignment="1">
      <alignment horizontal="left" vertical="center"/>
    </xf>
    <xf numFmtId="49" fontId="1" fillId="3" borderId="42" xfId="1" applyNumberFormat="1" applyFont="1" applyFill="1" applyBorder="1" applyAlignment="1">
      <alignment vertical="center"/>
    </xf>
    <xf numFmtId="49" fontId="1" fillId="3" borderId="6" xfId="1" applyNumberFormat="1" applyFont="1" applyFill="1" applyBorder="1" applyAlignment="1">
      <alignment vertical="center"/>
    </xf>
    <xf numFmtId="49" fontId="1" fillId="3" borderId="41" xfId="1" applyNumberFormat="1" applyFont="1" applyFill="1" applyBorder="1" applyAlignment="1">
      <alignment vertical="center"/>
    </xf>
    <xf numFmtId="49" fontId="1" fillId="3" borderId="20" xfId="1" applyNumberFormat="1" applyFont="1" applyFill="1" applyBorder="1" applyAlignment="1">
      <alignment vertical="center"/>
    </xf>
    <xf numFmtId="49" fontId="1" fillId="3" borderId="0" xfId="1" applyNumberFormat="1" applyFont="1" applyFill="1" applyAlignment="1">
      <alignment vertical="center"/>
    </xf>
    <xf numFmtId="49" fontId="1" fillId="3" borderId="40" xfId="1" applyNumberFormat="1" applyFont="1" applyFill="1" applyBorder="1" applyAlignment="1">
      <alignment vertical="center"/>
    </xf>
    <xf numFmtId="49" fontId="7" fillId="3" borderId="40" xfId="1" applyNumberFormat="1" applyFont="1" applyFill="1" applyBorder="1" applyAlignment="1">
      <alignment horizontal="center" vertical="center"/>
    </xf>
    <xf numFmtId="49" fontId="7" fillId="3" borderId="20" xfId="1" applyNumberFormat="1" applyFont="1" applyFill="1" applyBorder="1" applyAlignment="1">
      <alignment vertical="center"/>
    </xf>
    <xf numFmtId="49" fontId="7" fillId="3" borderId="0" xfId="1" applyNumberFormat="1" applyFont="1" applyFill="1" applyAlignment="1">
      <alignment vertical="center"/>
    </xf>
    <xf numFmtId="49" fontId="1" fillId="3" borderId="20" xfId="1" applyNumberFormat="1" applyFont="1" applyFill="1" applyBorder="1" applyAlignment="1">
      <alignment horizontal="center" vertical="top" wrapText="1"/>
    </xf>
    <xf numFmtId="49" fontId="1" fillId="3" borderId="0" xfId="1" applyNumberFormat="1" applyFont="1" applyFill="1" applyAlignment="1">
      <alignment horizontal="center" vertical="top" wrapText="1"/>
    </xf>
    <xf numFmtId="49" fontId="1" fillId="3" borderId="40" xfId="1" applyNumberFormat="1" applyFont="1" applyFill="1" applyBorder="1" applyAlignment="1">
      <alignment horizontal="center" vertical="top" wrapText="1"/>
    </xf>
    <xf numFmtId="49" fontId="7" fillId="3" borderId="20" xfId="1" applyNumberFormat="1" applyFont="1" applyFill="1" applyBorder="1" applyAlignment="1">
      <alignment horizontal="center" vertical="center"/>
    </xf>
    <xf numFmtId="49" fontId="7" fillId="3" borderId="0" xfId="1" applyNumberFormat="1" applyFont="1" applyFill="1" applyAlignment="1">
      <alignment horizontal="center" vertical="center"/>
    </xf>
    <xf numFmtId="49" fontId="7" fillId="3" borderId="39" xfId="1" applyNumberFormat="1" applyFont="1" applyFill="1" applyBorder="1" applyAlignment="1">
      <alignment vertical="center"/>
    </xf>
    <xf numFmtId="49" fontId="7" fillId="3" borderId="38" xfId="1" applyNumberFormat="1" applyFont="1" applyFill="1" applyBorder="1" applyAlignment="1">
      <alignment vertical="center"/>
    </xf>
    <xf numFmtId="49" fontId="1" fillId="3" borderId="38" xfId="1" applyNumberFormat="1" applyFont="1" applyFill="1" applyBorder="1" applyAlignment="1">
      <alignment vertical="center"/>
    </xf>
    <xf numFmtId="49" fontId="1" fillId="3" borderId="37" xfId="1" applyNumberFormat="1" applyFont="1" applyFill="1" applyBorder="1" applyAlignment="1">
      <alignment vertical="center"/>
    </xf>
    <xf numFmtId="49" fontId="1" fillId="2" borderId="5" xfId="1" applyNumberFormat="1" applyFont="1" applyFill="1" applyBorder="1" applyAlignment="1">
      <alignment vertical="center"/>
    </xf>
    <xf numFmtId="49" fontId="7" fillId="2" borderId="0" xfId="1" applyNumberFormat="1" applyFont="1" applyFill="1" applyAlignment="1">
      <alignment vertical="center"/>
    </xf>
    <xf numFmtId="49" fontId="1" fillId="2" borderId="11" xfId="1" applyNumberFormat="1" applyFont="1" applyFill="1" applyBorder="1" applyAlignment="1">
      <alignment vertical="center"/>
    </xf>
    <xf numFmtId="0" fontId="1" fillId="2" borderId="9" xfId="1" applyFont="1" applyFill="1" applyBorder="1" applyAlignment="1">
      <alignment vertical="center"/>
    </xf>
    <xf numFmtId="0" fontId="1" fillId="2" borderId="4" xfId="1" applyFont="1" applyFill="1" applyBorder="1" applyAlignment="1">
      <alignment vertical="center"/>
    </xf>
    <xf numFmtId="0" fontId="7" fillId="2" borderId="0" xfId="1" applyFont="1" applyFill="1" applyAlignment="1">
      <alignment vertical="center"/>
    </xf>
    <xf numFmtId="49" fontId="1" fillId="3" borderId="11" xfId="1" applyNumberFormat="1" applyFont="1" applyFill="1" applyBorder="1" applyAlignment="1">
      <alignment vertical="center"/>
    </xf>
    <xf numFmtId="49" fontId="1" fillId="3" borderId="10" xfId="1" applyNumberFormat="1" applyFont="1" applyFill="1" applyBorder="1" applyAlignment="1">
      <alignment vertical="center"/>
    </xf>
    <xf numFmtId="49" fontId="1" fillId="3" borderId="9" xfId="1" applyNumberFormat="1" applyFont="1" applyFill="1" applyBorder="1" applyAlignment="1">
      <alignment vertical="center"/>
    </xf>
    <xf numFmtId="49" fontId="1" fillId="3" borderId="5" xfId="1" applyNumberFormat="1" applyFont="1" applyFill="1" applyBorder="1" applyAlignment="1">
      <alignment vertical="center"/>
    </xf>
    <xf numFmtId="49" fontId="1" fillId="3" borderId="4" xfId="1" applyNumberFormat="1" applyFont="1" applyFill="1" applyBorder="1" applyAlignment="1">
      <alignment vertical="center"/>
    </xf>
    <xf numFmtId="49" fontId="7" fillId="2" borderId="5" xfId="1" applyNumberFormat="1" applyFont="1" applyFill="1" applyBorder="1" applyAlignment="1">
      <alignment vertical="center"/>
    </xf>
    <xf numFmtId="0" fontId="1" fillId="3" borderId="5" xfId="1" applyFont="1" applyFill="1" applyBorder="1" applyAlignment="1">
      <alignment horizontal="center" vertical="center"/>
    </xf>
    <xf numFmtId="0" fontId="1" fillId="3" borderId="4" xfId="1" applyFont="1" applyFill="1" applyBorder="1" applyAlignment="1">
      <alignment horizontal="center" vertical="center"/>
    </xf>
    <xf numFmtId="0" fontId="1" fillId="3" borderId="3" xfId="1" applyFont="1" applyFill="1" applyBorder="1" applyAlignment="1">
      <alignment vertical="center"/>
    </xf>
    <xf numFmtId="0" fontId="1" fillId="3" borderId="2" xfId="1" applyFont="1" applyFill="1" applyBorder="1" applyAlignment="1">
      <alignment vertical="center"/>
    </xf>
    <xf numFmtId="0" fontId="1" fillId="3" borderId="1" xfId="1" applyFont="1" applyFill="1" applyBorder="1" applyAlignment="1">
      <alignment vertical="center"/>
    </xf>
    <xf numFmtId="0" fontId="16" fillId="7" borderId="0" xfId="1" applyFont="1" applyFill="1"/>
    <xf numFmtId="0" fontId="33" fillId="2" borderId="0" xfId="1" applyFont="1" applyFill="1" applyAlignment="1">
      <alignment horizontal="left" vertical="top"/>
    </xf>
    <xf numFmtId="0" fontId="12" fillId="2" borderId="0" xfId="1" applyFont="1" applyFill="1" applyAlignment="1">
      <alignment vertical="center"/>
    </xf>
    <xf numFmtId="49" fontId="11" fillId="3" borderId="0" xfId="1" applyNumberFormat="1" applyFont="1" applyFill="1" applyAlignment="1">
      <alignment horizontal="center"/>
    </xf>
    <xf numFmtId="49" fontId="11" fillId="3" borderId="0" xfId="1" applyNumberFormat="1" applyFont="1" applyFill="1" applyAlignment="1">
      <alignment horizontal="center" vertical="top"/>
    </xf>
    <xf numFmtId="49" fontId="31" fillId="2" borderId="0" xfId="1" applyNumberFormat="1" applyFont="1" applyFill="1"/>
    <xf numFmtId="49" fontId="7" fillId="2" borderId="4" xfId="1" applyNumberFormat="1" applyFont="1" applyFill="1" applyBorder="1" applyAlignment="1">
      <alignment horizontal="center" vertical="center"/>
    </xf>
    <xf numFmtId="49" fontId="31" fillId="2" borderId="4" xfId="1" applyNumberFormat="1" applyFont="1" applyFill="1" applyBorder="1" applyAlignment="1">
      <alignment vertical="center"/>
    </xf>
    <xf numFmtId="49" fontId="8" fillId="2" borderId="0" xfId="1" applyNumberFormat="1" applyFont="1" applyFill="1"/>
    <xf numFmtId="49" fontId="1" fillId="2" borderId="10" xfId="1" applyNumberFormat="1" applyFont="1" applyFill="1" applyBorder="1" applyAlignment="1">
      <alignment vertical="top" wrapText="1"/>
    </xf>
    <xf numFmtId="10" fontId="14" fillId="2" borderId="0" xfId="3" applyNumberFormat="1" applyFont="1" applyFill="1" applyAlignment="1" applyProtection="1">
      <alignment vertical="center"/>
    </xf>
    <xf numFmtId="0" fontId="1" fillId="2" borderId="0" xfId="0"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left" vertical="center"/>
    </xf>
    <xf numFmtId="0" fontId="14" fillId="2" borderId="0" xfId="0" applyFont="1" applyFill="1" applyAlignment="1">
      <alignment horizontal="center" vertical="center"/>
    </xf>
    <xf numFmtId="0" fontId="0" fillId="7" borderId="0" xfId="0" applyFill="1"/>
    <xf numFmtId="0" fontId="4" fillId="2" borderId="0" xfId="0" applyFont="1" applyFill="1"/>
    <xf numFmtId="166" fontId="14" fillId="2" borderId="0" xfId="0" applyNumberFormat="1" applyFont="1" applyFill="1" applyAlignment="1">
      <alignment horizontal="left" vertical="center"/>
    </xf>
    <xf numFmtId="164" fontId="14" fillId="2" borderId="0" xfId="0" applyNumberFormat="1" applyFont="1" applyFill="1" applyAlignment="1">
      <alignment vertical="center"/>
    </xf>
    <xf numFmtId="0" fontId="37" fillId="2" borderId="0" xfId="0" applyFont="1" applyFill="1" applyAlignment="1">
      <alignment vertical="center"/>
    </xf>
    <xf numFmtId="0" fontId="4" fillId="7" borderId="0" xfId="0" applyFont="1" applyFill="1"/>
    <xf numFmtId="0" fontId="37" fillId="7" borderId="0" xfId="0" applyFont="1" applyFill="1" applyAlignment="1">
      <alignment vertical="center"/>
    </xf>
    <xf numFmtId="0" fontId="23" fillId="6" borderId="1" xfId="0" applyFont="1" applyFill="1" applyBorder="1" applyAlignment="1">
      <alignment horizontal="center" vertical="center"/>
    </xf>
    <xf numFmtId="0" fontId="23" fillId="6" borderId="2" xfId="0" applyFont="1" applyFill="1" applyBorder="1" applyAlignment="1">
      <alignment horizontal="center" vertical="center"/>
    </xf>
    <xf numFmtId="0" fontId="23" fillId="6" borderId="3" xfId="0" applyFont="1" applyFill="1" applyBorder="1" applyAlignment="1">
      <alignment horizontal="center" vertical="center"/>
    </xf>
    <xf numFmtId="0" fontId="23" fillId="6" borderId="7" xfId="0" applyFont="1" applyFill="1" applyBorder="1" applyAlignment="1">
      <alignment horizontal="center" vertical="center"/>
    </xf>
    <xf numFmtId="0" fontId="23" fillId="6" borderId="0" xfId="0" applyFont="1" applyFill="1" applyAlignment="1">
      <alignment horizontal="center" vertical="center"/>
    </xf>
    <xf numFmtId="0" fontId="23" fillId="6" borderId="6" xfId="0" applyFont="1" applyFill="1" applyBorder="1" applyAlignment="1">
      <alignment horizontal="center" vertical="center"/>
    </xf>
    <xf numFmtId="49" fontId="23" fillId="4" borderId="18" xfId="1" quotePrefix="1" applyNumberFormat="1" applyFont="1" applyFill="1" applyBorder="1" applyAlignment="1">
      <alignment horizontal="center" vertical="center"/>
    </xf>
    <xf numFmtId="49" fontId="23" fillId="4" borderId="16" xfId="1" applyNumberFormat="1" applyFont="1" applyFill="1" applyBorder="1" applyAlignment="1">
      <alignment horizontal="left" vertical="center"/>
    </xf>
    <xf numFmtId="4" fontId="2" fillId="0" borderId="13" xfId="1" applyNumberFormat="1" applyFont="1" applyBorder="1" applyAlignment="1">
      <alignment horizontal="center" vertical="center"/>
    </xf>
    <xf numFmtId="164" fontId="2" fillId="0" borderId="13" xfId="1" applyNumberFormat="1" applyFont="1" applyBorder="1" applyAlignment="1">
      <alignment horizontal="center" vertical="center"/>
    </xf>
    <xf numFmtId="4" fontId="2" fillId="0" borderId="13" xfId="0" applyNumberFormat="1" applyFont="1" applyBorder="1" applyAlignment="1">
      <alignment horizontal="center" vertical="center"/>
    </xf>
    <xf numFmtId="4" fontId="2" fillId="4" borderId="13" xfId="0" applyNumberFormat="1" applyFont="1" applyFill="1" applyBorder="1" applyAlignment="1">
      <alignment horizontal="center" vertical="center"/>
    </xf>
    <xf numFmtId="164" fontId="2" fillId="4" borderId="16" xfId="0" applyNumberFormat="1" applyFont="1" applyFill="1" applyBorder="1" applyAlignment="1">
      <alignment vertical="center"/>
    </xf>
    <xf numFmtId="10" fontId="2" fillId="4" borderId="19" xfId="0" applyNumberFormat="1" applyFont="1" applyFill="1" applyBorder="1" applyAlignment="1">
      <alignment horizontal="center" vertical="center"/>
    </xf>
    <xf numFmtId="0" fontId="4" fillId="2" borderId="0" xfId="0" applyFont="1" applyFill="1" applyAlignment="1">
      <alignment vertical="center"/>
    </xf>
    <xf numFmtId="4" fontId="2" fillId="9" borderId="13" xfId="1" applyNumberFormat="1" applyFont="1" applyFill="1" applyBorder="1" applyAlignment="1">
      <alignment horizontal="center" vertical="center"/>
    </xf>
    <xf numFmtId="164" fontId="2" fillId="4" borderId="16" xfId="1" applyNumberFormat="1" applyFont="1" applyFill="1" applyBorder="1" applyAlignment="1">
      <alignment vertical="center"/>
    </xf>
    <xf numFmtId="49" fontId="23" fillId="4" borderId="18" xfId="0" quotePrefix="1" applyNumberFormat="1" applyFont="1" applyFill="1" applyBorder="1" applyAlignment="1">
      <alignment horizontal="center" vertical="center"/>
    </xf>
    <xf numFmtId="49" fontId="23" fillId="4" borderId="16" xfId="0" applyNumberFormat="1" applyFont="1" applyFill="1" applyBorder="1" applyAlignment="1">
      <alignment horizontal="left" vertical="center"/>
    </xf>
    <xf numFmtId="164" fontId="23" fillId="4" borderId="16" xfId="0" applyNumberFormat="1" applyFont="1" applyFill="1" applyBorder="1" applyAlignment="1">
      <alignment vertical="center"/>
    </xf>
    <xf numFmtId="164" fontId="2" fillId="4" borderId="13" xfId="0" applyNumberFormat="1" applyFont="1" applyFill="1" applyBorder="1" applyAlignment="1">
      <alignment horizontal="center" vertical="center"/>
    </xf>
    <xf numFmtId="164" fontId="23" fillId="4" borderId="14" xfId="0" applyNumberFormat="1" applyFont="1" applyFill="1" applyBorder="1" applyAlignment="1">
      <alignment vertical="center"/>
    </xf>
    <xf numFmtId="49" fontId="2" fillId="4" borderId="18" xfId="0" applyNumberFormat="1" applyFont="1" applyFill="1" applyBorder="1" applyAlignment="1">
      <alignment horizontal="center" vertical="center"/>
    </xf>
    <xf numFmtId="49" fontId="2" fillId="4" borderId="16" xfId="0" applyNumberFormat="1" applyFont="1" applyFill="1" applyBorder="1" applyAlignment="1">
      <alignment horizontal="left" vertical="center"/>
    </xf>
    <xf numFmtId="164" fontId="2" fillId="4" borderId="14" xfId="0" applyNumberFormat="1" applyFont="1" applyFill="1" applyBorder="1" applyAlignment="1">
      <alignment vertical="center"/>
    </xf>
    <xf numFmtId="0" fontId="14" fillId="7" borderId="0" xfId="0" applyFont="1" applyFill="1" applyAlignment="1">
      <alignment horizontal="center" vertical="center"/>
    </xf>
    <xf numFmtId="0" fontId="16" fillId="8" borderId="1" xfId="1" applyFont="1" applyFill="1" applyBorder="1"/>
    <xf numFmtId="0" fontId="16" fillId="8" borderId="2" xfId="1" applyFont="1" applyFill="1" applyBorder="1"/>
    <xf numFmtId="0" fontId="16" fillId="8" borderId="3" xfId="1" applyFont="1" applyFill="1" applyBorder="1"/>
    <xf numFmtId="0" fontId="23" fillId="6" borderId="9" xfId="0" applyFont="1" applyFill="1" applyBorder="1" applyAlignment="1">
      <alignment horizontal="right" vertical="center"/>
    </xf>
    <xf numFmtId="4" fontId="23" fillId="6" borderId="10" xfId="0" applyNumberFormat="1" applyFont="1" applyFill="1" applyBorder="1" applyAlignment="1">
      <alignment horizontal="center" vertical="center"/>
    </xf>
    <xf numFmtId="164" fontId="23" fillId="6" borderId="10" xfId="0" applyNumberFormat="1" applyFont="1" applyFill="1" applyBorder="1" applyAlignment="1">
      <alignment vertical="center"/>
    </xf>
    <xf numFmtId="10" fontId="23" fillId="6" borderId="11" xfId="0" applyNumberFormat="1" applyFont="1" applyFill="1" applyBorder="1" applyAlignment="1">
      <alignment horizontal="center" vertical="center"/>
    </xf>
    <xf numFmtId="4" fontId="23" fillId="6" borderId="24" xfId="0" applyNumberFormat="1" applyFont="1" applyFill="1" applyBorder="1" applyAlignment="1">
      <alignment horizontal="center" vertical="center"/>
    </xf>
    <xf numFmtId="164" fontId="23" fillId="6" borderId="24" xfId="0" applyNumberFormat="1" applyFont="1" applyFill="1" applyBorder="1" applyAlignment="1">
      <alignment vertical="center"/>
    </xf>
    <xf numFmtId="4" fontId="23" fillId="6" borderId="10" xfId="1" applyNumberFormat="1" applyFont="1" applyFill="1" applyBorder="1" applyAlignment="1">
      <alignment horizontal="center" vertical="center"/>
    </xf>
    <xf numFmtId="164" fontId="23" fillId="6" borderId="10" xfId="1" applyNumberFormat="1" applyFont="1" applyFill="1" applyBorder="1" applyAlignment="1">
      <alignment vertical="center"/>
    </xf>
    <xf numFmtId="166" fontId="14" fillId="7" borderId="0" xfId="0" applyNumberFormat="1" applyFont="1" applyFill="1" applyAlignment="1">
      <alignment horizontal="left" vertical="center"/>
    </xf>
    <xf numFmtId="0" fontId="23" fillId="9" borderId="18" xfId="1" applyFont="1" applyFill="1" applyBorder="1" applyAlignment="1">
      <alignment horizontal="center" vertical="center"/>
    </xf>
    <xf numFmtId="166" fontId="2" fillId="9" borderId="16" xfId="1" applyNumberFormat="1" applyFont="1" applyFill="1" applyBorder="1" applyAlignment="1">
      <alignment vertical="center"/>
    </xf>
    <xf numFmtId="4" fontId="2" fillId="4" borderId="13" xfId="1" applyNumberFormat="1" applyFont="1" applyFill="1" applyBorder="1" applyAlignment="1">
      <alignment horizontal="center" vertical="center"/>
    </xf>
    <xf numFmtId="164" fontId="2" fillId="9" borderId="16" xfId="1" applyNumberFormat="1" applyFont="1" applyFill="1" applyBorder="1" applyAlignment="1">
      <alignment vertical="center"/>
    </xf>
    <xf numFmtId="0" fontId="2" fillId="9" borderId="16" xfId="1" applyFont="1" applyFill="1" applyBorder="1" applyAlignment="1">
      <alignment vertical="center"/>
    </xf>
    <xf numFmtId="0" fontId="23" fillId="9" borderId="21" xfId="1" applyFont="1" applyFill="1" applyBorder="1" applyAlignment="1">
      <alignment horizontal="center" vertical="center"/>
    </xf>
    <xf numFmtId="0" fontId="2" fillId="9" borderId="34" xfId="1" applyFont="1" applyFill="1" applyBorder="1" applyAlignment="1">
      <alignment vertical="center"/>
    </xf>
    <xf numFmtId="4" fontId="2" fillId="4" borderId="35" xfId="1" applyNumberFormat="1" applyFont="1" applyFill="1" applyBorder="1" applyAlignment="1">
      <alignment horizontal="center" vertical="center"/>
    </xf>
    <xf numFmtId="164" fontId="2" fillId="9" borderId="34" xfId="1" applyNumberFormat="1" applyFont="1" applyFill="1" applyBorder="1" applyAlignment="1">
      <alignment vertical="center"/>
    </xf>
    <xf numFmtId="0" fontId="16" fillId="7" borderId="0" xfId="0" applyFont="1" applyFill="1"/>
    <xf numFmtId="0" fontId="14" fillId="7" borderId="0" xfId="0" applyFont="1" applyFill="1" applyAlignment="1">
      <alignment vertical="center"/>
    </xf>
    <xf numFmtId="0" fontId="1" fillId="8" borderId="0" xfId="0" applyFont="1" applyFill="1"/>
    <xf numFmtId="0" fontId="2" fillId="0" borderId="13" xfId="0" applyFont="1" applyBorder="1" applyAlignment="1">
      <alignment horizontal="center" vertical="center"/>
    </xf>
    <xf numFmtId="0" fontId="14" fillId="7" borderId="0" xfId="0" applyFont="1" applyFill="1"/>
    <xf numFmtId="0" fontId="14" fillId="7" borderId="0" xfId="0" applyFont="1" applyFill="1" applyAlignment="1">
      <alignment horizontal="left" vertical="center"/>
    </xf>
    <xf numFmtId="0" fontId="1" fillId="7" borderId="0" xfId="0" applyFont="1" applyFill="1"/>
    <xf numFmtId="0" fontId="2" fillId="7" borderId="0" xfId="0" applyFont="1" applyFill="1" applyAlignment="1">
      <alignment vertical="center"/>
    </xf>
    <xf numFmtId="165" fontId="1" fillId="0" borderId="22" xfId="0" applyNumberFormat="1" applyFont="1" applyBorder="1" applyAlignment="1" applyProtection="1">
      <alignment horizontal="center" vertical="center"/>
      <protection locked="0"/>
    </xf>
    <xf numFmtId="0" fontId="1" fillId="0" borderId="22" xfId="0" applyFont="1" applyBorder="1" applyAlignment="1" applyProtection="1">
      <alignment horizontal="center" vertical="center"/>
      <protection locked="0"/>
    </xf>
    <xf numFmtId="165" fontId="1" fillId="0" borderId="25" xfId="0" applyNumberFormat="1" applyFont="1" applyBorder="1" applyAlignment="1" applyProtection="1">
      <alignment horizontal="center" vertical="center"/>
      <protection locked="0"/>
    </xf>
    <xf numFmtId="0" fontId="1" fillId="15" borderId="1" xfId="0" applyFont="1" applyFill="1" applyBorder="1" applyAlignment="1">
      <alignment vertical="center"/>
    </xf>
    <xf numFmtId="0" fontId="1" fillId="15" borderId="2" xfId="0" applyFont="1" applyFill="1" applyBorder="1" applyAlignment="1">
      <alignment vertical="center"/>
    </xf>
    <xf numFmtId="0" fontId="1" fillId="15" borderId="3" xfId="0" applyFont="1" applyFill="1" applyBorder="1" applyAlignment="1">
      <alignment vertical="center"/>
    </xf>
    <xf numFmtId="0" fontId="1" fillId="15" borderId="9" xfId="0" applyFont="1" applyFill="1" applyBorder="1" applyAlignment="1">
      <alignment vertical="center"/>
    </xf>
    <xf numFmtId="0" fontId="1" fillId="15" borderId="10" xfId="0" applyFont="1" applyFill="1" applyBorder="1" applyAlignment="1">
      <alignment vertical="center"/>
    </xf>
    <xf numFmtId="0" fontId="1" fillId="15" borderId="11" xfId="0" applyFont="1" applyFill="1" applyBorder="1" applyAlignment="1">
      <alignment vertical="center"/>
    </xf>
    <xf numFmtId="4" fontId="23" fillId="16" borderId="10" xfId="0" applyNumberFormat="1" applyFont="1" applyFill="1" applyBorder="1" applyAlignment="1">
      <alignment horizontal="center" vertical="center"/>
    </xf>
    <xf numFmtId="164" fontId="23" fillId="16" borderId="10" xfId="0" applyNumberFormat="1" applyFont="1" applyFill="1" applyBorder="1" applyAlignment="1">
      <alignment vertical="center"/>
    </xf>
    <xf numFmtId="164" fontId="23" fillId="16" borderId="10" xfId="0" applyNumberFormat="1" applyFont="1" applyFill="1" applyBorder="1" applyAlignment="1">
      <alignment horizontal="center" vertical="center"/>
    </xf>
    <xf numFmtId="164" fontId="23" fillId="16" borderId="11" xfId="0" applyNumberFormat="1" applyFont="1" applyFill="1" applyBorder="1" applyAlignment="1">
      <alignment vertical="center"/>
    </xf>
    <xf numFmtId="0" fontId="23" fillId="16" borderId="10" xfId="0" applyFont="1" applyFill="1" applyBorder="1" applyAlignment="1">
      <alignment horizontal="center" vertical="center"/>
    </xf>
    <xf numFmtId="0" fontId="23" fillId="18" borderId="1" xfId="0" applyFont="1" applyFill="1" applyBorder="1" applyAlignment="1">
      <alignment horizontal="center" vertical="center"/>
    </xf>
    <xf numFmtId="0" fontId="23" fillId="16" borderId="25" xfId="0" applyFont="1" applyFill="1" applyBorder="1" applyAlignment="1">
      <alignment horizontal="center" vertical="center"/>
    </xf>
    <xf numFmtId="0" fontId="23" fillId="16" borderId="21" xfId="0" applyFont="1" applyFill="1" applyBorder="1" applyAlignment="1">
      <alignment horizontal="right" vertical="center"/>
    </xf>
    <xf numFmtId="164" fontId="23" fillId="16" borderId="10" xfId="0" applyNumberFormat="1" applyFont="1" applyFill="1" applyBorder="1" applyAlignment="1">
      <alignment horizontal="right" vertical="center"/>
    </xf>
    <xf numFmtId="10" fontId="23" fillId="16" borderId="36" xfId="0" applyNumberFormat="1" applyFont="1" applyFill="1" applyBorder="1" applyAlignment="1">
      <alignment horizontal="center" vertical="center"/>
    </xf>
    <xf numFmtId="0" fontId="23" fillId="17" borderId="4" xfId="0" applyFont="1" applyFill="1" applyBorder="1" applyAlignment="1">
      <alignment horizontal="center" vertical="center"/>
    </xf>
    <xf numFmtId="4" fontId="2" fillId="19" borderId="13" xfId="0" applyNumberFormat="1" applyFont="1" applyFill="1" applyBorder="1" applyAlignment="1">
      <alignment horizontal="center" vertical="center"/>
    </xf>
    <xf numFmtId="164" fontId="2" fillId="19" borderId="16" xfId="0" applyNumberFormat="1" applyFont="1" applyFill="1" applyBorder="1" applyAlignment="1">
      <alignment vertical="center"/>
    </xf>
    <xf numFmtId="10" fontId="2" fillId="20" borderId="19" xfId="0" applyNumberFormat="1" applyFont="1" applyFill="1" applyBorder="1" applyAlignment="1">
      <alignment horizontal="center" vertical="center"/>
    </xf>
    <xf numFmtId="164" fontId="2" fillId="20" borderId="13" xfId="0" applyNumberFormat="1" applyFont="1" applyFill="1" applyBorder="1" applyAlignment="1">
      <alignment horizontal="center" vertical="center"/>
    </xf>
    <xf numFmtId="164" fontId="2" fillId="20" borderId="14" xfId="0" applyNumberFormat="1" applyFont="1" applyFill="1" applyBorder="1" applyAlignment="1">
      <alignment vertical="center"/>
    </xf>
    <xf numFmtId="0" fontId="12" fillId="2" borderId="0" xfId="1" applyFont="1" applyFill="1" applyAlignment="1">
      <alignment horizontal="left" wrapText="1"/>
    </xf>
    <xf numFmtId="0" fontId="45" fillId="2" borderId="0" xfId="1" applyFont="1" applyFill="1" applyAlignment="1">
      <alignment horizontal="left" vertical="top"/>
    </xf>
    <xf numFmtId="0" fontId="1" fillId="22" borderId="0" xfId="1" applyFont="1" applyFill="1" applyAlignment="1" applyProtection="1">
      <alignment vertical="center"/>
      <protection locked="0"/>
    </xf>
    <xf numFmtId="0" fontId="1" fillId="2" borderId="0" xfId="1" applyFont="1" applyFill="1" applyAlignment="1" applyProtection="1">
      <alignment vertical="center"/>
      <protection locked="0"/>
    </xf>
    <xf numFmtId="0" fontId="1" fillId="22" borderId="37" xfId="1" applyFont="1" applyFill="1" applyBorder="1" applyAlignment="1">
      <alignment horizontal="center"/>
    </xf>
    <xf numFmtId="0" fontId="1" fillId="22" borderId="38" xfId="1" applyFont="1" applyFill="1" applyBorder="1" applyAlignment="1">
      <alignment horizontal="center"/>
    </xf>
    <xf numFmtId="0" fontId="1" fillId="22" borderId="39" xfId="1" applyFont="1" applyFill="1" applyBorder="1" applyAlignment="1">
      <alignment horizontal="center"/>
    </xf>
    <xf numFmtId="0" fontId="2" fillId="22" borderId="0" xfId="1" applyFont="1" applyFill="1" applyAlignment="1" applyProtection="1">
      <alignment vertical="center"/>
      <protection locked="0"/>
    </xf>
    <xf numFmtId="0" fontId="2" fillId="2" borderId="0" xfId="1" applyFont="1" applyFill="1" applyAlignment="1" applyProtection="1">
      <alignment vertical="center"/>
      <protection locked="0"/>
    </xf>
    <xf numFmtId="0" fontId="1" fillId="22" borderId="40" xfId="1" applyFont="1" applyFill="1" applyBorder="1" applyAlignment="1">
      <alignment horizontal="center"/>
    </xf>
    <xf numFmtId="0" fontId="1" fillId="22" borderId="0" xfId="1" applyFont="1" applyFill="1" applyAlignment="1">
      <alignment horizontal="center"/>
    </xf>
    <xf numFmtId="0" fontId="1" fillId="22" borderId="20" xfId="1" applyFont="1" applyFill="1" applyBorder="1" applyAlignment="1">
      <alignment horizontal="center"/>
    </xf>
    <xf numFmtId="0" fontId="1" fillId="22" borderId="40" xfId="1" applyFont="1" applyFill="1" applyBorder="1" applyAlignment="1">
      <alignment vertical="center"/>
    </xf>
    <xf numFmtId="0" fontId="1" fillId="22" borderId="0" xfId="1" applyFont="1" applyFill="1" applyAlignment="1">
      <alignment vertical="center"/>
    </xf>
    <xf numFmtId="0" fontId="1" fillId="22" borderId="0" xfId="1" applyFont="1" applyFill="1"/>
    <xf numFmtId="0" fontId="1" fillId="22" borderId="20" xfId="1" applyFont="1" applyFill="1" applyBorder="1" applyAlignment="1">
      <alignment vertical="center"/>
    </xf>
    <xf numFmtId="0" fontId="47" fillId="22" borderId="0" xfId="1" applyFont="1" applyFill="1" applyAlignment="1">
      <alignment horizontal="left" vertical="center"/>
    </xf>
    <xf numFmtId="10" fontId="48" fillId="22" borderId="0" xfId="1" applyNumberFormat="1" applyFont="1" applyFill="1" applyAlignment="1">
      <alignment horizontal="center" vertical="center"/>
    </xf>
    <xf numFmtId="0" fontId="2" fillId="22" borderId="0" xfId="1" applyFont="1" applyFill="1" applyAlignment="1" applyProtection="1">
      <alignment horizontal="center" vertical="center"/>
      <protection locked="0"/>
    </xf>
    <xf numFmtId="0" fontId="23" fillId="8" borderId="0" xfId="1" applyFont="1" applyFill="1" applyAlignment="1" applyProtection="1">
      <alignment horizontal="center" vertical="center"/>
      <protection locked="0"/>
    </xf>
    <xf numFmtId="0" fontId="1" fillId="22" borderId="41" xfId="1" applyFont="1" applyFill="1" applyBorder="1" applyAlignment="1">
      <alignment vertical="center"/>
    </xf>
    <xf numFmtId="0" fontId="1" fillId="22" borderId="6" xfId="1" applyFont="1" applyFill="1" applyBorder="1" applyAlignment="1">
      <alignment vertical="center"/>
    </xf>
    <xf numFmtId="10" fontId="49" fillId="22" borderId="6" xfId="1" applyNumberFormat="1" applyFont="1" applyFill="1" applyBorder="1" applyAlignment="1">
      <alignment vertical="center"/>
    </xf>
    <xf numFmtId="0" fontId="1" fillId="22" borderId="42" xfId="1" applyFont="1" applyFill="1" applyBorder="1" applyAlignment="1">
      <alignment vertical="center"/>
    </xf>
    <xf numFmtId="0" fontId="23" fillId="7" borderId="0" xfId="1" applyFont="1" applyFill="1" applyAlignment="1" applyProtection="1">
      <alignment horizontal="center" vertical="center"/>
      <protection locked="0"/>
    </xf>
    <xf numFmtId="0" fontId="23" fillId="23" borderId="64" xfId="1" applyFont="1" applyFill="1" applyBorder="1" applyAlignment="1" applyProtection="1">
      <alignment horizontal="center" vertical="center"/>
      <protection locked="0"/>
    </xf>
    <xf numFmtId="165" fontId="2" fillId="0" borderId="66" xfId="1" applyNumberFormat="1" applyFont="1" applyBorder="1" applyAlignment="1" applyProtection="1">
      <alignment horizontal="center" vertical="center"/>
      <protection locked="0"/>
    </xf>
    <xf numFmtId="0" fontId="1" fillId="2" borderId="0" xfId="1" applyFont="1" applyFill="1" applyAlignment="1">
      <alignment horizontal="left" vertical="top" wrapText="1"/>
    </xf>
    <xf numFmtId="0" fontId="1" fillId="2" borderId="6" xfId="1" applyFont="1" applyFill="1" applyBorder="1" applyAlignment="1">
      <alignment horizontal="left" vertical="top" wrapText="1"/>
    </xf>
    <xf numFmtId="0" fontId="9" fillId="3" borderId="1" xfId="1" applyFont="1" applyFill="1" applyBorder="1" applyAlignment="1">
      <alignment horizontal="center" vertical="center"/>
    </xf>
    <xf numFmtId="0" fontId="3" fillId="0" borderId="2" xfId="1" applyFont="1" applyBorder="1"/>
    <xf numFmtId="0" fontId="3" fillId="0" borderId="3" xfId="1" applyFont="1" applyBorder="1"/>
    <xf numFmtId="0" fontId="3" fillId="0" borderId="9" xfId="1" applyFont="1" applyBorder="1"/>
    <xf numFmtId="0" fontId="3" fillId="0" borderId="10" xfId="1" applyFont="1" applyBorder="1"/>
    <xf numFmtId="0" fontId="3" fillId="0" borderId="11" xfId="1" applyFont="1" applyBorder="1"/>
    <xf numFmtId="0" fontId="7" fillId="2" borderId="0" xfId="1" applyFont="1" applyFill="1" applyAlignment="1">
      <alignment horizontal="center" vertical="center" wrapText="1"/>
    </xf>
    <xf numFmtId="0" fontId="13" fillId="0" borderId="0" xfId="1"/>
    <xf numFmtId="0" fontId="8" fillId="3" borderId="1" xfId="1" applyFont="1" applyFill="1" applyBorder="1" applyAlignment="1">
      <alignment horizontal="center" vertical="center"/>
    </xf>
    <xf numFmtId="0" fontId="17" fillId="0" borderId="2" xfId="1" applyFont="1" applyBorder="1"/>
    <xf numFmtId="0" fontId="17" fillId="0" borderId="3" xfId="1" applyFont="1" applyBorder="1"/>
    <xf numFmtId="0" fontId="17" fillId="0" borderId="4" xfId="1" applyFont="1" applyBorder="1"/>
    <xf numFmtId="0" fontId="16" fillId="0" borderId="0" xfId="1" applyFont="1"/>
    <xf numFmtId="0" fontId="17" fillId="0" borderId="5" xfId="1" applyFont="1" applyBorder="1"/>
    <xf numFmtId="0" fontId="1" fillId="4" borderId="7" xfId="1" applyFont="1" applyFill="1" applyBorder="1" applyAlignment="1">
      <alignment horizontal="center" vertical="center"/>
    </xf>
    <xf numFmtId="0" fontId="17" fillId="0" borderId="6" xfId="1" applyFont="1" applyBorder="1"/>
    <xf numFmtId="0" fontId="17" fillId="0" borderId="8" xfId="1" applyFont="1" applyBorder="1"/>
    <xf numFmtId="0" fontId="7" fillId="3" borderId="37" xfId="1" applyFont="1" applyFill="1" applyBorder="1" applyAlignment="1">
      <alignment horizontal="center" vertical="center" wrapText="1"/>
    </xf>
    <xf numFmtId="0" fontId="3" fillId="0" borderId="38" xfId="1" applyFont="1" applyBorder="1"/>
    <xf numFmtId="0" fontId="3" fillId="0" borderId="39" xfId="1" applyFont="1" applyBorder="1"/>
    <xf numFmtId="0" fontId="3" fillId="0" borderId="41" xfId="1" applyFont="1" applyBorder="1"/>
    <xf numFmtId="0" fontId="3" fillId="0" borderId="6" xfId="1" applyFont="1" applyBorder="1"/>
    <xf numFmtId="0" fontId="3" fillId="0" borderId="42" xfId="1" applyFont="1" applyBorder="1"/>
    <xf numFmtId="49" fontId="7" fillId="3" borderId="40" xfId="1" applyNumberFormat="1" applyFont="1" applyFill="1" applyBorder="1" applyAlignment="1">
      <alignment horizontal="center" vertical="center"/>
    </xf>
    <xf numFmtId="0" fontId="3" fillId="0" borderId="20" xfId="1" applyFont="1" applyBorder="1"/>
    <xf numFmtId="49" fontId="1" fillId="3" borderId="40" xfId="1" applyNumberFormat="1" applyFont="1" applyFill="1" applyBorder="1" applyAlignment="1">
      <alignment horizontal="center" vertical="center" wrapText="1"/>
    </xf>
    <xf numFmtId="0" fontId="3" fillId="0" borderId="40" xfId="1" applyFont="1" applyBorder="1"/>
    <xf numFmtId="49" fontId="1" fillId="3" borderId="40" xfId="1" applyNumberFormat="1" applyFont="1" applyFill="1" applyBorder="1" applyAlignment="1">
      <alignment horizontal="center" vertical="top" wrapText="1"/>
    </xf>
    <xf numFmtId="0" fontId="13" fillId="0" borderId="0" xfId="1" applyAlignment="1">
      <alignment vertical="top"/>
    </xf>
    <xf numFmtId="0" fontId="3" fillId="0" borderId="20" xfId="1" applyFont="1" applyBorder="1" applyAlignment="1">
      <alignment vertical="top"/>
    </xf>
    <xf numFmtId="0" fontId="3" fillId="0" borderId="40" xfId="1" applyFont="1" applyBorder="1" applyAlignment="1">
      <alignment vertical="top"/>
    </xf>
    <xf numFmtId="0" fontId="1" fillId="2" borderId="0" xfId="1" applyFont="1" applyFill="1" applyAlignment="1">
      <alignment vertical="top" wrapText="1"/>
    </xf>
    <xf numFmtId="49" fontId="31" fillId="2" borderId="0" xfId="1" applyNumberFormat="1" applyFont="1" applyFill="1" applyAlignment="1">
      <alignment vertical="top" wrapText="1"/>
    </xf>
    <xf numFmtId="49" fontId="7" fillId="2" borderId="0" xfId="1" applyNumberFormat="1" applyFont="1" applyFill="1" applyAlignment="1">
      <alignment vertical="center" wrapText="1"/>
    </xf>
    <xf numFmtId="49" fontId="1" fillId="2" borderId="0" xfId="1" applyNumberFormat="1" applyFont="1" applyFill="1" applyAlignment="1">
      <alignment vertical="top" wrapText="1"/>
    </xf>
    <xf numFmtId="49" fontId="1" fillId="2" borderId="0" xfId="1" applyNumberFormat="1" applyFont="1" applyFill="1" applyAlignment="1">
      <alignment horizontal="left" vertical="top" wrapText="1"/>
    </xf>
    <xf numFmtId="49" fontId="7" fillId="3" borderId="44" xfId="1" applyNumberFormat="1" applyFont="1" applyFill="1" applyBorder="1" applyAlignment="1">
      <alignment horizontal="center" vertical="center"/>
    </xf>
    <xf numFmtId="0" fontId="3" fillId="0" borderId="43" xfId="1" applyFont="1" applyBorder="1"/>
    <xf numFmtId="49" fontId="8" fillId="3" borderId="26" xfId="1" applyNumberFormat="1" applyFont="1" applyFill="1" applyBorder="1" applyAlignment="1">
      <alignment horizontal="center" vertical="center"/>
    </xf>
    <xf numFmtId="0" fontId="17" fillId="0" borderId="27" xfId="1" applyFont="1" applyBorder="1"/>
    <xf numFmtId="0" fontId="17" fillId="0" borderId="28" xfId="1" applyFont="1" applyBorder="1"/>
    <xf numFmtId="0" fontId="17" fillId="0" borderId="46" xfId="1" applyFont="1" applyBorder="1"/>
    <xf numFmtId="0" fontId="17" fillId="0" borderId="45" xfId="1" applyFont="1" applyBorder="1"/>
    <xf numFmtId="49" fontId="7" fillId="2" borderId="29" xfId="1" applyNumberFormat="1" applyFont="1" applyFill="1" applyBorder="1" applyAlignment="1">
      <alignment horizontal="center" vertical="center" wrapText="1"/>
    </xf>
    <xf numFmtId="0" fontId="17" fillId="0" borderId="30" xfId="1" applyFont="1" applyBorder="1"/>
    <xf numFmtId="0" fontId="17" fillId="0" borderId="31" xfId="1" applyFont="1" applyBorder="1"/>
    <xf numFmtId="0" fontId="17" fillId="0" borderId="32" xfId="1" applyFont="1" applyBorder="1"/>
    <xf numFmtId="0" fontId="17" fillId="0" borderId="33" xfId="1" applyFont="1" applyBorder="1"/>
    <xf numFmtId="49" fontId="1" fillId="3" borderId="44" xfId="2" applyNumberFormat="1" applyFont="1" applyFill="1" applyBorder="1" applyAlignment="1">
      <alignment horizontal="center" vertical="center"/>
    </xf>
    <xf numFmtId="0" fontId="1" fillId="0" borderId="43" xfId="2" applyFont="1" applyBorder="1"/>
    <xf numFmtId="0" fontId="3" fillId="0" borderId="4" xfId="1" applyFont="1" applyBorder="1"/>
    <xf numFmtId="0" fontId="3" fillId="0" borderId="5" xfId="1" applyFont="1" applyBorder="1"/>
    <xf numFmtId="0" fontId="3" fillId="0" borderId="8" xfId="1" applyFont="1" applyBorder="1"/>
    <xf numFmtId="49" fontId="8" fillId="3" borderId="1" xfId="1" applyNumberFormat="1" applyFont="1" applyFill="1" applyBorder="1" applyAlignment="1">
      <alignment horizontal="center" vertical="center"/>
    </xf>
    <xf numFmtId="0" fontId="38" fillId="2" borderId="0" xfId="0" applyFont="1" applyFill="1" applyAlignment="1">
      <alignment horizontal="left" vertical="top"/>
    </xf>
    <xf numFmtId="0" fontId="5" fillId="2" borderId="0" xfId="1" applyFont="1" applyFill="1" applyAlignment="1">
      <alignment horizontal="right"/>
    </xf>
    <xf numFmtId="0" fontId="34" fillId="2" borderId="0" xfId="1" applyFont="1" applyFill="1" applyAlignment="1">
      <alignment horizontal="right" vertical="top"/>
    </xf>
    <xf numFmtId="0" fontId="16" fillId="0" borderId="0" xfId="1" applyFont="1" applyAlignment="1">
      <alignment vertical="top"/>
    </xf>
    <xf numFmtId="0" fontId="9" fillId="3" borderId="0" xfId="1" applyFont="1" applyFill="1" applyAlignment="1">
      <alignment horizontal="center" vertical="center"/>
    </xf>
    <xf numFmtId="0" fontId="7" fillId="7" borderId="37" xfId="2" applyFont="1" applyFill="1" applyBorder="1" applyAlignment="1">
      <alignment horizontal="center" vertical="center"/>
    </xf>
    <xf numFmtId="0" fontId="7" fillId="7" borderId="38" xfId="2" applyFont="1" applyFill="1" applyBorder="1" applyAlignment="1">
      <alignment horizontal="center" vertical="center"/>
    </xf>
    <xf numFmtId="0" fontId="7" fillId="7" borderId="39" xfId="2" applyFont="1" applyFill="1" applyBorder="1" applyAlignment="1">
      <alignment horizontal="center" vertical="center"/>
    </xf>
    <xf numFmtId="0" fontId="7" fillId="7" borderId="40" xfId="2" applyFont="1" applyFill="1" applyBorder="1" applyAlignment="1">
      <alignment horizontal="center" vertical="center"/>
    </xf>
    <xf numFmtId="0" fontId="7" fillId="7" borderId="0" xfId="2" applyFont="1" applyFill="1" applyBorder="1" applyAlignment="1">
      <alignment horizontal="center" vertical="center"/>
    </xf>
    <xf numFmtId="0" fontId="7" fillId="7" borderId="20" xfId="2" applyFont="1" applyFill="1" applyBorder="1" applyAlignment="1">
      <alignment horizontal="center" vertical="center"/>
    </xf>
    <xf numFmtId="0" fontId="7" fillId="7" borderId="41" xfId="2" applyFont="1" applyFill="1" applyBorder="1" applyAlignment="1">
      <alignment horizontal="center" vertical="center"/>
    </xf>
    <xf numFmtId="0" fontId="7" fillId="7" borderId="6" xfId="2" applyFont="1" applyFill="1" applyBorder="1" applyAlignment="1">
      <alignment horizontal="center" vertical="center"/>
    </xf>
    <xf numFmtId="0" fontId="7" fillId="7" borderId="42" xfId="2" applyFont="1" applyFill="1" applyBorder="1" applyAlignment="1">
      <alignment horizontal="center" vertical="center"/>
    </xf>
    <xf numFmtId="0" fontId="26" fillId="11" borderId="1" xfId="1" applyFont="1" applyFill="1" applyBorder="1" applyAlignment="1">
      <alignment horizontal="center" vertical="center"/>
    </xf>
    <xf numFmtId="0" fontId="26" fillId="11" borderId="2" xfId="1" applyFont="1" applyFill="1" applyBorder="1" applyAlignment="1">
      <alignment horizontal="center" vertical="center"/>
    </xf>
    <xf numFmtId="0" fontId="26" fillId="11" borderId="3" xfId="1" applyFont="1" applyFill="1" applyBorder="1" applyAlignment="1">
      <alignment horizontal="center" vertical="center"/>
    </xf>
    <xf numFmtId="0" fontId="26" fillId="11" borderId="9" xfId="1" applyFont="1" applyFill="1" applyBorder="1" applyAlignment="1">
      <alignment horizontal="center" vertical="center"/>
    </xf>
    <xf numFmtId="0" fontId="26" fillId="11" borderId="10" xfId="1" applyFont="1" applyFill="1" applyBorder="1" applyAlignment="1">
      <alignment horizontal="center" vertical="center"/>
    </xf>
    <xf numFmtId="0" fontId="26" fillId="11" borderId="11" xfId="1" applyFont="1" applyFill="1" applyBorder="1" applyAlignment="1">
      <alignment horizontal="center" vertical="center"/>
    </xf>
    <xf numFmtId="0" fontId="23" fillId="12" borderId="4" xfId="1" applyFont="1" applyFill="1" applyBorder="1" applyAlignment="1">
      <alignment horizontal="center" vertical="center"/>
    </xf>
    <xf numFmtId="0" fontId="23" fillId="12" borderId="0" xfId="1" applyFont="1" applyFill="1" applyAlignment="1">
      <alignment horizontal="center" vertical="center"/>
    </xf>
    <xf numFmtId="0" fontId="23" fillId="12" borderId="5" xfId="1" applyFont="1" applyFill="1" applyBorder="1" applyAlignment="1">
      <alignment horizontal="center" vertical="center"/>
    </xf>
    <xf numFmtId="0" fontId="23" fillId="6" borderId="0" xfId="1" applyFont="1" applyFill="1" applyAlignment="1">
      <alignment horizontal="center" vertical="center"/>
    </xf>
    <xf numFmtId="0" fontId="24" fillId="0" borderId="0" xfId="1" applyFont="1"/>
    <xf numFmtId="0" fontId="23" fillId="6" borderId="0" xfId="0" applyFont="1" applyFill="1" applyAlignment="1">
      <alignment horizontal="center" vertical="center"/>
    </xf>
    <xf numFmtId="0" fontId="28" fillId="0" borderId="0" xfId="0" applyFont="1"/>
    <xf numFmtId="0" fontId="23" fillId="6" borderId="2" xfId="0" applyFont="1" applyFill="1" applyBorder="1" applyAlignment="1">
      <alignment horizontal="center" vertical="center"/>
    </xf>
    <xf numFmtId="0" fontId="28" fillId="0" borderId="2" xfId="0" applyFont="1" applyBorder="1"/>
    <xf numFmtId="0" fontId="39" fillId="2" borderId="0" xfId="0" applyFont="1" applyFill="1" applyAlignment="1" applyProtection="1">
      <alignment horizontal="center"/>
      <protection locked="0"/>
    </xf>
    <xf numFmtId="0" fontId="40" fillId="0" borderId="0" xfId="0" applyFont="1" applyProtection="1">
      <protection locked="0"/>
    </xf>
    <xf numFmtId="0" fontId="6" fillId="2" borderId="0" xfId="0" applyFont="1" applyFill="1" applyAlignment="1">
      <alignment horizontal="center" vertical="center"/>
    </xf>
    <xf numFmtId="0" fontId="0" fillId="0" borderId="0" xfId="0"/>
    <xf numFmtId="0" fontId="20" fillId="5" borderId="1" xfId="0" applyFont="1" applyFill="1" applyBorder="1" applyAlignment="1">
      <alignment horizontal="center" vertical="center"/>
    </xf>
    <xf numFmtId="0" fontId="29" fillId="0" borderId="2" xfId="0" applyFont="1" applyBorder="1"/>
    <xf numFmtId="0" fontId="29" fillId="0" borderId="3" xfId="0" applyFont="1" applyBorder="1"/>
    <xf numFmtId="0" fontId="29" fillId="0" borderId="4" xfId="0" applyFont="1" applyBorder="1"/>
    <xf numFmtId="0" fontId="30" fillId="0" borderId="0" xfId="0" applyFont="1"/>
    <xf numFmtId="0" fontId="29" fillId="0" borderId="5" xfId="0" applyFont="1" applyBorder="1"/>
    <xf numFmtId="0" fontId="28" fillId="0" borderId="3" xfId="0" applyFont="1" applyBorder="1"/>
    <xf numFmtId="0" fontId="23" fillId="16" borderId="0" xfId="0" applyFont="1" applyFill="1" applyAlignment="1">
      <alignment horizontal="center" vertical="center"/>
    </xf>
    <xf numFmtId="0" fontId="28" fillId="17" borderId="0" xfId="0" applyFont="1" applyFill="1"/>
    <xf numFmtId="0" fontId="28" fillId="17" borderId="5" xfId="0" applyFont="1" applyFill="1" applyBorder="1"/>
    <xf numFmtId="0" fontId="23" fillId="16" borderId="2" xfId="0" applyFont="1" applyFill="1" applyBorder="1" applyAlignment="1">
      <alignment horizontal="center" vertical="center"/>
    </xf>
    <xf numFmtId="0" fontId="28" fillId="17" borderId="2" xfId="0" applyFont="1" applyFill="1" applyBorder="1"/>
    <xf numFmtId="0" fontId="22" fillId="13" borderId="1" xfId="0" applyFont="1" applyFill="1" applyBorder="1" applyAlignment="1">
      <alignment horizontal="center" vertical="center"/>
    </xf>
    <xf numFmtId="0" fontId="22" fillId="13" borderId="2" xfId="0" applyFont="1" applyFill="1" applyBorder="1" applyAlignment="1">
      <alignment horizontal="center" vertical="center"/>
    </xf>
    <xf numFmtId="0" fontId="22" fillId="13" borderId="3" xfId="0" applyFont="1" applyFill="1" applyBorder="1" applyAlignment="1">
      <alignment horizontal="center" vertical="center"/>
    </xf>
    <xf numFmtId="0" fontId="22" fillId="13" borderId="9" xfId="0" applyFont="1" applyFill="1" applyBorder="1" applyAlignment="1">
      <alignment horizontal="center" vertical="center"/>
    </xf>
    <xf numFmtId="0" fontId="22" fillId="13" borderId="10" xfId="0" applyFont="1" applyFill="1" applyBorder="1" applyAlignment="1">
      <alignment horizontal="center" vertical="center"/>
    </xf>
    <xf numFmtId="0" fontId="22" fillId="13" borderId="11" xfId="0" applyFont="1" applyFill="1" applyBorder="1" applyAlignment="1">
      <alignment horizontal="center" vertical="center"/>
    </xf>
    <xf numFmtId="0" fontId="23" fillId="16" borderId="4" xfId="0" applyFont="1" applyFill="1" applyBorder="1" applyAlignment="1">
      <alignment horizontal="center" vertical="center"/>
    </xf>
    <xf numFmtId="166" fontId="2" fillId="0" borderId="12" xfId="0" applyNumberFormat="1" applyFont="1" applyBorder="1" applyAlignment="1" applyProtection="1">
      <alignment horizontal="left" vertical="center"/>
      <protection locked="0"/>
    </xf>
    <xf numFmtId="166" fontId="2" fillId="0" borderId="15" xfId="0" applyNumberFormat="1" applyFont="1" applyBorder="1" applyAlignment="1" applyProtection="1">
      <alignment horizontal="left" vertical="center"/>
      <protection locked="0"/>
    </xf>
    <xf numFmtId="0" fontId="23" fillId="16" borderId="9" xfId="0" applyFont="1" applyFill="1" applyBorder="1" applyAlignment="1">
      <alignment horizontal="center" vertical="center"/>
    </xf>
    <xf numFmtId="0" fontId="23" fillId="16" borderId="10" xfId="0" applyFont="1" applyFill="1" applyBorder="1" applyAlignment="1">
      <alignment horizontal="center" vertical="center"/>
    </xf>
    <xf numFmtId="0" fontId="1" fillId="15" borderId="4" xfId="0" applyFont="1" applyFill="1" applyBorder="1" applyAlignment="1">
      <alignment horizontal="center" vertical="center"/>
    </xf>
    <xf numFmtId="0" fontId="1" fillId="15" borderId="0" xfId="0" applyFont="1" applyFill="1" applyAlignment="1">
      <alignment horizontal="center" vertical="center"/>
    </xf>
    <xf numFmtId="4" fontId="41" fillId="15" borderId="4" xfId="0" applyNumberFormat="1" applyFont="1" applyFill="1" applyBorder="1" applyAlignment="1">
      <alignment horizontal="center" vertical="center"/>
    </xf>
    <xf numFmtId="4" fontId="41" fillId="15" borderId="0" xfId="0" applyNumberFormat="1" applyFont="1" applyFill="1" applyAlignment="1">
      <alignment horizontal="center" vertical="center"/>
    </xf>
    <xf numFmtId="10" fontId="2" fillId="9" borderId="13" xfId="4" applyNumberFormat="1" applyFont="1" applyFill="1" applyBorder="1" applyAlignment="1" applyProtection="1">
      <alignment horizontal="center" vertical="center"/>
    </xf>
    <xf numFmtId="10" fontId="2" fillId="9" borderId="14" xfId="4" applyNumberFormat="1" applyFont="1" applyFill="1" applyBorder="1" applyAlignment="1" applyProtection="1">
      <alignment horizontal="center" vertical="center"/>
    </xf>
    <xf numFmtId="10" fontId="2" fillId="9" borderId="35" xfId="4" applyNumberFormat="1" applyFont="1" applyFill="1" applyBorder="1" applyAlignment="1" applyProtection="1">
      <alignment horizontal="center" vertical="center"/>
    </xf>
    <xf numFmtId="10" fontId="2" fillId="9" borderId="36" xfId="4" applyNumberFormat="1" applyFont="1" applyFill="1" applyBorder="1" applyAlignment="1" applyProtection="1">
      <alignment horizontal="center" vertical="center"/>
    </xf>
    <xf numFmtId="10" fontId="2" fillId="4" borderId="15" xfId="1" applyNumberFormat="1" applyFont="1" applyFill="1" applyBorder="1" applyAlignment="1">
      <alignment horizontal="center" vertical="center"/>
    </xf>
    <xf numFmtId="10" fontId="2" fillId="4" borderId="19" xfId="1" applyNumberFormat="1" applyFont="1" applyFill="1" applyBorder="1" applyAlignment="1">
      <alignment horizontal="center" vertical="center"/>
    </xf>
    <xf numFmtId="0" fontId="23" fillId="6" borderId="21" xfId="0" applyFont="1" applyFill="1" applyBorder="1" applyAlignment="1">
      <alignment horizontal="right" vertical="center"/>
    </xf>
    <xf numFmtId="0" fontId="23" fillId="6" borderId="24" xfId="0" applyFont="1" applyFill="1" applyBorder="1" applyAlignment="1">
      <alignment horizontal="right" vertical="center"/>
    </xf>
    <xf numFmtId="0" fontId="20" fillId="13" borderId="1" xfId="0" applyFont="1" applyFill="1" applyBorder="1" applyAlignment="1">
      <alignment horizontal="center" vertical="center"/>
    </xf>
    <xf numFmtId="0" fontId="20" fillId="13" borderId="2" xfId="0" applyFont="1" applyFill="1" applyBorder="1" applyAlignment="1">
      <alignment horizontal="center" vertical="center"/>
    </xf>
    <xf numFmtId="0" fontId="20" fillId="13" borderId="3" xfId="0" applyFont="1" applyFill="1" applyBorder="1" applyAlignment="1">
      <alignment horizontal="center" vertical="center"/>
    </xf>
    <xf numFmtId="0" fontId="20" fillId="13" borderId="9" xfId="0" applyFont="1" applyFill="1" applyBorder="1" applyAlignment="1">
      <alignment horizontal="center" vertical="center"/>
    </xf>
    <xf numFmtId="0" fontId="20" fillId="13" borderId="10" xfId="0" applyFont="1" applyFill="1" applyBorder="1" applyAlignment="1">
      <alignment horizontal="center" vertical="center"/>
    </xf>
    <xf numFmtId="0" fontId="20" fillId="13" borderId="11" xfId="0" applyFont="1" applyFill="1" applyBorder="1" applyAlignment="1">
      <alignment horizontal="center" vertical="center"/>
    </xf>
    <xf numFmtId="0" fontId="2" fillId="0" borderId="13" xfId="0" applyFont="1" applyBorder="1" applyAlignment="1" applyProtection="1">
      <alignment horizontal="left" vertical="center"/>
      <protection locked="0"/>
    </xf>
    <xf numFmtId="0" fontId="2" fillId="0" borderId="17" xfId="0" applyFont="1" applyBorder="1" applyAlignment="1" applyProtection="1">
      <alignment horizontal="left" vertical="center"/>
      <protection locked="0"/>
    </xf>
    <xf numFmtId="0" fontId="2" fillId="0" borderId="16" xfId="0" applyFont="1" applyBorder="1" applyAlignment="1" applyProtection="1">
      <alignment horizontal="left" vertical="center"/>
      <protection locked="0"/>
    </xf>
    <xf numFmtId="0" fontId="23" fillId="17" borderId="22" xfId="0" applyFont="1" applyFill="1" applyBorder="1" applyAlignment="1">
      <alignment horizontal="center" vertical="center"/>
    </xf>
    <xf numFmtId="0" fontId="23" fillId="17" borderId="25" xfId="0" applyFont="1" applyFill="1" applyBorder="1" applyAlignment="1">
      <alignment horizontal="center" vertical="center"/>
    </xf>
    <xf numFmtId="0" fontId="2" fillId="0" borderId="14" xfId="0" applyFont="1" applyBorder="1" applyAlignment="1" applyProtection="1">
      <alignment horizontal="left" vertical="center"/>
      <protection locked="0"/>
    </xf>
    <xf numFmtId="0" fontId="26" fillId="14" borderId="1" xfId="0" applyFont="1" applyFill="1" applyBorder="1" applyAlignment="1">
      <alignment horizontal="center" vertical="center"/>
    </xf>
    <xf numFmtId="0" fontId="26" fillId="14" borderId="2" xfId="0" applyFont="1" applyFill="1" applyBorder="1" applyAlignment="1">
      <alignment horizontal="center" vertical="center"/>
    </xf>
    <xf numFmtId="0" fontId="26" fillId="14" borderId="3" xfId="0" applyFont="1" applyFill="1" applyBorder="1" applyAlignment="1">
      <alignment horizontal="center" vertical="center"/>
    </xf>
    <xf numFmtId="0" fontId="26" fillId="14" borderId="9" xfId="0" applyFont="1" applyFill="1" applyBorder="1" applyAlignment="1">
      <alignment horizontal="center" vertical="center"/>
    </xf>
    <xf numFmtId="0" fontId="26" fillId="14" borderId="10" xfId="0" applyFont="1" applyFill="1" applyBorder="1" applyAlignment="1">
      <alignment horizontal="center" vertical="center"/>
    </xf>
    <xf numFmtId="0" fontId="26" fillId="14" borderId="11" xfId="0" applyFont="1" applyFill="1" applyBorder="1" applyAlignment="1">
      <alignment horizontal="center" vertical="center"/>
    </xf>
    <xf numFmtId="10" fontId="23" fillId="10" borderId="10" xfId="1" applyNumberFormat="1" applyFont="1" applyFill="1" applyBorder="1" applyAlignment="1">
      <alignment horizontal="center" vertical="center"/>
    </xf>
    <xf numFmtId="10" fontId="23" fillId="10" borderId="11" xfId="1" applyNumberFormat="1" applyFont="1" applyFill="1" applyBorder="1" applyAlignment="1">
      <alignment horizontal="center" vertical="center"/>
    </xf>
    <xf numFmtId="0" fontId="23" fillId="17" borderId="6" xfId="0" applyFont="1" applyFill="1" applyBorder="1" applyAlignment="1">
      <alignment horizontal="center" vertical="center"/>
    </xf>
    <xf numFmtId="0" fontId="20" fillId="5" borderId="2" xfId="0" applyFont="1" applyFill="1" applyBorder="1" applyAlignment="1">
      <alignment horizontal="center" vertical="center"/>
    </xf>
    <xf numFmtId="0" fontId="20" fillId="5" borderId="3" xfId="0" applyFont="1" applyFill="1" applyBorder="1" applyAlignment="1">
      <alignment horizontal="center" vertical="center"/>
    </xf>
    <xf numFmtId="0" fontId="20" fillId="5" borderId="9" xfId="0" applyFont="1" applyFill="1" applyBorder="1" applyAlignment="1">
      <alignment horizontal="center" vertical="center"/>
    </xf>
    <xf numFmtId="0" fontId="20" fillId="5" borderId="10" xfId="0" applyFont="1" applyFill="1" applyBorder="1" applyAlignment="1">
      <alignment horizontal="center" vertical="center"/>
    </xf>
    <xf numFmtId="0" fontId="20" fillId="5" borderId="11" xfId="0" applyFont="1" applyFill="1" applyBorder="1" applyAlignment="1">
      <alignment horizontal="center" vertical="center"/>
    </xf>
    <xf numFmtId="0" fontId="23" fillId="10" borderId="0" xfId="1" applyFont="1" applyFill="1" applyAlignment="1">
      <alignment horizontal="center" vertical="center"/>
    </xf>
    <xf numFmtId="0" fontId="23" fillId="10" borderId="5" xfId="1" applyFont="1" applyFill="1" applyBorder="1" applyAlignment="1">
      <alignment horizontal="center" vertical="center"/>
    </xf>
    <xf numFmtId="0" fontId="23" fillId="16" borderId="9" xfId="0" applyFont="1" applyFill="1" applyBorder="1" applyAlignment="1">
      <alignment horizontal="right" vertical="center"/>
    </xf>
    <xf numFmtId="0" fontId="28" fillId="17" borderId="10" xfId="0" applyFont="1" applyFill="1" applyBorder="1"/>
    <xf numFmtId="0" fontId="1" fillId="8" borderId="4" xfId="1" applyFont="1" applyFill="1" applyBorder="1" applyAlignment="1">
      <alignment horizontal="center"/>
    </xf>
    <xf numFmtId="0" fontId="1" fillId="8" borderId="0" xfId="1" applyFont="1" applyFill="1" applyAlignment="1">
      <alignment horizontal="center"/>
    </xf>
    <xf numFmtId="0" fontId="1" fillId="8" borderId="5" xfId="1" applyFont="1" applyFill="1" applyBorder="1" applyAlignment="1">
      <alignment horizontal="center"/>
    </xf>
    <xf numFmtId="167" fontId="42" fillId="8" borderId="4" xfId="1" applyNumberFormat="1" applyFont="1" applyFill="1" applyBorder="1" applyAlignment="1">
      <alignment horizontal="center" vertical="center"/>
    </xf>
    <xf numFmtId="167" fontId="42" fillId="8" borderId="0" xfId="1" applyNumberFormat="1" applyFont="1" applyFill="1" applyAlignment="1">
      <alignment horizontal="center" vertical="center"/>
    </xf>
    <xf numFmtId="167" fontId="42" fillId="8" borderId="5" xfId="1" applyNumberFormat="1" applyFont="1" applyFill="1" applyBorder="1" applyAlignment="1">
      <alignment horizontal="center" vertical="center"/>
    </xf>
    <xf numFmtId="0" fontId="25" fillId="8" borderId="4" xfId="1" applyFont="1" applyFill="1" applyBorder="1" applyAlignment="1">
      <alignment horizontal="center" vertical="top"/>
    </xf>
    <xf numFmtId="0" fontId="25" fillId="8" borderId="0" xfId="1" applyFont="1" applyFill="1" applyAlignment="1">
      <alignment horizontal="center" vertical="top"/>
    </xf>
    <xf numFmtId="0" fontId="25" fillId="8" borderId="5" xfId="1" applyFont="1" applyFill="1" applyBorder="1" applyAlignment="1">
      <alignment horizontal="center" vertical="top"/>
    </xf>
    <xf numFmtId="0" fontId="25" fillId="8" borderId="9" xfId="1" applyFont="1" applyFill="1" applyBorder="1" applyAlignment="1">
      <alignment horizontal="center" vertical="top"/>
    </xf>
    <xf numFmtId="0" fontId="25" fillId="8" borderId="10" xfId="1" applyFont="1" applyFill="1" applyBorder="1" applyAlignment="1">
      <alignment horizontal="center" vertical="top"/>
    </xf>
    <xf numFmtId="0" fontId="25" fillId="8" borderId="11" xfId="1" applyFont="1" applyFill="1" applyBorder="1" applyAlignment="1">
      <alignment horizontal="center" vertical="top"/>
    </xf>
    <xf numFmtId="0" fontId="1" fillId="0" borderId="10" xfId="0" applyFont="1" applyBorder="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0" fillId="13" borderId="9" xfId="0" applyFont="1" applyFill="1" applyBorder="1" applyAlignment="1">
      <alignment horizontal="center" vertical="center"/>
    </xf>
    <xf numFmtId="0" fontId="10" fillId="13" borderId="10" xfId="0" applyFont="1" applyFill="1" applyBorder="1" applyAlignment="1">
      <alignment horizontal="center" vertical="center"/>
    </xf>
    <xf numFmtId="0" fontId="10" fillId="13" borderId="23" xfId="0" applyFont="1" applyFill="1" applyBorder="1" applyAlignment="1">
      <alignment horizontal="center" vertical="center"/>
    </xf>
    <xf numFmtId="0" fontId="10" fillId="13" borderId="22" xfId="0" applyFont="1" applyFill="1" applyBorder="1" applyAlignment="1">
      <alignment horizontal="center" vertical="center"/>
    </xf>
    <xf numFmtId="0" fontId="1" fillId="15" borderId="5" xfId="0" applyFont="1" applyFill="1" applyBorder="1" applyAlignment="1">
      <alignment horizontal="center" vertical="center"/>
    </xf>
    <xf numFmtId="4" fontId="41" fillId="15" borderId="5" xfId="0" applyNumberFormat="1" applyFont="1" applyFill="1" applyBorder="1" applyAlignment="1">
      <alignment horizontal="center" vertical="center"/>
    </xf>
    <xf numFmtId="0" fontId="20" fillId="5" borderId="1" xfId="1" applyFont="1" applyFill="1" applyBorder="1" applyAlignment="1">
      <alignment horizontal="center" vertical="center"/>
    </xf>
    <xf numFmtId="0" fontId="20" fillId="5" borderId="2" xfId="1" applyFont="1" applyFill="1" applyBorder="1" applyAlignment="1">
      <alignment horizontal="center" vertical="center"/>
    </xf>
    <xf numFmtId="0" fontId="20" fillId="5" borderId="3" xfId="1" applyFont="1" applyFill="1" applyBorder="1" applyAlignment="1">
      <alignment horizontal="center" vertical="center"/>
    </xf>
    <xf numFmtId="0" fontId="20" fillId="5" borderId="9" xfId="1" applyFont="1" applyFill="1" applyBorder="1" applyAlignment="1">
      <alignment horizontal="center" vertical="center"/>
    </xf>
    <xf numFmtId="0" fontId="20" fillId="5" borderId="10" xfId="1" applyFont="1" applyFill="1" applyBorder="1" applyAlignment="1">
      <alignment horizontal="center" vertical="center"/>
    </xf>
    <xf numFmtId="0" fontId="20" fillId="5" borderId="11" xfId="1" applyFont="1" applyFill="1" applyBorder="1" applyAlignment="1">
      <alignment horizontal="center" vertical="center"/>
    </xf>
    <xf numFmtId="49" fontId="2" fillId="0" borderId="18" xfId="1" applyNumberFormat="1" applyFont="1" applyBorder="1" applyAlignment="1" applyProtection="1">
      <alignment vertical="center"/>
      <protection locked="0"/>
    </xf>
    <xf numFmtId="0" fontId="24" fillId="0" borderId="17" xfId="1" applyFont="1" applyBorder="1" applyProtection="1">
      <protection locked="0"/>
    </xf>
    <xf numFmtId="0" fontId="2" fillId="24" borderId="13" xfId="1" applyFont="1" applyFill="1" applyBorder="1" applyAlignment="1">
      <alignment horizontal="center" vertical="center"/>
    </xf>
    <xf numFmtId="0" fontId="24" fillId="0" borderId="16" xfId="1" applyFont="1" applyBorder="1"/>
    <xf numFmtId="10" fontId="2" fillId="24" borderId="13" xfId="4" applyNumberFormat="1" applyFont="1" applyFill="1" applyBorder="1" applyAlignment="1" applyProtection="1">
      <alignment horizontal="center" vertical="center"/>
    </xf>
    <xf numFmtId="10" fontId="24" fillId="0" borderId="17" xfId="4" applyNumberFormat="1" applyFont="1" applyBorder="1" applyProtection="1"/>
    <xf numFmtId="10" fontId="24" fillId="0" borderId="14" xfId="4" applyNumberFormat="1" applyFont="1" applyBorder="1" applyProtection="1"/>
    <xf numFmtId="0" fontId="43" fillId="2" borderId="0" xfId="1" applyFont="1" applyFill="1" applyAlignment="1">
      <alignment horizontal="left" vertical="top"/>
    </xf>
    <xf numFmtId="0" fontId="44" fillId="0" borderId="0" xfId="1" applyFont="1"/>
    <xf numFmtId="0" fontId="12" fillId="2" borderId="0" xfId="1" applyFont="1" applyFill="1" applyAlignment="1">
      <alignment horizontal="left" wrapText="1"/>
    </xf>
    <xf numFmtId="0" fontId="20" fillId="21" borderId="1" xfId="1" applyFont="1" applyFill="1" applyBorder="1" applyAlignment="1">
      <alignment horizontal="center" vertical="center"/>
    </xf>
    <xf numFmtId="0" fontId="17" fillId="0" borderId="9" xfId="1" applyFont="1" applyBorder="1"/>
    <xf numFmtId="0" fontId="17" fillId="0" borderId="10" xfId="1" applyFont="1" applyBorder="1"/>
    <xf numFmtId="0" fontId="17" fillId="0" borderId="11" xfId="1" applyFont="1" applyBorder="1"/>
    <xf numFmtId="0" fontId="12" fillId="22" borderId="0" xfId="1" applyFont="1" applyFill="1" applyAlignment="1" applyProtection="1">
      <alignment horizontal="center" vertical="center"/>
      <protection locked="0"/>
    </xf>
    <xf numFmtId="0" fontId="16" fillId="0" borderId="0" xfId="1" applyFont="1" applyProtection="1">
      <protection locked="0"/>
    </xf>
    <xf numFmtId="0" fontId="23" fillId="23" borderId="4" xfId="1" applyFont="1" applyFill="1" applyBorder="1" applyAlignment="1">
      <alignment horizontal="center" vertical="center"/>
    </xf>
    <xf numFmtId="0" fontId="46" fillId="0" borderId="0" xfId="1" applyFont="1"/>
    <xf numFmtId="0" fontId="23" fillId="23" borderId="0" xfId="1" applyFont="1" applyFill="1" applyAlignment="1">
      <alignment horizontal="center" vertical="center"/>
    </xf>
    <xf numFmtId="0" fontId="24" fillId="0" borderId="5" xfId="1" applyFont="1" applyBorder="1"/>
    <xf numFmtId="0" fontId="1" fillId="0" borderId="47" xfId="1" applyFont="1" applyBorder="1" applyAlignment="1" applyProtection="1">
      <alignment horizontal="center" vertical="center"/>
      <protection locked="0"/>
    </xf>
    <xf numFmtId="0" fontId="17" fillId="0" borderId="48" xfId="1" applyFont="1" applyBorder="1" applyProtection="1">
      <protection locked="0"/>
    </xf>
    <xf numFmtId="0" fontId="17" fillId="0" borderId="49" xfId="1" applyFont="1" applyBorder="1" applyProtection="1">
      <protection locked="0"/>
    </xf>
    <xf numFmtId="0" fontId="17" fillId="0" borderId="50" xfId="1" applyFont="1" applyBorder="1" applyProtection="1">
      <protection locked="0"/>
    </xf>
    <xf numFmtId="0" fontId="17" fillId="0" borderId="51" xfId="1" applyFont="1" applyBorder="1" applyProtection="1">
      <protection locked="0"/>
    </xf>
    <xf numFmtId="0" fontId="17" fillId="0" borderId="52" xfId="1" applyFont="1" applyBorder="1" applyProtection="1">
      <protection locked="0"/>
    </xf>
    <xf numFmtId="0" fontId="17" fillId="0" borderId="53" xfId="1" applyFont="1" applyBorder="1" applyProtection="1">
      <protection locked="0"/>
    </xf>
    <xf numFmtId="0" fontId="17" fillId="0" borderId="54" xfId="1" applyFont="1" applyBorder="1" applyProtection="1">
      <protection locked="0"/>
    </xf>
    <xf numFmtId="0" fontId="23" fillId="6" borderId="55" xfId="1" applyFont="1" applyFill="1" applyBorder="1" applyAlignment="1" applyProtection="1">
      <alignment horizontal="center" vertical="center"/>
      <protection locked="0"/>
    </xf>
    <xf numFmtId="0" fontId="24" fillId="0" borderId="56" xfId="1" applyFont="1" applyBorder="1" applyProtection="1">
      <protection locked="0"/>
    </xf>
    <xf numFmtId="0" fontId="2" fillId="0" borderId="56" xfId="1" applyFont="1" applyBorder="1" applyAlignment="1" applyProtection="1">
      <alignment horizontal="center" vertical="center"/>
      <protection locked="0"/>
    </xf>
    <xf numFmtId="0" fontId="24" fillId="0" borderId="57" xfId="1" applyFont="1" applyBorder="1" applyProtection="1">
      <protection locked="0"/>
    </xf>
    <xf numFmtId="0" fontId="23" fillId="6" borderId="58" xfId="1" applyFont="1" applyFill="1" applyBorder="1" applyAlignment="1" applyProtection="1">
      <alignment horizontal="center" vertical="center"/>
      <protection locked="0"/>
    </xf>
    <xf numFmtId="0" fontId="2" fillId="0" borderId="17" xfId="1" applyFont="1" applyBorder="1" applyAlignment="1" applyProtection="1">
      <alignment horizontal="center" vertical="center"/>
      <protection locked="0"/>
    </xf>
    <xf numFmtId="0" fontId="24" fillId="0" borderId="59" xfId="1" applyFont="1" applyBorder="1" applyProtection="1">
      <protection locked="0"/>
    </xf>
    <xf numFmtId="49" fontId="2" fillId="0" borderId="21" xfId="1" applyNumberFormat="1" applyFont="1" applyBorder="1" applyAlignment="1" applyProtection="1">
      <alignment vertical="center"/>
      <protection locked="0"/>
    </xf>
    <xf numFmtId="0" fontId="24" fillId="0" borderId="24" xfId="1" applyFont="1" applyBorder="1" applyProtection="1">
      <protection locked="0"/>
    </xf>
    <xf numFmtId="0" fontId="2" fillId="24" borderId="35" xfId="1" applyFont="1" applyFill="1" applyBorder="1" applyAlignment="1">
      <alignment horizontal="center" vertical="center"/>
    </xf>
    <xf numFmtId="0" fontId="24" fillId="0" borderId="34" xfId="1" applyFont="1" applyBorder="1"/>
    <xf numFmtId="10" fontId="2" fillId="24" borderId="35" xfId="4" applyNumberFormat="1" applyFont="1" applyFill="1" applyBorder="1" applyAlignment="1" applyProtection="1">
      <alignment horizontal="center" vertical="center"/>
    </xf>
    <xf numFmtId="10" fontId="24" fillId="0" borderId="24" xfId="4" applyNumberFormat="1" applyFont="1" applyBorder="1" applyProtection="1"/>
    <xf numFmtId="10" fontId="24" fillId="0" borderId="36" xfId="4" applyNumberFormat="1" applyFont="1" applyBorder="1" applyProtection="1"/>
    <xf numFmtId="0" fontId="23" fillId="6" borderId="60" xfId="1" applyFont="1" applyFill="1" applyBorder="1" applyAlignment="1" applyProtection="1">
      <alignment horizontal="center" vertical="center"/>
      <protection locked="0"/>
    </xf>
    <xf numFmtId="0" fontId="24" fillId="0" borderId="61" xfId="1" applyFont="1" applyBorder="1" applyProtection="1">
      <protection locked="0"/>
    </xf>
    <xf numFmtId="0" fontId="2" fillId="0" borderId="61" xfId="1" applyFont="1" applyBorder="1" applyAlignment="1" applyProtection="1">
      <alignment horizontal="center" vertical="center"/>
      <protection locked="0"/>
    </xf>
    <xf numFmtId="0" fontId="24" fillId="0" borderId="62" xfId="1" applyFont="1" applyBorder="1" applyProtection="1">
      <protection locked="0"/>
    </xf>
    <xf numFmtId="0" fontId="47" fillId="22" borderId="0" xfId="1" applyFont="1" applyFill="1" applyAlignment="1">
      <alignment horizontal="left" vertical="center"/>
    </xf>
    <xf numFmtId="0" fontId="25" fillId="22" borderId="0" xfId="1" applyFont="1" applyFill="1" applyAlignment="1">
      <alignment horizontal="center" vertical="center"/>
    </xf>
    <xf numFmtId="10" fontId="48" fillId="22" borderId="0" xfId="1" applyNumberFormat="1" applyFont="1" applyFill="1" applyAlignment="1">
      <alignment horizontal="center" vertical="center"/>
    </xf>
    <xf numFmtId="0" fontId="2" fillId="22" borderId="0" xfId="1" applyFont="1" applyFill="1" applyAlignment="1" applyProtection="1">
      <alignment horizontal="center" vertical="center"/>
      <protection locked="0"/>
    </xf>
    <xf numFmtId="0" fontId="46" fillId="0" borderId="0" xfId="1" applyFont="1" applyProtection="1">
      <protection locked="0"/>
    </xf>
    <xf numFmtId="0" fontId="2" fillId="22" borderId="10" xfId="1" applyFont="1" applyFill="1" applyBorder="1" applyAlignment="1" applyProtection="1">
      <alignment horizontal="left" vertical="center"/>
      <protection locked="0"/>
    </xf>
    <xf numFmtId="0" fontId="24" fillId="0" borderId="10" xfId="1" applyFont="1" applyBorder="1" applyProtection="1">
      <protection locked="0"/>
    </xf>
    <xf numFmtId="0" fontId="1" fillId="2" borderId="0" xfId="1" applyFont="1" applyFill="1" applyAlignment="1" applyProtection="1">
      <alignment horizontal="center"/>
      <protection locked="0"/>
    </xf>
    <xf numFmtId="0" fontId="2" fillId="2" borderId="63" xfId="1" applyFont="1" applyFill="1" applyBorder="1" applyAlignment="1" applyProtection="1">
      <alignment vertical="center"/>
      <protection locked="0"/>
    </xf>
    <xf numFmtId="0" fontId="24" fillId="0" borderId="63" xfId="1" applyFont="1" applyBorder="1" applyProtection="1">
      <protection locked="0"/>
    </xf>
    <xf numFmtId="0" fontId="23" fillId="23" borderId="64" xfId="1" applyFont="1" applyFill="1" applyBorder="1" applyAlignment="1" applyProtection="1">
      <alignment horizontal="center" vertical="center"/>
      <protection locked="0"/>
    </xf>
    <xf numFmtId="0" fontId="24" fillId="0" borderId="65" xfId="1" applyFont="1" applyBorder="1" applyProtection="1">
      <protection locked="0"/>
    </xf>
    <xf numFmtId="10" fontId="2" fillId="24" borderId="65" xfId="1" applyNumberFormat="1" applyFont="1" applyFill="1" applyBorder="1" applyAlignment="1">
      <alignment horizontal="center" vertical="center"/>
    </xf>
    <xf numFmtId="0" fontId="24" fillId="0" borderId="66" xfId="1" applyFont="1" applyBorder="1"/>
  </cellXfs>
  <cellStyles count="5">
    <cellStyle name="Hyperlink" xfId="2" builtinId="8"/>
    <cellStyle name="Normal" xfId="0" builtinId="0"/>
    <cellStyle name="Normal 2" xfId="1" xr:uid="{C18CAE87-FF1B-ED49-A302-2F24A7F3F6A6}"/>
    <cellStyle name="Per cent" xfId="3" builtinId="5"/>
    <cellStyle name="Percent 2" xfId="4" xr:uid="{E5E11C43-B909-4246-9E53-90B42CEF7610}"/>
  </cellStyles>
  <dxfs count="7">
    <dxf>
      <fill>
        <patternFill patternType="solid">
          <fgColor rgb="FFF5FCF5"/>
          <bgColor rgb="FFF5FCF5"/>
        </patternFill>
      </fill>
    </dxf>
    <dxf>
      <font>
        <b/>
        <i val="0"/>
        <color rgb="FFAB6465"/>
      </font>
    </dxf>
    <dxf>
      <font>
        <b/>
        <i val="0"/>
        <color rgb="FFAB6465"/>
      </font>
    </dxf>
    <dxf>
      <font>
        <color rgb="FFF8FDFF"/>
      </font>
    </dxf>
    <dxf>
      <fill>
        <patternFill>
          <bgColor rgb="FFF5FCF5"/>
        </patternFill>
      </fill>
    </dxf>
    <dxf>
      <fill>
        <patternFill>
          <bgColor rgb="FFFFF5F2"/>
        </patternFill>
      </fill>
    </dxf>
    <dxf>
      <font>
        <b/>
        <i val="0"/>
        <color rgb="FFAB6465"/>
      </font>
    </dxf>
  </dxfs>
  <tableStyles count="0" defaultTableStyle="TableStyleMedium2" defaultPivotStyle="PivotStyleLight16"/>
  <colors>
    <mruColors>
      <color rgb="FFF5FCF5"/>
      <color rgb="FFD0E0D5"/>
      <color rgb="FFFFF5F2"/>
      <color rgb="FFFFFAF8"/>
      <color rgb="FF8CB49A"/>
      <color rgb="FF5B8067"/>
      <color rgb="FF332D2D"/>
      <color rgb="FF999999"/>
      <color rgb="FFFFFCF9"/>
      <color rgb="FF5879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000" b="0">
                <a:solidFill>
                  <a:srgbClr val="332D2D"/>
                </a:solidFill>
                <a:latin typeface="+mn-lt"/>
              </a:defRPr>
            </a:pPr>
            <a:r>
              <a:rPr lang="en-PH" sz="1000" b="0">
                <a:solidFill>
                  <a:srgbClr val="332D2D"/>
                </a:solidFill>
                <a:latin typeface="+mn-lt"/>
              </a:rPr>
              <a:t>W H E R E   M Y  M O N E Y   W E N T</a:t>
            </a:r>
          </a:p>
        </c:rich>
      </c:tx>
      <c:overlay val="0"/>
    </c:title>
    <c:autoTitleDeleted val="0"/>
    <c:plotArea>
      <c:layout/>
      <c:pieChart>
        <c:varyColors val="1"/>
        <c:ser>
          <c:idx val="0"/>
          <c:order val="0"/>
          <c:dPt>
            <c:idx val="0"/>
            <c:bubble3D val="0"/>
            <c:spPr>
              <a:solidFill>
                <a:srgbClr val="5B8067"/>
              </a:solidFill>
            </c:spPr>
            <c:extLst>
              <c:ext xmlns:c16="http://schemas.microsoft.com/office/drawing/2014/chart" uri="{C3380CC4-5D6E-409C-BE32-E72D297353CC}">
                <c16:uniqueId val="{00000001-DEC0-C74B-9996-14A1065F7746}"/>
              </c:ext>
            </c:extLst>
          </c:dPt>
          <c:dPt>
            <c:idx val="1"/>
            <c:bubble3D val="0"/>
            <c:spPr>
              <a:solidFill>
                <a:srgbClr val="EBC2B9"/>
              </a:solidFill>
            </c:spPr>
            <c:extLst>
              <c:ext xmlns:c16="http://schemas.microsoft.com/office/drawing/2014/chart" uri="{C3380CC4-5D6E-409C-BE32-E72D297353CC}">
                <c16:uniqueId val="{00000003-DEC0-C74B-9996-14A1065F7746}"/>
              </c:ext>
            </c:extLst>
          </c:dPt>
          <c:dPt>
            <c:idx val="2"/>
            <c:bubble3D val="0"/>
            <c:spPr>
              <a:solidFill>
                <a:srgbClr val="FFF5F2"/>
              </a:solidFill>
            </c:spPr>
            <c:extLst>
              <c:ext xmlns:c16="http://schemas.microsoft.com/office/drawing/2014/chart" uri="{C3380CC4-5D6E-409C-BE32-E72D297353CC}">
                <c16:uniqueId val="{00000005-DEC0-C74B-9996-14A1065F7746}"/>
              </c:ext>
            </c:extLst>
          </c:dPt>
          <c:dPt>
            <c:idx val="3"/>
            <c:bubble3D val="0"/>
            <c:spPr>
              <a:solidFill>
                <a:srgbClr val="D0E0D5"/>
              </a:solidFill>
            </c:spPr>
            <c:extLst>
              <c:ext xmlns:c16="http://schemas.microsoft.com/office/drawing/2014/chart" uri="{C3380CC4-5D6E-409C-BE32-E72D297353CC}">
                <c16:uniqueId val="{00000007-DEC0-C74B-9996-14A1065F7746}"/>
              </c:ext>
            </c:extLst>
          </c:dPt>
          <c:dPt>
            <c:idx val="4"/>
            <c:bubble3D val="0"/>
            <c:spPr>
              <a:solidFill>
                <a:srgbClr val="5B8067"/>
              </a:solidFill>
            </c:spPr>
            <c:extLst>
              <c:ext xmlns:c16="http://schemas.microsoft.com/office/drawing/2014/chart" uri="{C3380CC4-5D6E-409C-BE32-E72D297353CC}">
                <c16:uniqueId val="{00000009-DEC0-C74B-9996-14A1065F7746}"/>
              </c:ext>
            </c:extLst>
          </c:dPt>
          <c:dPt>
            <c:idx val="5"/>
            <c:bubble3D val="0"/>
            <c:spPr>
              <a:solidFill>
                <a:srgbClr val="8CB49A"/>
              </a:solidFill>
            </c:spPr>
            <c:extLst>
              <c:ext xmlns:c16="http://schemas.microsoft.com/office/drawing/2014/chart" uri="{C3380CC4-5D6E-409C-BE32-E72D297353CC}">
                <c16:uniqueId val="{0000000B-DEC0-C74B-9996-14A1065F7746}"/>
              </c:ext>
            </c:extLst>
          </c:dPt>
          <c:dPt>
            <c:idx val="6"/>
            <c:bubble3D val="0"/>
            <c:spPr>
              <a:solidFill>
                <a:srgbClr val="5B8067"/>
              </a:solidFill>
            </c:spPr>
            <c:extLst>
              <c:ext xmlns:c16="http://schemas.microsoft.com/office/drawing/2014/chart" uri="{C3380CC4-5D6E-409C-BE32-E72D297353CC}">
                <c16:uniqueId val="{0000000D-DEC0-C74B-9996-14A1065F7746}"/>
              </c:ext>
            </c:extLst>
          </c:dPt>
          <c:dPt>
            <c:idx val="7"/>
            <c:bubble3D val="0"/>
            <c:spPr>
              <a:solidFill>
                <a:srgbClr val="EBC2B9"/>
              </a:solidFill>
            </c:spPr>
            <c:extLst>
              <c:ext xmlns:c16="http://schemas.microsoft.com/office/drawing/2014/chart" uri="{C3380CC4-5D6E-409C-BE32-E72D297353CC}">
                <c16:uniqueId val="{0000000F-DEC0-C74B-9996-14A1065F7746}"/>
              </c:ext>
            </c:extLst>
          </c:dPt>
          <c:dPt>
            <c:idx val="8"/>
            <c:bubble3D val="0"/>
            <c:spPr>
              <a:solidFill>
                <a:srgbClr val="FFF5F2"/>
              </a:solidFill>
            </c:spPr>
            <c:extLst>
              <c:ext xmlns:c16="http://schemas.microsoft.com/office/drawing/2014/chart" uri="{C3380CC4-5D6E-409C-BE32-E72D297353CC}">
                <c16:uniqueId val="{00000011-DEC0-C74B-9996-14A1065F7746}"/>
              </c:ext>
            </c:extLst>
          </c:dPt>
          <c:dPt>
            <c:idx val="9"/>
            <c:bubble3D val="0"/>
            <c:spPr>
              <a:solidFill>
                <a:srgbClr val="D0E0D5"/>
              </a:solidFill>
            </c:spPr>
            <c:extLst>
              <c:ext xmlns:c16="http://schemas.microsoft.com/office/drawing/2014/chart" uri="{C3380CC4-5D6E-409C-BE32-E72D297353CC}">
                <c16:uniqueId val="{00000013-DEC0-C74B-9996-14A1065F7746}"/>
              </c:ext>
            </c:extLst>
          </c:dPt>
          <c:dPt>
            <c:idx val="10"/>
            <c:bubble3D val="0"/>
            <c:spPr>
              <a:solidFill>
                <a:srgbClr val="F5FCF5"/>
              </a:solidFill>
            </c:spPr>
            <c:extLst>
              <c:ext xmlns:c16="http://schemas.microsoft.com/office/drawing/2014/chart" uri="{C3380CC4-5D6E-409C-BE32-E72D297353CC}">
                <c16:uniqueId val="{00000015-DEC0-C74B-9996-14A1065F7746}"/>
              </c:ext>
            </c:extLst>
          </c:dPt>
          <c:dPt>
            <c:idx val="11"/>
            <c:bubble3D val="0"/>
            <c:spPr>
              <a:solidFill>
                <a:srgbClr val="5B8067"/>
              </a:solidFill>
            </c:spPr>
            <c:extLst>
              <c:ext xmlns:c16="http://schemas.microsoft.com/office/drawing/2014/chart" uri="{C3380CC4-5D6E-409C-BE32-E72D297353CC}">
                <c16:uniqueId val="{00000017-DEC0-C74B-9996-14A1065F7746}"/>
              </c:ext>
            </c:extLst>
          </c:dPt>
          <c:dPt>
            <c:idx val="12"/>
            <c:bubble3D val="0"/>
            <c:spPr>
              <a:solidFill>
                <a:srgbClr val="EBC2B9"/>
              </a:solidFill>
            </c:spPr>
            <c:extLst>
              <c:ext xmlns:c16="http://schemas.microsoft.com/office/drawing/2014/chart" uri="{C3380CC4-5D6E-409C-BE32-E72D297353CC}">
                <c16:uniqueId val="{00000019-DEC0-C74B-9996-14A1065F7746}"/>
              </c:ext>
            </c:extLst>
          </c:dPt>
          <c:dPt>
            <c:idx val="13"/>
            <c:bubble3D val="0"/>
            <c:spPr>
              <a:solidFill>
                <a:srgbClr val="FFF5F2"/>
              </a:solidFill>
            </c:spPr>
            <c:extLst>
              <c:ext xmlns:c16="http://schemas.microsoft.com/office/drawing/2014/chart" uri="{C3380CC4-5D6E-409C-BE32-E72D297353CC}">
                <c16:uniqueId val="{0000001B-DEC0-C74B-9996-14A1065F7746}"/>
              </c:ext>
            </c:extLst>
          </c:dPt>
          <c:dPt>
            <c:idx val="14"/>
            <c:bubble3D val="0"/>
            <c:spPr>
              <a:solidFill>
                <a:srgbClr val="D0E0D5"/>
              </a:solidFill>
            </c:spPr>
            <c:extLst>
              <c:ext xmlns:c16="http://schemas.microsoft.com/office/drawing/2014/chart" uri="{C3380CC4-5D6E-409C-BE32-E72D297353CC}">
                <c16:uniqueId val="{0000001D-DEC0-C74B-9996-14A1065F7746}"/>
              </c:ext>
            </c:extLst>
          </c:dPt>
          <c:dPt>
            <c:idx val="15"/>
            <c:bubble3D val="0"/>
            <c:spPr>
              <a:solidFill>
                <a:srgbClr val="F5FCF5"/>
              </a:solidFill>
            </c:spPr>
            <c:extLst>
              <c:ext xmlns:c16="http://schemas.microsoft.com/office/drawing/2014/chart" uri="{C3380CC4-5D6E-409C-BE32-E72D297353CC}">
                <c16:uniqueId val="{0000001F-DEC0-C74B-9996-14A1065F7746}"/>
              </c:ext>
            </c:extLst>
          </c:dPt>
          <c:dPt>
            <c:idx val="16"/>
            <c:bubble3D val="0"/>
            <c:spPr>
              <a:solidFill>
                <a:srgbClr val="5B8067"/>
              </a:solidFill>
            </c:spPr>
            <c:extLst>
              <c:ext xmlns:c16="http://schemas.microsoft.com/office/drawing/2014/chart" uri="{C3380CC4-5D6E-409C-BE32-E72D297353CC}">
                <c16:uniqueId val="{00000021-DEC0-C74B-9996-14A1065F7746}"/>
              </c:ext>
            </c:extLst>
          </c:dPt>
          <c:dPt>
            <c:idx val="17"/>
            <c:bubble3D val="0"/>
            <c:spPr>
              <a:solidFill>
                <a:srgbClr val="EBC2B9"/>
              </a:solidFill>
            </c:spPr>
            <c:extLst>
              <c:ext xmlns:c16="http://schemas.microsoft.com/office/drawing/2014/chart" uri="{C3380CC4-5D6E-409C-BE32-E72D297353CC}">
                <c16:uniqueId val="{00000023-DEC0-C74B-9996-14A1065F7746}"/>
              </c:ext>
            </c:extLst>
          </c:dPt>
          <c:dPt>
            <c:idx val="18"/>
            <c:bubble3D val="0"/>
            <c:spPr>
              <a:solidFill>
                <a:srgbClr val="FFF5F2"/>
              </a:solidFill>
            </c:spPr>
            <c:extLst>
              <c:ext xmlns:c16="http://schemas.microsoft.com/office/drawing/2014/chart" uri="{C3380CC4-5D6E-409C-BE32-E72D297353CC}">
                <c16:uniqueId val="{00000025-DEC0-C74B-9996-14A1065F7746}"/>
              </c:ext>
            </c:extLst>
          </c:dPt>
          <c:dPt>
            <c:idx val="19"/>
            <c:bubble3D val="0"/>
            <c:spPr>
              <a:solidFill>
                <a:srgbClr val="D0E0D5"/>
              </a:solidFill>
            </c:spPr>
            <c:extLst>
              <c:ext xmlns:c16="http://schemas.microsoft.com/office/drawing/2014/chart" uri="{C3380CC4-5D6E-409C-BE32-E72D297353CC}">
                <c16:uniqueId val="{00000027-DEC0-C74B-9996-14A1065F7746}"/>
              </c:ext>
            </c:extLst>
          </c:dPt>
          <c:dPt>
            <c:idx val="20"/>
            <c:bubble3D val="0"/>
            <c:spPr>
              <a:solidFill>
                <a:srgbClr val="5B8067"/>
              </a:solidFill>
            </c:spPr>
            <c:extLst>
              <c:ext xmlns:c16="http://schemas.microsoft.com/office/drawing/2014/chart" uri="{C3380CC4-5D6E-409C-BE32-E72D297353CC}">
                <c16:uniqueId val="{00000029-DEC0-C74B-9996-14A1065F7746}"/>
              </c:ext>
            </c:extLst>
          </c:dPt>
          <c:dPt>
            <c:idx val="21"/>
            <c:bubble3D val="0"/>
            <c:spPr>
              <a:solidFill>
                <a:srgbClr val="EBC2B9"/>
              </a:solidFill>
            </c:spPr>
            <c:extLst>
              <c:ext xmlns:c16="http://schemas.microsoft.com/office/drawing/2014/chart" uri="{C3380CC4-5D6E-409C-BE32-E72D297353CC}">
                <c16:uniqueId val="{0000002B-DEC0-C74B-9996-14A1065F7746}"/>
              </c:ext>
            </c:extLst>
          </c:dPt>
          <c:dPt>
            <c:idx val="22"/>
            <c:bubble3D val="0"/>
            <c:spPr>
              <a:solidFill>
                <a:srgbClr val="FFF5F2"/>
              </a:solidFill>
            </c:spPr>
            <c:extLst>
              <c:ext xmlns:c16="http://schemas.microsoft.com/office/drawing/2014/chart" uri="{C3380CC4-5D6E-409C-BE32-E72D297353CC}">
                <c16:uniqueId val="{0000002D-DEC0-C74B-9996-14A1065F7746}"/>
              </c:ext>
            </c:extLst>
          </c:dPt>
          <c:dPt>
            <c:idx val="23"/>
            <c:bubble3D val="0"/>
            <c:spPr>
              <a:solidFill>
                <a:srgbClr val="D0E0D5"/>
              </a:solidFill>
            </c:spPr>
            <c:extLst>
              <c:ext xmlns:c16="http://schemas.microsoft.com/office/drawing/2014/chart" uri="{C3380CC4-5D6E-409C-BE32-E72D297353CC}">
                <c16:uniqueId val="{0000002F-DEC0-C74B-9996-14A1065F7746}"/>
              </c:ext>
            </c:extLst>
          </c:dPt>
          <c:dPt>
            <c:idx val="24"/>
            <c:bubble3D val="0"/>
            <c:spPr>
              <a:solidFill>
                <a:srgbClr val="F5FCF5"/>
              </a:solidFill>
            </c:spPr>
            <c:extLst>
              <c:ext xmlns:c16="http://schemas.microsoft.com/office/drawing/2014/chart" uri="{C3380CC4-5D6E-409C-BE32-E72D297353CC}">
                <c16:uniqueId val="{00000031-DEC0-C74B-9996-14A1065F7746}"/>
              </c:ext>
            </c:extLst>
          </c:dPt>
          <c:dPt>
            <c:idx val="25"/>
            <c:bubble3D val="0"/>
            <c:spPr>
              <a:solidFill>
                <a:srgbClr val="5B8067"/>
              </a:solidFill>
            </c:spPr>
            <c:extLst>
              <c:ext xmlns:c16="http://schemas.microsoft.com/office/drawing/2014/chart" uri="{C3380CC4-5D6E-409C-BE32-E72D297353CC}">
                <c16:uniqueId val="{00000033-DEC0-C74B-9996-14A1065F7746}"/>
              </c:ext>
            </c:extLst>
          </c:dPt>
          <c:dPt>
            <c:idx val="26"/>
            <c:bubble3D val="0"/>
            <c:spPr>
              <a:solidFill>
                <a:srgbClr val="EBC2B9"/>
              </a:solidFill>
            </c:spPr>
            <c:extLst>
              <c:ext xmlns:c16="http://schemas.microsoft.com/office/drawing/2014/chart" uri="{C3380CC4-5D6E-409C-BE32-E72D297353CC}">
                <c16:uniqueId val="{00000035-DEC0-C74B-9996-14A1065F7746}"/>
              </c:ext>
            </c:extLst>
          </c:dPt>
          <c:dPt>
            <c:idx val="27"/>
            <c:bubble3D val="0"/>
            <c:spPr>
              <a:solidFill>
                <a:srgbClr val="F8E2DD"/>
              </a:solidFill>
            </c:spPr>
            <c:extLst>
              <c:ext xmlns:c16="http://schemas.microsoft.com/office/drawing/2014/chart" uri="{C3380CC4-5D6E-409C-BE32-E72D297353CC}">
                <c16:uniqueId val="{00000037-DEC0-C74B-9996-14A1065F7746}"/>
              </c:ext>
            </c:extLst>
          </c:dPt>
          <c:dPt>
            <c:idx val="28"/>
            <c:bubble3D val="0"/>
            <c:spPr>
              <a:solidFill>
                <a:srgbClr val="FFF5F2"/>
              </a:solidFill>
            </c:spPr>
            <c:extLst>
              <c:ext xmlns:c16="http://schemas.microsoft.com/office/drawing/2014/chart" uri="{C3380CC4-5D6E-409C-BE32-E72D297353CC}">
                <c16:uniqueId val="{00000039-DEC0-C74B-9996-14A1065F7746}"/>
              </c:ext>
            </c:extLst>
          </c:dPt>
          <c:dPt>
            <c:idx val="29"/>
            <c:bubble3D val="0"/>
            <c:spPr>
              <a:solidFill>
                <a:srgbClr val="8CB49A"/>
              </a:solidFill>
            </c:spPr>
            <c:extLst>
              <c:ext xmlns:c16="http://schemas.microsoft.com/office/drawing/2014/chart" uri="{C3380CC4-5D6E-409C-BE32-E72D297353CC}">
                <c16:uniqueId val="{0000003B-DEC0-C74B-9996-14A1065F7746}"/>
              </c:ext>
            </c:extLst>
          </c:dPt>
          <c:dPt>
            <c:idx val="30"/>
            <c:bubble3D val="0"/>
            <c:spPr>
              <a:solidFill>
                <a:srgbClr val="D0E0D5"/>
              </a:solidFill>
            </c:spPr>
            <c:extLst>
              <c:ext xmlns:c16="http://schemas.microsoft.com/office/drawing/2014/chart" uri="{C3380CC4-5D6E-409C-BE32-E72D297353CC}">
                <c16:uniqueId val="{0000003D-DEC0-C74B-9996-14A1065F7746}"/>
              </c:ext>
            </c:extLst>
          </c:dPt>
          <c:dPt>
            <c:idx val="31"/>
            <c:bubble3D val="0"/>
            <c:spPr>
              <a:solidFill>
                <a:srgbClr val="F5FCF5"/>
              </a:solidFill>
            </c:spPr>
            <c:extLst>
              <c:ext xmlns:c16="http://schemas.microsoft.com/office/drawing/2014/chart" uri="{C3380CC4-5D6E-409C-BE32-E72D297353CC}">
                <c16:uniqueId val="{0000003F-DEC0-C74B-9996-14A1065F7746}"/>
              </c:ext>
            </c:extLst>
          </c:dPt>
          <c:dPt>
            <c:idx val="32"/>
            <c:bubble3D val="0"/>
            <c:spPr>
              <a:solidFill>
                <a:srgbClr val="5B8067"/>
              </a:solidFill>
            </c:spPr>
            <c:extLst>
              <c:ext xmlns:c16="http://schemas.microsoft.com/office/drawing/2014/chart" uri="{C3380CC4-5D6E-409C-BE32-E72D297353CC}">
                <c16:uniqueId val="{00000041-DEC0-C74B-9996-14A1065F7746}"/>
              </c:ext>
            </c:extLst>
          </c:dPt>
          <c:dPt>
            <c:idx val="33"/>
            <c:bubble3D val="0"/>
            <c:spPr>
              <a:solidFill>
                <a:srgbClr val="EBC2B9"/>
              </a:solidFill>
            </c:spPr>
            <c:extLst>
              <c:ext xmlns:c16="http://schemas.microsoft.com/office/drawing/2014/chart" uri="{C3380CC4-5D6E-409C-BE32-E72D297353CC}">
                <c16:uniqueId val="{00000043-DEC0-C74B-9996-14A1065F7746}"/>
              </c:ext>
            </c:extLst>
          </c:dPt>
          <c:dPt>
            <c:idx val="34"/>
            <c:bubble3D val="0"/>
            <c:spPr>
              <a:solidFill>
                <a:srgbClr val="F8E2DD"/>
              </a:solidFill>
            </c:spPr>
            <c:extLst>
              <c:ext xmlns:c16="http://schemas.microsoft.com/office/drawing/2014/chart" uri="{C3380CC4-5D6E-409C-BE32-E72D297353CC}">
                <c16:uniqueId val="{00000045-DEC0-C74B-9996-14A1065F7746}"/>
              </c:ext>
            </c:extLst>
          </c:dPt>
          <c:dPt>
            <c:idx val="35"/>
            <c:bubble3D val="0"/>
            <c:spPr>
              <a:solidFill>
                <a:srgbClr val="FFF5F2"/>
              </a:solidFill>
            </c:spPr>
            <c:extLst>
              <c:ext xmlns:c16="http://schemas.microsoft.com/office/drawing/2014/chart" uri="{C3380CC4-5D6E-409C-BE32-E72D297353CC}">
                <c16:uniqueId val="{00000047-DEC0-C74B-9996-14A1065F7746}"/>
              </c:ext>
            </c:extLst>
          </c:dPt>
          <c:dPt>
            <c:idx val="36"/>
            <c:bubble3D val="0"/>
            <c:spPr>
              <a:solidFill>
                <a:srgbClr val="D0E0D5"/>
              </a:solidFill>
            </c:spPr>
            <c:extLst>
              <c:ext xmlns:c16="http://schemas.microsoft.com/office/drawing/2014/chart" uri="{C3380CC4-5D6E-409C-BE32-E72D297353CC}">
                <c16:uniqueId val="{00000049-DEC0-C74B-9996-14A1065F7746}"/>
              </c:ext>
            </c:extLst>
          </c:dPt>
          <c:dPt>
            <c:idx val="37"/>
            <c:bubble3D val="0"/>
            <c:spPr>
              <a:solidFill>
                <a:srgbClr val="F5FCF5"/>
              </a:solidFill>
            </c:spPr>
            <c:extLst>
              <c:ext xmlns:c16="http://schemas.microsoft.com/office/drawing/2014/chart" uri="{C3380CC4-5D6E-409C-BE32-E72D297353CC}">
                <c16:uniqueId val="{0000004B-DEC0-C74B-9996-14A1065F7746}"/>
              </c:ext>
            </c:extLst>
          </c:dPt>
          <c:dPt>
            <c:idx val="38"/>
            <c:bubble3D val="0"/>
            <c:spPr>
              <a:solidFill>
                <a:srgbClr val="5B8067"/>
              </a:solidFill>
            </c:spPr>
            <c:extLst>
              <c:ext xmlns:c16="http://schemas.microsoft.com/office/drawing/2014/chart" uri="{C3380CC4-5D6E-409C-BE32-E72D297353CC}">
                <c16:uniqueId val="{0000004D-DEC0-C74B-9996-14A1065F7746}"/>
              </c:ext>
            </c:extLst>
          </c:dPt>
          <c:dPt>
            <c:idx val="39"/>
            <c:bubble3D val="0"/>
            <c:spPr>
              <a:solidFill>
                <a:srgbClr val="EBC2B9"/>
              </a:solidFill>
            </c:spPr>
            <c:extLst>
              <c:ext xmlns:c16="http://schemas.microsoft.com/office/drawing/2014/chart" uri="{C3380CC4-5D6E-409C-BE32-E72D297353CC}">
                <c16:uniqueId val="{0000004F-DEC0-C74B-9996-14A1065F7746}"/>
              </c:ext>
            </c:extLst>
          </c:dPt>
          <c:dPt>
            <c:idx val="40"/>
            <c:bubble3D val="0"/>
            <c:spPr>
              <a:solidFill>
                <a:srgbClr val="F8E2DD"/>
              </a:solidFill>
            </c:spPr>
            <c:extLst>
              <c:ext xmlns:c16="http://schemas.microsoft.com/office/drawing/2014/chart" uri="{C3380CC4-5D6E-409C-BE32-E72D297353CC}">
                <c16:uniqueId val="{00000051-DEC0-C74B-9996-14A1065F7746}"/>
              </c:ext>
            </c:extLst>
          </c:dPt>
          <c:dPt>
            <c:idx val="41"/>
            <c:bubble3D val="0"/>
            <c:spPr>
              <a:solidFill>
                <a:srgbClr val="8CB49A"/>
              </a:solidFill>
            </c:spPr>
            <c:extLst>
              <c:ext xmlns:c16="http://schemas.microsoft.com/office/drawing/2014/chart" uri="{C3380CC4-5D6E-409C-BE32-E72D297353CC}">
                <c16:uniqueId val="{00000053-DEC0-C74B-9996-14A1065F7746}"/>
              </c:ext>
            </c:extLst>
          </c:dPt>
          <c:dPt>
            <c:idx val="42"/>
            <c:bubble3D val="0"/>
            <c:spPr>
              <a:solidFill>
                <a:srgbClr val="D0E0D5"/>
              </a:solidFill>
            </c:spPr>
            <c:extLst>
              <c:ext xmlns:c16="http://schemas.microsoft.com/office/drawing/2014/chart" uri="{C3380CC4-5D6E-409C-BE32-E72D297353CC}">
                <c16:uniqueId val="{00000055-DEC0-C74B-9996-14A1065F7746}"/>
              </c:ext>
            </c:extLst>
          </c:dPt>
          <c:dPt>
            <c:idx val="43"/>
            <c:bubble3D val="0"/>
            <c:spPr>
              <a:solidFill>
                <a:srgbClr val="F5FCF5"/>
              </a:solidFill>
            </c:spPr>
            <c:extLst>
              <c:ext xmlns:c16="http://schemas.microsoft.com/office/drawing/2014/chart" uri="{C3380CC4-5D6E-409C-BE32-E72D297353CC}">
                <c16:uniqueId val="{00000057-DEC0-C74B-9996-14A1065F7746}"/>
              </c:ext>
            </c:extLst>
          </c:dPt>
          <c:dPt>
            <c:idx val="44"/>
            <c:bubble3D val="0"/>
            <c:spPr>
              <a:solidFill>
                <a:srgbClr val="5B8067"/>
              </a:solidFill>
            </c:spPr>
            <c:extLst>
              <c:ext xmlns:c16="http://schemas.microsoft.com/office/drawing/2014/chart" uri="{C3380CC4-5D6E-409C-BE32-E72D297353CC}">
                <c16:uniqueId val="{00000059-DEC0-C74B-9996-14A1065F7746}"/>
              </c:ext>
            </c:extLst>
          </c:dPt>
          <c:dPt>
            <c:idx val="45"/>
            <c:bubble3D val="0"/>
            <c:spPr>
              <a:solidFill>
                <a:srgbClr val="EBC2B9"/>
              </a:solidFill>
            </c:spPr>
            <c:extLst>
              <c:ext xmlns:c16="http://schemas.microsoft.com/office/drawing/2014/chart" uri="{C3380CC4-5D6E-409C-BE32-E72D297353CC}">
                <c16:uniqueId val="{0000005B-DEC0-C74B-9996-14A1065F7746}"/>
              </c:ext>
            </c:extLst>
          </c:dPt>
          <c:dPt>
            <c:idx val="46"/>
            <c:bubble3D val="0"/>
            <c:spPr>
              <a:solidFill>
                <a:srgbClr val="F8E2DD"/>
              </a:solidFill>
            </c:spPr>
            <c:extLst>
              <c:ext xmlns:c16="http://schemas.microsoft.com/office/drawing/2014/chart" uri="{C3380CC4-5D6E-409C-BE32-E72D297353CC}">
                <c16:uniqueId val="{0000005D-DEC0-C74B-9996-14A1065F7746}"/>
              </c:ext>
            </c:extLst>
          </c:dPt>
          <c:dPt>
            <c:idx val="47"/>
            <c:bubble3D val="0"/>
            <c:spPr>
              <a:solidFill>
                <a:srgbClr val="FFF5F2"/>
              </a:solidFill>
            </c:spPr>
            <c:extLst>
              <c:ext xmlns:c16="http://schemas.microsoft.com/office/drawing/2014/chart" uri="{C3380CC4-5D6E-409C-BE32-E72D297353CC}">
                <c16:uniqueId val="{0000005F-DEC0-C74B-9996-14A1065F7746}"/>
              </c:ext>
            </c:extLst>
          </c:dPt>
          <c:dPt>
            <c:idx val="48"/>
            <c:bubble3D val="0"/>
            <c:spPr>
              <a:solidFill>
                <a:srgbClr val="8CB49A"/>
              </a:solidFill>
            </c:spPr>
            <c:extLst>
              <c:ext xmlns:c16="http://schemas.microsoft.com/office/drawing/2014/chart" uri="{C3380CC4-5D6E-409C-BE32-E72D297353CC}">
                <c16:uniqueId val="{00000061-DEC0-C74B-9996-14A1065F7746}"/>
              </c:ext>
            </c:extLst>
          </c:dPt>
          <c:dPt>
            <c:idx val="49"/>
            <c:bubble3D val="0"/>
            <c:spPr>
              <a:solidFill>
                <a:srgbClr val="D0E0D5"/>
              </a:solidFill>
            </c:spPr>
            <c:extLst>
              <c:ext xmlns:c16="http://schemas.microsoft.com/office/drawing/2014/chart" uri="{C3380CC4-5D6E-409C-BE32-E72D297353CC}">
                <c16:uniqueId val="{00000063-DEC0-C74B-9996-14A1065F7746}"/>
              </c:ext>
            </c:extLst>
          </c:dPt>
          <c:dPt>
            <c:idx val="50"/>
            <c:bubble3D val="0"/>
            <c:spPr>
              <a:solidFill>
                <a:srgbClr val="F5FCF5"/>
              </a:solidFill>
            </c:spPr>
            <c:extLst>
              <c:ext xmlns:c16="http://schemas.microsoft.com/office/drawing/2014/chart" uri="{C3380CC4-5D6E-409C-BE32-E72D297353CC}">
                <c16:uniqueId val="{00000065-DEC0-C74B-9996-14A1065F7746}"/>
              </c:ext>
            </c:extLst>
          </c:dPt>
          <c:dPt>
            <c:idx val="51"/>
            <c:bubble3D val="0"/>
            <c:spPr>
              <a:solidFill>
                <a:srgbClr val="5B8067"/>
              </a:solidFill>
            </c:spPr>
            <c:extLst>
              <c:ext xmlns:c16="http://schemas.microsoft.com/office/drawing/2014/chart" uri="{C3380CC4-5D6E-409C-BE32-E72D297353CC}">
                <c16:uniqueId val="{00000067-DEC0-C74B-9996-14A1065F7746}"/>
              </c:ext>
            </c:extLst>
          </c:dPt>
          <c:dPt>
            <c:idx val="52"/>
            <c:bubble3D val="0"/>
            <c:spPr>
              <a:solidFill>
                <a:srgbClr val="EBC2B9"/>
              </a:solidFill>
            </c:spPr>
            <c:extLst>
              <c:ext xmlns:c16="http://schemas.microsoft.com/office/drawing/2014/chart" uri="{C3380CC4-5D6E-409C-BE32-E72D297353CC}">
                <c16:uniqueId val="{00000069-DEC0-C74B-9996-14A1065F7746}"/>
              </c:ext>
            </c:extLst>
          </c:dPt>
          <c:dPt>
            <c:idx val="53"/>
            <c:bubble3D val="0"/>
            <c:spPr>
              <a:solidFill>
                <a:srgbClr val="F8E2DD"/>
              </a:solidFill>
            </c:spPr>
            <c:extLst>
              <c:ext xmlns:c16="http://schemas.microsoft.com/office/drawing/2014/chart" uri="{C3380CC4-5D6E-409C-BE32-E72D297353CC}">
                <c16:uniqueId val="{0000006B-DEC0-C74B-9996-14A1065F7746}"/>
              </c:ext>
            </c:extLst>
          </c:dPt>
          <c:dPt>
            <c:idx val="54"/>
            <c:bubble3D val="0"/>
            <c:spPr>
              <a:solidFill>
                <a:srgbClr val="FFF5F2"/>
              </a:solidFill>
            </c:spPr>
            <c:extLst>
              <c:ext xmlns:c16="http://schemas.microsoft.com/office/drawing/2014/chart" uri="{C3380CC4-5D6E-409C-BE32-E72D297353CC}">
                <c16:uniqueId val="{0000006D-DEC0-C74B-9996-14A1065F7746}"/>
              </c:ext>
            </c:extLst>
          </c:dPt>
          <c:dPt>
            <c:idx val="55"/>
            <c:bubble3D val="0"/>
            <c:spPr>
              <a:solidFill>
                <a:srgbClr val="8CB49A"/>
              </a:solidFill>
            </c:spPr>
            <c:extLst>
              <c:ext xmlns:c16="http://schemas.microsoft.com/office/drawing/2014/chart" uri="{C3380CC4-5D6E-409C-BE32-E72D297353CC}">
                <c16:uniqueId val="{0000006F-DEC0-C74B-9996-14A1065F7746}"/>
              </c:ext>
            </c:extLst>
          </c:dPt>
          <c:dPt>
            <c:idx val="56"/>
            <c:bubble3D val="0"/>
            <c:spPr>
              <a:solidFill>
                <a:srgbClr val="D0E0D5"/>
              </a:solidFill>
            </c:spPr>
            <c:extLst>
              <c:ext xmlns:c16="http://schemas.microsoft.com/office/drawing/2014/chart" uri="{C3380CC4-5D6E-409C-BE32-E72D297353CC}">
                <c16:uniqueId val="{00000071-DEC0-C74B-9996-14A1065F7746}"/>
              </c:ext>
            </c:extLst>
          </c:dPt>
          <c:dPt>
            <c:idx val="57"/>
            <c:bubble3D val="0"/>
            <c:spPr>
              <a:solidFill>
                <a:srgbClr val="F5FCF5"/>
              </a:solidFill>
            </c:spPr>
            <c:extLst>
              <c:ext xmlns:c16="http://schemas.microsoft.com/office/drawing/2014/chart" uri="{C3380CC4-5D6E-409C-BE32-E72D297353CC}">
                <c16:uniqueId val="{00000073-DEC0-C74B-9996-14A1065F7746}"/>
              </c:ext>
            </c:extLst>
          </c:dPt>
          <c:dPt>
            <c:idx val="58"/>
            <c:bubble3D val="0"/>
            <c:spPr>
              <a:solidFill>
                <a:srgbClr val="5B8067"/>
              </a:solidFill>
            </c:spPr>
            <c:extLst>
              <c:ext xmlns:c16="http://schemas.microsoft.com/office/drawing/2014/chart" uri="{C3380CC4-5D6E-409C-BE32-E72D297353CC}">
                <c16:uniqueId val="{00000075-DEC0-C74B-9996-14A1065F7746}"/>
              </c:ext>
            </c:extLst>
          </c:dPt>
          <c:dPt>
            <c:idx val="59"/>
            <c:bubble3D val="0"/>
            <c:spPr>
              <a:solidFill>
                <a:srgbClr val="EBC2B9"/>
              </a:solidFill>
            </c:spPr>
            <c:extLst>
              <c:ext xmlns:c16="http://schemas.microsoft.com/office/drawing/2014/chart" uri="{C3380CC4-5D6E-409C-BE32-E72D297353CC}">
                <c16:uniqueId val="{00000077-DEC0-C74B-9996-14A1065F7746}"/>
              </c:ext>
            </c:extLst>
          </c:dPt>
          <c:dPt>
            <c:idx val="60"/>
            <c:bubble3D val="0"/>
            <c:spPr>
              <a:solidFill>
                <a:srgbClr val="F8E2DD"/>
              </a:solidFill>
            </c:spPr>
            <c:extLst>
              <c:ext xmlns:c16="http://schemas.microsoft.com/office/drawing/2014/chart" uri="{C3380CC4-5D6E-409C-BE32-E72D297353CC}">
                <c16:uniqueId val="{00000079-DEC0-C74B-9996-14A1065F7746}"/>
              </c:ext>
            </c:extLst>
          </c:dPt>
          <c:dPt>
            <c:idx val="61"/>
            <c:bubble3D val="0"/>
            <c:spPr>
              <a:solidFill>
                <a:srgbClr val="FFF5F2"/>
              </a:solidFill>
            </c:spPr>
            <c:extLst>
              <c:ext xmlns:c16="http://schemas.microsoft.com/office/drawing/2014/chart" uri="{C3380CC4-5D6E-409C-BE32-E72D297353CC}">
                <c16:uniqueId val="{0000007B-DEC0-C74B-9996-14A1065F7746}"/>
              </c:ext>
            </c:extLst>
          </c:dPt>
          <c:dPt>
            <c:idx val="62"/>
            <c:bubble3D val="0"/>
            <c:spPr>
              <a:solidFill>
                <a:srgbClr val="8CB49A"/>
              </a:solidFill>
            </c:spPr>
            <c:extLst>
              <c:ext xmlns:c16="http://schemas.microsoft.com/office/drawing/2014/chart" uri="{C3380CC4-5D6E-409C-BE32-E72D297353CC}">
                <c16:uniqueId val="{0000007D-DEC0-C74B-9996-14A1065F7746}"/>
              </c:ext>
            </c:extLst>
          </c:dPt>
          <c:dPt>
            <c:idx val="63"/>
            <c:bubble3D val="0"/>
            <c:spPr>
              <a:solidFill>
                <a:srgbClr val="D0E0D5"/>
              </a:solidFill>
            </c:spPr>
            <c:extLst>
              <c:ext xmlns:c16="http://schemas.microsoft.com/office/drawing/2014/chart" uri="{C3380CC4-5D6E-409C-BE32-E72D297353CC}">
                <c16:uniqueId val="{0000007F-DEC0-C74B-9996-14A1065F7746}"/>
              </c:ext>
            </c:extLst>
          </c:dPt>
          <c:dPt>
            <c:idx val="64"/>
            <c:bubble3D val="0"/>
            <c:spPr>
              <a:solidFill>
                <a:srgbClr val="F5FCF5"/>
              </a:solidFill>
            </c:spPr>
            <c:extLst>
              <c:ext xmlns:c16="http://schemas.microsoft.com/office/drawing/2014/chart" uri="{C3380CC4-5D6E-409C-BE32-E72D297353CC}">
                <c16:uniqueId val="{00000081-DEC0-C74B-9996-14A1065F7746}"/>
              </c:ext>
            </c:extLst>
          </c:dPt>
          <c:dPt>
            <c:idx val="65"/>
            <c:bubble3D val="0"/>
            <c:spPr>
              <a:solidFill>
                <a:srgbClr val="5B8067"/>
              </a:solidFill>
            </c:spPr>
            <c:extLst>
              <c:ext xmlns:c16="http://schemas.microsoft.com/office/drawing/2014/chart" uri="{C3380CC4-5D6E-409C-BE32-E72D297353CC}">
                <c16:uniqueId val="{00000083-DEC0-C74B-9996-14A1065F7746}"/>
              </c:ext>
            </c:extLst>
          </c:dPt>
          <c:dPt>
            <c:idx val="66"/>
            <c:bubble3D val="0"/>
            <c:spPr>
              <a:solidFill>
                <a:srgbClr val="EBC2B9"/>
              </a:solidFill>
            </c:spPr>
            <c:extLst>
              <c:ext xmlns:c16="http://schemas.microsoft.com/office/drawing/2014/chart" uri="{C3380CC4-5D6E-409C-BE32-E72D297353CC}">
                <c16:uniqueId val="{00000085-DEC0-C74B-9996-14A1065F7746}"/>
              </c:ext>
            </c:extLst>
          </c:dPt>
          <c:dPt>
            <c:idx val="67"/>
            <c:bubble3D val="0"/>
            <c:spPr>
              <a:solidFill>
                <a:srgbClr val="F8E2DD"/>
              </a:solidFill>
            </c:spPr>
            <c:extLst>
              <c:ext xmlns:c16="http://schemas.microsoft.com/office/drawing/2014/chart" uri="{C3380CC4-5D6E-409C-BE32-E72D297353CC}">
                <c16:uniqueId val="{00000087-DEC0-C74B-9996-14A1065F7746}"/>
              </c:ext>
            </c:extLst>
          </c:dPt>
          <c:dPt>
            <c:idx val="68"/>
            <c:bubble3D val="0"/>
            <c:spPr>
              <a:solidFill>
                <a:srgbClr val="FFF5F2"/>
              </a:solidFill>
            </c:spPr>
            <c:extLst>
              <c:ext xmlns:c16="http://schemas.microsoft.com/office/drawing/2014/chart" uri="{C3380CC4-5D6E-409C-BE32-E72D297353CC}">
                <c16:uniqueId val="{00000089-DEC0-C74B-9996-14A1065F7746}"/>
              </c:ext>
            </c:extLst>
          </c:dPt>
          <c:dPt>
            <c:idx val="69"/>
            <c:bubble3D val="0"/>
            <c:spPr>
              <a:solidFill>
                <a:srgbClr val="8CB49A"/>
              </a:solidFill>
            </c:spPr>
            <c:extLst>
              <c:ext xmlns:c16="http://schemas.microsoft.com/office/drawing/2014/chart" uri="{C3380CC4-5D6E-409C-BE32-E72D297353CC}">
                <c16:uniqueId val="{0000008B-DEC0-C74B-9996-14A1065F7746}"/>
              </c:ext>
            </c:extLst>
          </c:dPt>
          <c:dPt>
            <c:idx val="70"/>
            <c:bubble3D val="0"/>
            <c:spPr>
              <a:solidFill>
                <a:srgbClr val="D0E0D5"/>
              </a:solidFill>
            </c:spPr>
            <c:extLst>
              <c:ext xmlns:c16="http://schemas.microsoft.com/office/drawing/2014/chart" uri="{C3380CC4-5D6E-409C-BE32-E72D297353CC}">
                <c16:uniqueId val="{0000008D-DEC0-C74B-9996-14A1065F7746}"/>
              </c:ext>
            </c:extLst>
          </c:dPt>
          <c:dPt>
            <c:idx val="71"/>
            <c:bubble3D val="0"/>
            <c:spPr>
              <a:solidFill>
                <a:srgbClr val="F5FCF5"/>
              </a:solidFill>
            </c:spPr>
            <c:extLst>
              <c:ext xmlns:c16="http://schemas.microsoft.com/office/drawing/2014/chart" uri="{C3380CC4-5D6E-409C-BE32-E72D297353CC}">
                <c16:uniqueId val="{0000008F-DEC0-C74B-9996-14A1065F7746}"/>
              </c:ext>
            </c:extLst>
          </c:dPt>
          <c:dPt>
            <c:idx val="72"/>
            <c:bubble3D val="0"/>
            <c:spPr>
              <a:solidFill>
                <a:srgbClr val="5B8067"/>
              </a:solidFill>
            </c:spPr>
            <c:extLst>
              <c:ext xmlns:c16="http://schemas.microsoft.com/office/drawing/2014/chart" uri="{C3380CC4-5D6E-409C-BE32-E72D297353CC}">
                <c16:uniqueId val="{00000091-DEC0-C74B-9996-14A1065F7746}"/>
              </c:ext>
            </c:extLst>
          </c:dPt>
          <c:dPt>
            <c:idx val="73"/>
            <c:bubble3D val="0"/>
            <c:spPr>
              <a:solidFill>
                <a:srgbClr val="EBC2B9"/>
              </a:solidFill>
            </c:spPr>
            <c:extLst>
              <c:ext xmlns:c16="http://schemas.microsoft.com/office/drawing/2014/chart" uri="{C3380CC4-5D6E-409C-BE32-E72D297353CC}">
                <c16:uniqueId val="{00000093-DEC0-C74B-9996-14A1065F7746}"/>
              </c:ext>
            </c:extLst>
          </c:dPt>
          <c:dPt>
            <c:idx val="74"/>
            <c:bubble3D val="0"/>
            <c:spPr>
              <a:solidFill>
                <a:srgbClr val="F8E2DD"/>
              </a:solidFill>
            </c:spPr>
            <c:extLst>
              <c:ext xmlns:c16="http://schemas.microsoft.com/office/drawing/2014/chart" uri="{C3380CC4-5D6E-409C-BE32-E72D297353CC}">
                <c16:uniqueId val="{00000095-DEC0-C74B-9996-14A1065F7746}"/>
              </c:ext>
            </c:extLst>
          </c:dPt>
          <c:dPt>
            <c:idx val="75"/>
            <c:bubble3D val="0"/>
            <c:spPr>
              <a:solidFill>
                <a:srgbClr val="FFF5F2"/>
              </a:solidFill>
            </c:spPr>
            <c:extLst>
              <c:ext xmlns:c16="http://schemas.microsoft.com/office/drawing/2014/chart" uri="{C3380CC4-5D6E-409C-BE32-E72D297353CC}">
                <c16:uniqueId val="{00000097-DEC0-C74B-9996-14A1065F7746}"/>
              </c:ext>
            </c:extLst>
          </c:dPt>
          <c:dPt>
            <c:idx val="76"/>
            <c:bubble3D val="0"/>
            <c:spPr>
              <a:solidFill>
                <a:srgbClr val="8CB49A"/>
              </a:solidFill>
            </c:spPr>
            <c:extLst>
              <c:ext xmlns:c16="http://schemas.microsoft.com/office/drawing/2014/chart" uri="{C3380CC4-5D6E-409C-BE32-E72D297353CC}">
                <c16:uniqueId val="{00000099-DEC0-C74B-9996-14A1065F7746}"/>
              </c:ext>
            </c:extLst>
          </c:dPt>
          <c:dPt>
            <c:idx val="77"/>
            <c:bubble3D val="0"/>
            <c:spPr>
              <a:solidFill>
                <a:srgbClr val="D0E0D5"/>
              </a:solidFill>
            </c:spPr>
            <c:extLst>
              <c:ext xmlns:c16="http://schemas.microsoft.com/office/drawing/2014/chart" uri="{C3380CC4-5D6E-409C-BE32-E72D297353CC}">
                <c16:uniqueId val="{0000009B-DEC0-C74B-9996-14A1065F7746}"/>
              </c:ext>
            </c:extLst>
          </c:dPt>
          <c:dPt>
            <c:idx val="78"/>
            <c:bubble3D val="0"/>
            <c:spPr>
              <a:solidFill>
                <a:srgbClr val="F5FCF5"/>
              </a:solidFill>
            </c:spPr>
            <c:extLst>
              <c:ext xmlns:c16="http://schemas.microsoft.com/office/drawing/2014/chart" uri="{C3380CC4-5D6E-409C-BE32-E72D297353CC}">
                <c16:uniqueId val="{0000009D-DEC0-C74B-9996-14A1065F7746}"/>
              </c:ext>
            </c:extLst>
          </c:dPt>
          <c:dPt>
            <c:idx val="79"/>
            <c:bubble3D val="0"/>
            <c:spPr>
              <a:solidFill>
                <a:srgbClr val="5B8067"/>
              </a:solidFill>
            </c:spPr>
            <c:extLst>
              <c:ext xmlns:c16="http://schemas.microsoft.com/office/drawing/2014/chart" uri="{C3380CC4-5D6E-409C-BE32-E72D297353CC}">
                <c16:uniqueId val="{0000009F-DEC0-C74B-9996-14A1065F7746}"/>
              </c:ext>
            </c:extLst>
          </c:dPt>
          <c:dPt>
            <c:idx val="80"/>
            <c:bubble3D val="0"/>
            <c:spPr>
              <a:solidFill>
                <a:srgbClr val="EBC2B9"/>
              </a:solidFill>
            </c:spPr>
            <c:extLst>
              <c:ext xmlns:c16="http://schemas.microsoft.com/office/drawing/2014/chart" uri="{C3380CC4-5D6E-409C-BE32-E72D297353CC}">
                <c16:uniqueId val="{000000A1-DEC0-C74B-9996-14A1065F7746}"/>
              </c:ext>
            </c:extLst>
          </c:dPt>
          <c:dPt>
            <c:idx val="81"/>
            <c:bubble3D val="0"/>
            <c:spPr>
              <a:solidFill>
                <a:srgbClr val="F8E2DD"/>
              </a:solidFill>
            </c:spPr>
            <c:extLst>
              <c:ext xmlns:c16="http://schemas.microsoft.com/office/drawing/2014/chart" uri="{C3380CC4-5D6E-409C-BE32-E72D297353CC}">
                <c16:uniqueId val="{000000A3-DEC0-C74B-9996-14A1065F7746}"/>
              </c:ext>
            </c:extLst>
          </c:dPt>
          <c:dPt>
            <c:idx val="82"/>
            <c:bubble3D val="0"/>
            <c:spPr>
              <a:solidFill>
                <a:srgbClr val="FFF5F2"/>
              </a:solidFill>
            </c:spPr>
            <c:extLst>
              <c:ext xmlns:c16="http://schemas.microsoft.com/office/drawing/2014/chart" uri="{C3380CC4-5D6E-409C-BE32-E72D297353CC}">
                <c16:uniqueId val="{000000A5-DEC0-C74B-9996-14A1065F7746}"/>
              </c:ext>
            </c:extLst>
          </c:dPt>
          <c:dPt>
            <c:idx val="83"/>
            <c:bubble3D val="0"/>
            <c:spPr>
              <a:solidFill>
                <a:srgbClr val="8CB49A"/>
              </a:solidFill>
            </c:spPr>
            <c:extLst>
              <c:ext xmlns:c16="http://schemas.microsoft.com/office/drawing/2014/chart" uri="{C3380CC4-5D6E-409C-BE32-E72D297353CC}">
                <c16:uniqueId val="{000000A7-DEC0-C74B-9996-14A1065F7746}"/>
              </c:ext>
            </c:extLst>
          </c:dPt>
          <c:dPt>
            <c:idx val="84"/>
            <c:bubble3D val="0"/>
            <c:spPr>
              <a:solidFill>
                <a:srgbClr val="D0E0D5"/>
              </a:solidFill>
            </c:spPr>
            <c:extLst>
              <c:ext xmlns:c16="http://schemas.microsoft.com/office/drawing/2014/chart" uri="{C3380CC4-5D6E-409C-BE32-E72D297353CC}">
                <c16:uniqueId val="{000000A9-DEC0-C74B-9996-14A1065F7746}"/>
              </c:ext>
            </c:extLst>
          </c:dPt>
          <c:cat>
            <c:strRef>
              <c:f>Budget!$C$70:$C$89</c:f>
              <c:strCache>
                <c:ptCount val="20"/>
                <c:pt idx="0">
                  <c:v>Car Fund</c:v>
                </c:pt>
                <c:pt idx="1">
                  <c:v>Mortgage</c:v>
                </c:pt>
                <c:pt idx="2">
                  <c:v>Car Payments</c:v>
                </c:pt>
                <c:pt idx="3">
                  <c:v>Health Insurance</c:v>
                </c:pt>
                <c:pt idx="4">
                  <c:v>Household</c:v>
                </c:pt>
                <c:pt idx="5">
                  <c:v>Life Insurance</c:v>
                </c:pt>
                <c:pt idx="6">
                  <c:v>Wedding Fund</c:v>
                </c:pt>
                <c:pt idx="7">
                  <c:v>Student Loans</c:v>
                </c:pt>
                <c:pt idx="8">
                  <c:v>Apparel</c:v>
                </c:pt>
                <c:pt idx="9">
                  <c:v>Travel Fund</c:v>
                </c:pt>
                <c:pt idx="10">
                  <c:v>Electricity</c:v>
                </c:pt>
                <c:pt idx="11">
                  <c:v>Pet</c:v>
                </c:pt>
                <c:pt idx="12">
                  <c:v>City Garbage</c:v>
                </c:pt>
                <c:pt idx="13">
                  <c:v>Gas</c:v>
                </c:pt>
                <c:pt idx="14">
                  <c:v>Food</c:v>
                </c:pt>
                <c:pt idx="15">
                  <c:v>Water</c:v>
                </c:pt>
                <c:pt idx="16">
                  <c:v>Mobile</c:v>
                </c:pt>
                <c:pt idx="17">
                  <c:v>Transportation</c:v>
                </c:pt>
                <c:pt idx="18">
                  <c:v>Beauty</c:v>
                </c:pt>
                <c:pt idx="19">
                  <c:v>Internet</c:v>
                </c:pt>
              </c:strCache>
            </c:strRef>
          </c:cat>
          <c:val>
            <c:numRef>
              <c:f>Budget!$E$70:$E$89</c:f>
              <c:numCache>
                <c:formatCode>_(#,##0.00_);_(\(#,##0.00\);_("-"??_);_(@_)</c:formatCode>
                <c:ptCount val="20"/>
                <c:pt idx="0">
                  <c:v>723</c:v>
                </c:pt>
                <c:pt idx="1">
                  <c:v>500</c:v>
                </c:pt>
                <c:pt idx="2">
                  <c:v>300</c:v>
                </c:pt>
                <c:pt idx="3">
                  <c:v>300</c:v>
                </c:pt>
                <c:pt idx="4">
                  <c:v>225</c:v>
                </c:pt>
                <c:pt idx="5">
                  <c:v>200</c:v>
                </c:pt>
                <c:pt idx="6">
                  <c:v>200</c:v>
                </c:pt>
                <c:pt idx="7">
                  <c:v>150</c:v>
                </c:pt>
                <c:pt idx="8">
                  <c:v>125</c:v>
                </c:pt>
                <c:pt idx="9">
                  <c:v>120</c:v>
                </c:pt>
                <c:pt idx="10">
                  <c:v>115</c:v>
                </c:pt>
                <c:pt idx="11">
                  <c:v>100</c:v>
                </c:pt>
                <c:pt idx="12">
                  <c:v>100</c:v>
                </c:pt>
                <c:pt idx="13">
                  <c:v>100</c:v>
                </c:pt>
                <c:pt idx="14">
                  <c:v>88.75</c:v>
                </c:pt>
                <c:pt idx="15">
                  <c:v>75</c:v>
                </c:pt>
                <c:pt idx="16">
                  <c:v>75</c:v>
                </c:pt>
                <c:pt idx="17">
                  <c:v>60</c:v>
                </c:pt>
                <c:pt idx="18">
                  <c:v>53.25</c:v>
                </c:pt>
                <c:pt idx="19">
                  <c:v>40</c:v>
                </c:pt>
              </c:numCache>
            </c:numRef>
          </c:val>
          <c:extLst>
            <c:ext xmlns:c16="http://schemas.microsoft.com/office/drawing/2014/chart" uri="{C3380CC4-5D6E-409C-BE32-E72D297353CC}">
              <c16:uniqueId val="{000000AA-DEC0-C74B-9996-14A1065F774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a:solidFill>
                <a:srgbClr val="332D2D"/>
              </a:solidFill>
              <a:latin typeface="+mn-lt"/>
            </a:defRPr>
          </a:pPr>
          <a:endParaRPr lang="en-US"/>
        </a:p>
      </c:txPr>
    </c:legend>
    <c:plotVisOnly val="1"/>
    <c:dispBlanksAs val="zero"/>
    <c:showDLblsOverMax val="1"/>
  </c:chart>
  <c:spPr>
    <a:solidFill>
      <a:srgbClr val="FFFFFF">
        <a:alpha val="0"/>
      </a:srgbClr>
    </a:solidFill>
    <a:ln>
      <a:solidFill>
        <a:srgbClr val="332D2D"/>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000" b="0">
                <a:solidFill>
                  <a:srgbClr val="332D2D"/>
                </a:solidFill>
                <a:latin typeface="+mn-lt"/>
              </a:defRPr>
            </a:pPr>
            <a:r>
              <a:rPr lang="en-PH" sz="1000" b="0">
                <a:solidFill>
                  <a:srgbClr val="332D2D"/>
                </a:solidFill>
                <a:latin typeface="+mn-lt"/>
              </a:rPr>
              <a:t>I N C O M E   B R E A K D O W N</a:t>
            </a:r>
          </a:p>
        </c:rich>
      </c:tx>
      <c:overlay val="0"/>
    </c:title>
    <c:autoTitleDeleted val="0"/>
    <c:plotArea>
      <c:layout/>
      <c:pieChart>
        <c:varyColors val="1"/>
        <c:ser>
          <c:idx val="0"/>
          <c:order val="0"/>
          <c:dPt>
            <c:idx val="0"/>
            <c:bubble3D val="0"/>
            <c:spPr>
              <a:solidFill>
                <a:srgbClr val="5B8067"/>
              </a:solidFill>
            </c:spPr>
            <c:extLst>
              <c:ext xmlns:c16="http://schemas.microsoft.com/office/drawing/2014/chart" uri="{C3380CC4-5D6E-409C-BE32-E72D297353CC}">
                <c16:uniqueId val="{00000001-F1D7-1645-B5DA-F40DAC3317F6}"/>
              </c:ext>
            </c:extLst>
          </c:dPt>
          <c:dPt>
            <c:idx val="1"/>
            <c:bubble3D val="0"/>
            <c:spPr>
              <a:solidFill>
                <a:srgbClr val="EBC2B9"/>
              </a:solidFill>
            </c:spPr>
            <c:extLst>
              <c:ext xmlns:c16="http://schemas.microsoft.com/office/drawing/2014/chart" uri="{C3380CC4-5D6E-409C-BE32-E72D297353CC}">
                <c16:uniqueId val="{00000003-F1D7-1645-B5DA-F40DAC3317F6}"/>
              </c:ext>
            </c:extLst>
          </c:dPt>
          <c:dPt>
            <c:idx val="2"/>
            <c:bubble3D val="0"/>
            <c:spPr>
              <a:solidFill>
                <a:srgbClr val="FFF5F2"/>
              </a:solidFill>
            </c:spPr>
            <c:extLst>
              <c:ext xmlns:c16="http://schemas.microsoft.com/office/drawing/2014/chart" uri="{C3380CC4-5D6E-409C-BE32-E72D297353CC}">
                <c16:uniqueId val="{00000005-F1D7-1645-B5DA-F40DAC3317F6}"/>
              </c:ext>
            </c:extLst>
          </c:dPt>
          <c:dPt>
            <c:idx val="3"/>
            <c:bubble3D val="0"/>
            <c:spPr>
              <a:solidFill>
                <a:srgbClr val="D0E0D5"/>
              </a:solidFill>
            </c:spPr>
            <c:extLst>
              <c:ext xmlns:c16="http://schemas.microsoft.com/office/drawing/2014/chart" uri="{C3380CC4-5D6E-409C-BE32-E72D297353CC}">
                <c16:uniqueId val="{00000007-F1D7-1645-B5DA-F40DAC3317F6}"/>
              </c:ext>
            </c:extLst>
          </c:dPt>
          <c:dPt>
            <c:idx val="4"/>
            <c:bubble3D val="0"/>
            <c:spPr>
              <a:solidFill>
                <a:srgbClr val="5B8067"/>
              </a:solidFill>
            </c:spPr>
            <c:extLst>
              <c:ext xmlns:c16="http://schemas.microsoft.com/office/drawing/2014/chart" uri="{C3380CC4-5D6E-409C-BE32-E72D297353CC}">
                <c16:uniqueId val="{00000009-F1D7-1645-B5DA-F40DAC3317F6}"/>
              </c:ext>
            </c:extLst>
          </c:dPt>
          <c:dPt>
            <c:idx val="5"/>
            <c:bubble3D val="0"/>
            <c:spPr>
              <a:solidFill>
                <a:srgbClr val="8CB49A"/>
              </a:solidFill>
            </c:spPr>
            <c:extLst>
              <c:ext xmlns:c16="http://schemas.microsoft.com/office/drawing/2014/chart" uri="{C3380CC4-5D6E-409C-BE32-E72D297353CC}">
                <c16:uniqueId val="{0000000B-F1D7-1645-B5DA-F40DAC3317F6}"/>
              </c:ext>
            </c:extLst>
          </c:dPt>
          <c:dPt>
            <c:idx val="6"/>
            <c:bubble3D val="0"/>
            <c:spPr>
              <a:solidFill>
                <a:srgbClr val="5B8067"/>
              </a:solidFill>
            </c:spPr>
            <c:extLst>
              <c:ext xmlns:c16="http://schemas.microsoft.com/office/drawing/2014/chart" uri="{C3380CC4-5D6E-409C-BE32-E72D297353CC}">
                <c16:uniqueId val="{0000000D-F1D7-1645-B5DA-F40DAC3317F6}"/>
              </c:ext>
            </c:extLst>
          </c:dPt>
          <c:dPt>
            <c:idx val="7"/>
            <c:bubble3D val="0"/>
            <c:spPr>
              <a:solidFill>
                <a:srgbClr val="EBC2B9"/>
              </a:solidFill>
            </c:spPr>
            <c:extLst>
              <c:ext xmlns:c16="http://schemas.microsoft.com/office/drawing/2014/chart" uri="{C3380CC4-5D6E-409C-BE32-E72D297353CC}">
                <c16:uniqueId val="{0000000F-F1D7-1645-B5DA-F40DAC3317F6}"/>
              </c:ext>
            </c:extLst>
          </c:dPt>
          <c:dPt>
            <c:idx val="8"/>
            <c:bubble3D val="0"/>
            <c:spPr>
              <a:solidFill>
                <a:srgbClr val="FFF5F2"/>
              </a:solidFill>
            </c:spPr>
            <c:extLst>
              <c:ext xmlns:c16="http://schemas.microsoft.com/office/drawing/2014/chart" uri="{C3380CC4-5D6E-409C-BE32-E72D297353CC}">
                <c16:uniqueId val="{00000011-F1D7-1645-B5DA-F40DAC3317F6}"/>
              </c:ext>
            </c:extLst>
          </c:dPt>
          <c:dPt>
            <c:idx val="9"/>
            <c:bubble3D val="0"/>
            <c:spPr>
              <a:solidFill>
                <a:srgbClr val="8CB49A"/>
              </a:solidFill>
            </c:spPr>
            <c:extLst>
              <c:ext xmlns:c16="http://schemas.microsoft.com/office/drawing/2014/chart" uri="{C3380CC4-5D6E-409C-BE32-E72D297353CC}">
                <c16:uniqueId val="{00000013-F1D7-1645-B5DA-F40DAC3317F6}"/>
              </c:ext>
            </c:extLst>
          </c:dPt>
          <c:dPt>
            <c:idx val="10"/>
            <c:bubble3D val="0"/>
            <c:spPr>
              <a:solidFill>
                <a:srgbClr val="D0E0D5"/>
              </a:solidFill>
            </c:spPr>
            <c:extLst>
              <c:ext xmlns:c16="http://schemas.microsoft.com/office/drawing/2014/chart" uri="{C3380CC4-5D6E-409C-BE32-E72D297353CC}">
                <c16:uniqueId val="{00000015-F1D7-1645-B5DA-F40DAC3317F6}"/>
              </c:ext>
            </c:extLst>
          </c:dPt>
          <c:dPt>
            <c:idx val="11"/>
            <c:bubble3D val="0"/>
            <c:spPr>
              <a:solidFill>
                <a:srgbClr val="5B8067"/>
              </a:solidFill>
            </c:spPr>
            <c:extLst>
              <c:ext xmlns:c16="http://schemas.microsoft.com/office/drawing/2014/chart" uri="{C3380CC4-5D6E-409C-BE32-E72D297353CC}">
                <c16:uniqueId val="{00000017-F1D7-1645-B5DA-F40DAC3317F6}"/>
              </c:ext>
            </c:extLst>
          </c:dPt>
          <c:dPt>
            <c:idx val="12"/>
            <c:bubble3D val="0"/>
            <c:spPr>
              <a:solidFill>
                <a:srgbClr val="EBC2B9"/>
              </a:solidFill>
            </c:spPr>
            <c:extLst>
              <c:ext xmlns:c16="http://schemas.microsoft.com/office/drawing/2014/chart" uri="{C3380CC4-5D6E-409C-BE32-E72D297353CC}">
                <c16:uniqueId val="{00000019-F1D7-1645-B5DA-F40DAC3317F6}"/>
              </c:ext>
            </c:extLst>
          </c:dPt>
          <c:dPt>
            <c:idx val="13"/>
            <c:bubble3D val="0"/>
            <c:spPr>
              <a:solidFill>
                <a:srgbClr val="FFF5F2"/>
              </a:solidFill>
            </c:spPr>
            <c:extLst>
              <c:ext xmlns:c16="http://schemas.microsoft.com/office/drawing/2014/chart" uri="{C3380CC4-5D6E-409C-BE32-E72D297353CC}">
                <c16:uniqueId val="{0000001B-F1D7-1645-B5DA-F40DAC3317F6}"/>
              </c:ext>
            </c:extLst>
          </c:dPt>
          <c:dPt>
            <c:idx val="14"/>
            <c:bubble3D val="0"/>
            <c:spPr>
              <a:solidFill>
                <a:srgbClr val="D0E0D5"/>
              </a:solidFill>
            </c:spPr>
            <c:extLst>
              <c:ext xmlns:c16="http://schemas.microsoft.com/office/drawing/2014/chart" uri="{C3380CC4-5D6E-409C-BE32-E72D297353CC}">
                <c16:uniqueId val="{0000001D-F1D7-1645-B5DA-F40DAC3317F6}"/>
              </c:ext>
            </c:extLst>
          </c:dPt>
          <c:dPt>
            <c:idx val="15"/>
            <c:bubble3D val="0"/>
            <c:spPr>
              <a:solidFill>
                <a:srgbClr val="F5FCF5"/>
              </a:solidFill>
            </c:spPr>
            <c:extLst>
              <c:ext xmlns:c16="http://schemas.microsoft.com/office/drawing/2014/chart" uri="{C3380CC4-5D6E-409C-BE32-E72D297353CC}">
                <c16:uniqueId val="{0000001F-F1D7-1645-B5DA-F40DAC3317F6}"/>
              </c:ext>
            </c:extLst>
          </c:dPt>
          <c:dPt>
            <c:idx val="16"/>
            <c:bubble3D val="0"/>
            <c:spPr>
              <a:solidFill>
                <a:srgbClr val="5B8067"/>
              </a:solidFill>
            </c:spPr>
            <c:extLst>
              <c:ext xmlns:c16="http://schemas.microsoft.com/office/drawing/2014/chart" uri="{C3380CC4-5D6E-409C-BE32-E72D297353CC}">
                <c16:uniqueId val="{00000021-F1D7-1645-B5DA-F40DAC3317F6}"/>
              </c:ext>
            </c:extLst>
          </c:dPt>
          <c:dPt>
            <c:idx val="17"/>
            <c:bubble3D val="0"/>
            <c:spPr>
              <a:solidFill>
                <a:srgbClr val="EBC2B9"/>
              </a:solidFill>
            </c:spPr>
            <c:extLst>
              <c:ext xmlns:c16="http://schemas.microsoft.com/office/drawing/2014/chart" uri="{C3380CC4-5D6E-409C-BE32-E72D297353CC}">
                <c16:uniqueId val="{00000023-F1D7-1645-B5DA-F40DAC3317F6}"/>
              </c:ext>
            </c:extLst>
          </c:dPt>
          <c:dPt>
            <c:idx val="18"/>
            <c:bubble3D val="0"/>
            <c:spPr>
              <a:solidFill>
                <a:srgbClr val="FFF5F2"/>
              </a:solidFill>
            </c:spPr>
            <c:extLst>
              <c:ext xmlns:c16="http://schemas.microsoft.com/office/drawing/2014/chart" uri="{C3380CC4-5D6E-409C-BE32-E72D297353CC}">
                <c16:uniqueId val="{00000025-F1D7-1645-B5DA-F40DAC3317F6}"/>
              </c:ext>
            </c:extLst>
          </c:dPt>
          <c:dPt>
            <c:idx val="19"/>
            <c:bubble3D val="0"/>
            <c:spPr>
              <a:solidFill>
                <a:srgbClr val="D0E0D5"/>
              </a:solidFill>
            </c:spPr>
            <c:extLst>
              <c:ext xmlns:c16="http://schemas.microsoft.com/office/drawing/2014/chart" uri="{C3380CC4-5D6E-409C-BE32-E72D297353CC}">
                <c16:uniqueId val="{00000027-F1D7-1645-B5DA-F40DAC3317F6}"/>
              </c:ext>
            </c:extLst>
          </c:dPt>
          <c:dPt>
            <c:idx val="20"/>
            <c:bubble3D val="0"/>
            <c:spPr>
              <a:solidFill>
                <a:srgbClr val="5B8067"/>
              </a:solidFill>
            </c:spPr>
            <c:extLst>
              <c:ext xmlns:c16="http://schemas.microsoft.com/office/drawing/2014/chart" uri="{C3380CC4-5D6E-409C-BE32-E72D297353CC}">
                <c16:uniqueId val="{00000029-F1D7-1645-B5DA-F40DAC3317F6}"/>
              </c:ext>
            </c:extLst>
          </c:dPt>
          <c:dPt>
            <c:idx val="21"/>
            <c:bubble3D val="0"/>
            <c:spPr>
              <a:solidFill>
                <a:srgbClr val="EBC2B9"/>
              </a:solidFill>
            </c:spPr>
            <c:extLst>
              <c:ext xmlns:c16="http://schemas.microsoft.com/office/drawing/2014/chart" uri="{C3380CC4-5D6E-409C-BE32-E72D297353CC}">
                <c16:uniqueId val="{0000002B-F1D7-1645-B5DA-F40DAC3317F6}"/>
              </c:ext>
            </c:extLst>
          </c:dPt>
          <c:dPt>
            <c:idx val="22"/>
            <c:bubble3D val="0"/>
            <c:spPr>
              <a:solidFill>
                <a:srgbClr val="FFF5F2"/>
              </a:solidFill>
            </c:spPr>
            <c:extLst>
              <c:ext xmlns:c16="http://schemas.microsoft.com/office/drawing/2014/chart" uri="{C3380CC4-5D6E-409C-BE32-E72D297353CC}">
                <c16:uniqueId val="{0000002D-F1D7-1645-B5DA-F40DAC3317F6}"/>
              </c:ext>
            </c:extLst>
          </c:dPt>
          <c:dPt>
            <c:idx val="23"/>
            <c:bubble3D val="0"/>
            <c:spPr>
              <a:solidFill>
                <a:srgbClr val="8CB49A"/>
              </a:solidFill>
            </c:spPr>
            <c:extLst>
              <c:ext xmlns:c16="http://schemas.microsoft.com/office/drawing/2014/chart" uri="{C3380CC4-5D6E-409C-BE32-E72D297353CC}">
                <c16:uniqueId val="{0000002F-F1D7-1645-B5DA-F40DAC3317F6}"/>
              </c:ext>
            </c:extLst>
          </c:dPt>
          <c:dPt>
            <c:idx val="24"/>
            <c:bubble3D val="0"/>
            <c:spPr>
              <a:solidFill>
                <a:srgbClr val="F5FCF5"/>
              </a:solidFill>
            </c:spPr>
            <c:extLst>
              <c:ext xmlns:c16="http://schemas.microsoft.com/office/drawing/2014/chart" uri="{C3380CC4-5D6E-409C-BE32-E72D297353CC}">
                <c16:uniqueId val="{00000031-F1D7-1645-B5DA-F40DAC3317F6}"/>
              </c:ext>
            </c:extLst>
          </c:dPt>
          <c:dPt>
            <c:idx val="25"/>
            <c:bubble3D val="0"/>
            <c:spPr>
              <a:solidFill>
                <a:srgbClr val="5B8067"/>
              </a:solidFill>
            </c:spPr>
            <c:extLst>
              <c:ext xmlns:c16="http://schemas.microsoft.com/office/drawing/2014/chart" uri="{C3380CC4-5D6E-409C-BE32-E72D297353CC}">
                <c16:uniqueId val="{00000033-F1D7-1645-B5DA-F40DAC3317F6}"/>
              </c:ext>
            </c:extLst>
          </c:dPt>
          <c:dPt>
            <c:idx val="26"/>
            <c:bubble3D val="0"/>
            <c:spPr>
              <a:solidFill>
                <a:srgbClr val="FBF4E8"/>
              </a:solidFill>
            </c:spPr>
            <c:extLst>
              <c:ext xmlns:c16="http://schemas.microsoft.com/office/drawing/2014/chart" uri="{C3380CC4-5D6E-409C-BE32-E72D297353CC}">
                <c16:uniqueId val="{00000035-F1D7-1645-B5DA-F40DAC3317F6}"/>
              </c:ext>
            </c:extLst>
          </c:dPt>
          <c:dPt>
            <c:idx val="27"/>
            <c:bubble3D val="0"/>
            <c:spPr>
              <a:solidFill>
                <a:srgbClr val="8CB49A"/>
              </a:solidFill>
            </c:spPr>
            <c:extLst>
              <c:ext xmlns:c16="http://schemas.microsoft.com/office/drawing/2014/chart" uri="{C3380CC4-5D6E-409C-BE32-E72D297353CC}">
                <c16:uniqueId val="{00000037-F1D7-1645-B5DA-F40DAC3317F6}"/>
              </c:ext>
            </c:extLst>
          </c:dPt>
          <c:dPt>
            <c:idx val="28"/>
            <c:bubble3D val="0"/>
            <c:spPr>
              <a:solidFill>
                <a:srgbClr val="F5FCF5"/>
              </a:solidFill>
            </c:spPr>
            <c:extLst>
              <c:ext xmlns:c16="http://schemas.microsoft.com/office/drawing/2014/chart" uri="{C3380CC4-5D6E-409C-BE32-E72D297353CC}">
                <c16:uniqueId val="{00000039-F1D7-1645-B5DA-F40DAC3317F6}"/>
              </c:ext>
            </c:extLst>
          </c:dPt>
          <c:dPt>
            <c:idx val="29"/>
            <c:bubble3D val="0"/>
            <c:spPr>
              <a:solidFill>
                <a:srgbClr val="EBC2B9"/>
              </a:solidFill>
            </c:spPr>
            <c:extLst>
              <c:ext xmlns:c16="http://schemas.microsoft.com/office/drawing/2014/chart" uri="{C3380CC4-5D6E-409C-BE32-E72D297353CC}">
                <c16:uniqueId val="{0000003B-F1D7-1645-B5DA-F40DAC3317F6}"/>
              </c:ext>
            </c:extLst>
          </c:dPt>
          <c:dPt>
            <c:idx val="30"/>
            <c:bubble3D val="0"/>
            <c:spPr>
              <a:solidFill>
                <a:srgbClr val="F8E2DD"/>
              </a:solidFill>
            </c:spPr>
            <c:extLst>
              <c:ext xmlns:c16="http://schemas.microsoft.com/office/drawing/2014/chart" uri="{C3380CC4-5D6E-409C-BE32-E72D297353CC}">
                <c16:uniqueId val="{0000003D-F1D7-1645-B5DA-F40DAC3317F6}"/>
              </c:ext>
            </c:extLst>
          </c:dPt>
          <c:dPt>
            <c:idx val="31"/>
            <c:bubble3D val="0"/>
            <c:spPr>
              <a:solidFill>
                <a:srgbClr val="D0E0D5"/>
              </a:solidFill>
            </c:spPr>
            <c:extLst>
              <c:ext xmlns:c16="http://schemas.microsoft.com/office/drawing/2014/chart" uri="{C3380CC4-5D6E-409C-BE32-E72D297353CC}">
                <c16:uniqueId val="{0000003F-F1D7-1645-B5DA-F40DAC3317F6}"/>
              </c:ext>
            </c:extLst>
          </c:dPt>
          <c:dPt>
            <c:idx val="32"/>
            <c:bubble3D val="0"/>
            <c:spPr>
              <a:solidFill>
                <a:srgbClr val="5B8067"/>
              </a:solidFill>
            </c:spPr>
            <c:extLst>
              <c:ext xmlns:c16="http://schemas.microsoft.com/office/drawing/2014/chart" uri="{C3380CC4-5D6E-409C-BE32-E72D297353CC}">
                <c16:uniqueId val="{00000041-F1D7-1645-B5DA-F40DAC3317F6}"/>
              </c:ext>
            </c:extLst>
          </c:dPt>
          <c:dPt>
            <c:idx val="33"/>
            <c:bubble3D val="0"/>
            <c:spPr>
              <a:solidFill>
                <a:srgbClr val="FBF4E8"/>
              </a:solidFill>
            </c:spPr>
            <c:extLst>
              <c:ext xmlns:c16="http://schemas.microsoft.com/office/drawing/2014/chart" uri="{C3380CC4-5D6E-409C-BE32-E72D297353CC}">
                <c16:uniqueId val="{00000043-F1D7-1645-B5DA-F40DAC3317F6}"/>
              </c:ext>
            </c:extLst>
          </c:dPt>
          <c:dPt>
            <c:idx val="34"/>
            <c:bubble3D val="0"/>
            <c:spPr>
              <a:solidFill>
                <a:srgbClr val="8CB49A"/>
              </a:solidFill>
            </c:spPr>
            <c:extLst>
              <c:ext xmlns:c16="http://schemas.microsoft.com/office/drawing/2014/chart" uri="{C3380CC4-5D6E-409C-BE32-E72D297353CC}">
                <c16:uniqueId val="{00000045-F1D7-1645-B5DA-F40DAC3317F6}"/>
              </c:ext>
            </c:extLst>
          </c:dPt>
          <c:dPt>
            <c:idx val="35"/>
            <c:bubble3D val="0"/>
            <c:spPr>
              <a:solidFill>
                <a:srgbClr val="F5FCF5"/>
              </a:solidFill>
            </c:spPr>
            <c:extLst>
              <c:ext xmlns:c16="http://schemas.microsoft.com/office/drawing/2014/chart" uri="{C3380CC4-5D6E-409C-BE32-E72D297353CC}">
                <c16:uniqueId val="{00000047-F1D7-1645-B5DA-F40DAC3317F6}"/>
              </c:ext>
            </c:extLst>
          </c:dPt>
          <c:dPt>
            <c:idx val="36"/>
            <c:bubble3D val="0"/>
            <c:spPr>
              <a:solidFill>
                <a:srgbClr val="EBC2B9"/>
              </a:solidFill>
            </c:spPr>
            <c:extLst>
              <c:ext xmlns:c16="http://schemas.microsoft.com/office/drawing/2014/chart" uri="{C3380CC4-5D6E-409C-BE32-E72D297353CC}">
                <c16:uniqueId val="{00000049-F1D7-1645-B5DA-F40DAC3317F6}"/>
              </c:ext>
            </c:extLst>
          </c:dPt>
          <c:dPt>
            <c:idx val="37"/>
            <c:bubble3D val="0"/>
            <c:spPr>
              <a:solidFill>
                <a:srgbClr val="F8E2DD"/>
              </a:solidFill>
            </c:spPr>
            <c:extLst>
              <c:ext xmlns:c16="http://schemas.microsoft.com/office/drawing/2014/chart" uri="{C3380CC4-5D6E-409C-BE32-E72D297353CC}">
                <c16:uniqueId val="{0000004B-F1D7-1645-B5DA-F40DAC3317F6}"/>
              </c:ext>
            </c:extLst>
          </c:dPt>
          <c:dPt>
            <c:idx val="38"/>
            <c:bubble3D val="0"/>
            <c:spPr>
              <a:solidFill>
                <a:srgbClr val="D0E0D5"/>
              </a:solidFill>
            </c:spPr>
            <c:extLst>
              <c:ext xmlns:c16="http://schemas.microsoft.com/office/drawing/2014/chart" uri="{C3380CC4-5D6E-409C-BE32-E72D297353CC}">
                <c16:uniqueId val="{0000004D-F1D7-1645-B5DA-F40DAC3317F6}"/>
              </c:ext>
            </c:extLst>
          </c:dPt>
          <c:dPt>
            <c:idx val="39"/>
            <c:bubble3D val="0"/>
            <c:spPr>
              <a:solidFill>
                <a:srgbClr val="FFF5F2"/>
              </a:solidFill>
            </c:spPr>
            <c:extLst>
              <c:ext xmlns:c16="http://schemas.microsoft.com/office/drawing/2014/chart" uri="{C3380CC4-5D6E-409C-BE32-E72D297353CC}">
                <c16:uniqueId val="{0000004F-F1D7-1645-B5DA-F40DAC3317F6}"/>
              </c:ext>
            </c:extLst>
          </c:dPt>
          <c:dPt>
            <c:idx val="40"/>
            <c:bubble3D val="0"/>
            <c:spPr>
              <a:solidFill>
                <a:srgbClr val="5B8067"/>
              </a:solidFill>
            </c:spPr>
            <c:extLst>
              <c:ext xmlns:c16="http://schemas.microsoft.com/office/drawing/2014/chart" uri="{C3380CC4-5D6E-409C-BE32-E72D297353CC}">
                <c16:uniqueId val="{00000051-F1D7-1645-B5DA-F40DAC3317F6}"/>
              </c:ext>
            </c:extLst>
          </c:dPt>
          <c:dPt>
            <c:idx val="41"/>
            <c:bubble3D val="0"/>
            <c:spPr>
              <a:solidFill>
                <a:srgbClr val="FBF4E8"/>
              </a:solidFill>
            </c:spPr>
            <c:extLst>
              <c:ext xmlns:c16="http://schemas.microsoft.com/office/drawing/2014/chart" uri="{C3380CC4-5D6E-409C-BE32-E72D297353CC}">
                <c16:uniqueId val="{00000053-F1D7-1645-B5DA-F40DAC3317F6}"/>
              </c:ext>
            </c:extLst>
          </c:dPt>
          <c:dPt>
            <c:idx val="42"/>
            <c:bubble3D val="0"/>
            <c:spPr>
              <a:solidFill>
                <a:srgbClr val="8CB49A"/>
              </a:solidFill>
            </c:spPr>
            <c:extLst>
              <c:ext xmlns:c16="http://schemas.microsoft.com/office/drawing/2014/chart" uri="{C3380CC4-5D6E-409C-BE32-E72D297353CC}">
                <c16:uniqueId val="{00000055-F1D7-1645-B5DA-F40DAC3317F6}"/>
              </c:ext>
            </c:extLst>
          </c:dPt>
          <c:dPt>
            <c:idx val="43"/>
            <c:bubble3D val="0"/>
            <c:spPr>
              <a:solidFill>
                <a:srgbClr val="F5FCF5"/>
              </a:solidFill>
            </c:spPr>
            <c:extLst>
              <c:ext xmlns:c16="http://schemas.microsoft.com/office/drawing/2014/chart" uri="{C3380CC4-5D6E-409C-BE32-E72D297353CC}">
                <c16:uniqueId val="{00000057-F1D7-1645-B5DA-F40DAC3317F6}"/>
              </c:ext>
            </c:extLst>
          </c:dPt>
          <c:dPt>
            <c:idx val="44"/>
            <c:bubble3D val="0"/>
            <c:spPr>
              <a:solidFill>
                <a:srgbClr val="EBC2B9"/>
              </a:solidFill>
            </c:spPr>
            <c:extLst>
              <c:ext xmlns:c16="http://schemas.microsoft.com/office/drawing/2014/chart" uri="{C3380CC4-5D6E-409C-BE32-E72D297353CC}">
                <c16:uniqueId val="{00000059-F1D7-1645-B5DA-F40DAC3317F6}"/>
              </c:ext>
            </c:extLst>
          </c:dPt>
          <c:dPt>
            <c:idx val="45"/>
            <c:bubble3D val="0"/>
            <c:spPr>
              <a:solidFill>
                <a:srgbClr val="F8E2DD"/>
              </a:solidFill>
            </c:spPr>
            <c:extLst>
              <c:ext xmlns:c16="http://schemas.microsoft.com/office/drawing/2014/chart" uri="{C3380CC4-5D6E-409C-BE32-E72D297353CC}">
                <c16:uniqueId val="{0000005B-F1D7-1645-B5DA-F40DAC3317F6}"/>
              </c:ext>
            </c:extLst>
          </c:dPt>
          <c:dPt>
            <c:idx val="46"/>
            <c:bubble3D val="0"/>
            <c:spPr>
              <a:solidFill>
                <a:srgbClr val="D0E0D5"/>
              </a:solidFill>
            </c:spPr>
            <c:extLst>
              <c:ext xmlns:c16="http://schemas.microsoft.com/office/drawing/2014/chart" uri="{C3380CC4-5D6E-409C-BE32-E72D297353CC}">
                <c16:uniqueId val="{0000005D-F1D7-1645-B5DA-F40DAC3317F6}"/>
              </c:ext>
            </c:extLst>
          </c:dPt>
          <c:dPt>
            <c:idx val="47"/>
            <c:bubble3D val="0"/>
            <c:spPr>
              <a:solidFill>
                <a:srgbClr val="FFF5F2"/>
              </a:solidFill>
            </c:spPr>
            <c:extLst>
              <c:ext xmlns:c16="http://schemas.microsoft.com/office/drawing/2014/chart" uri="{C3380CC4-5D6E-409C-BE32-E72D297353CC}">
                <c16:uniqueId val="{0000005F-F1D7-1645-B5DA-F40DAC3317F6}"/>
              </c:ext>
            </c:extLst>
          </c:dPt>
          <c:dPt>
            <c:idx val="48"/>
            <c:bubble3D val="0"/>
            <c:spPr>
              <a:solidFill>
                <a:srgbClr val="5B8067"/>
              </a:solidFill>
            </c:spPr>
            <c:extLst>
              <c:ext xmlns:c16="http://schemas.microsoft.com/office/drawing/2014/chart" uri="{C3380CC4-5D6E-409C-BE32-E72D297353CC}">
                <c16:uniqueId val="{00000061-F1D7-1645-B5DA-F40DAC3317F6}"/>
              </c:ext>
            </c:extLst>
          </c:dPt>
          <c:dPt>
            <c:idx val="49"/>
            <c:bubble3D val="0"/>
            <c:spPr>
              <a:solidFill>
                <a:srgbClr val="FBF4E8"/>
              </a:solidFill>
            </c:spPr>
            <c:extLst>
              <c:ext xmlns:c16="http://schemas.microsoft.com/office/drawing/2014/chart" uri="{C3380CC4-5D6E-409C-BE32-E72D297353CC}">
                <c16:uniqueId val="{00000063-F1D7-1645-B5DA-F40DAC3317F6}"/>
              </c:ext>
            </c:extLst>
          </c:dPt>
          <c:dPt>
            <c:idx val="50"/>
            <c:bubble3D val="0"/>
            <c:spPr>
              <a:solidFill>
                <a:srgbClr val="8CB49A"/>
              </a:solidFill>
            </c:spPr>
            <c:extLst>
              <c:ext xmlns:c16="http://schemas.microsoft.com/office/drawing/2014/chart" uri="{C3380CC4-5D6E-409C-BE32-E72D297353CC}">
                <c16:uniqueId val="{00000065-F1D7-1645-B5DA-F40DAC3317F6}"/>
              </c:ext>
            </c:extLst>
          </c:dPt>
          <c:dPt>
            <c:idx val="51"/>
            <c:bubble3D val="0"/>
            <c:spPr>
              <a:solidFill>
                <a:srgbClr val="F5FCF5"/>
              </a:solidFill>
            </c:spPr>
            <c:extLst>
              <c:ext xmlns:c16="http://schemas.microsoft.com/office/drawing/2014/chart" uri="{C3380CC4-5D6E-409C-BE32-E72D297353CC}">
                <c16:uniqueId val="{00000067-F1D7-1645-B5DA-F40DAC3317F6}"/>
              </c:ext>
            </c:extLst>
          </c:dPt>
          <c:dPt>
            <c:idx val="52"/>
            <c:bubble3D val="0"/>
            <c:spPr>
              <a:solidFill>
                <a:srgbClr val="EBC2B9"/>
              </a:solidFill>
            </c:spPr>
            <c:extLst>
              <c:ext xmlns:c16="http://schemas.microsoft.com/office/drawing/2014/chart" uri="{C3380CC4-5D6E-409C-BE32-E72D297353CC}">
                <c16:uniqueId val="{00000069-F1D7-1645-B5DA-F40DAC3317F6}"/>
              </c:ext>
            </c:extLst>
          </c:dPt>
          <c:dPt>
            <c:idx val="53"/>
            <c:bubble3D val="0"/>
            <c:spPr>
              <a:solidFill>
                <a:srgbClr val="F8E2DD"/>
              </a:solidFill>
            </c:spPr>
            <c:extLst>
              <c:ext xmlns:c16="http://schemas.microsoft.com/office/drawing/2014/chart" uri="{C3380CC4-5D6E-409C-BE32-E72D297353CC}">
                <c16:uniqueId val="{0000006B-F1D7-1645-B5DA-F40DAC3317F6}"/>
              </c:ext>
            </c:extLst>
          </c:dPt>
          <c:dPt>
            <c:idx val="54"/>
            <c:bubble3D val="0"/>
            <c:spPr>
              <a:solidFill>
                <a:srgbClr val="D0E0D5"/>
              </a:solidFill>
            </c:spPr>
            <c:extLst>
              <c:ext xmlns:c16="http://schemas.microsoft.com/office/drawing/2014/chart" uri="{C3380CC4-5D6E-409C-BE32-E72D297353CC}">
                <c16:uniqueId val="{0000006D-F1D7-1645-B5DA-F40DAC3317F6}"/>
              </c:ext>
            </c:extLst>
          </c:dPt>
          <c:cat>
            <c:strRef>
              <c:f>Budget!$B$35:$C$46</c:f>
              <c:strCache>
                <c:ptCount val="6"/>
                <c:pt idx="0">
                  <c:v>Paycheck</c:v>
                </c:pt>
                <c:pt idx="1">
                  <c:v>Business</c:v>
                </c:pt>
                <c:pt idx="2">
                  <c:v>Side Hustle</c:v>
                </c:pt>
                <c:pt idx="3">
                  <c:v>Dividends</c:v>
                </c:pt>
                <c:pt idx="4">
                  <c:v>Interest Income</c:v>
                </c:pt>
                <c:pt idx="5">
                  <c:v>Commission</c:v>
                </c:pt>
              </c:strCache>
            </c:strRef>
          </c:cat>
          <c:val>
            <c:numRef>
              <c:f>Budget!$G$35:$G$46</c:f>
              <c:numCache>
                <c:formatCode>_(#,##0.00_);_(\(#,##0.00\);_("-"??_);_(@_)</c:formatCode>
                <c:ptCount val="12"/>
                <c:pt idx="0">
                  <c:v>1200</c:v>
                </c:pt>
                <c:pt idx="1">
                  <c:v>1650</c:v>
                </c:pt>
                <c:pt idx="2">
                  <c:v>800</c:v>
                </c:pt>
                <c:pt idx="3">
                  <c:v>175</c:v>
                </c:pt>
                <c:pt idx="4">
                  <c:v>5</c:v>
                </c:pt>
                <c:pt idx="5">
                  <c:v>320</c:v>
                </c:pt>
                <c:pt idx="6">
                  <c:v>0</c:v>
                </c:pt>
                <c:pt idx="7">
                  <c:v>0</c:v>
                </c:pt>
                <c:pt idx="8">
                  <c:v>0</c:v>
                </c:pt>
                <c:pt idx="9">
                  <c:v>0</c:v>
                </c:pt>
                <c:pt idx="10">
                  <c:v>0</c:v>
                </c:pt>
                <c:pt idx="11">
                  <c:v>0</c:v>
                </c:pt>
              </c:numCache>
            </c:numRef>
          </c:val>
          <c:extLst>
            <c:ext xmlns:c16="http://schemas.microsoft.com/office/drawing/2014/chart" uri="{C3380CC4-5D6E-409C-BE32-E72D297353CC}">
              <c16:uniqueId val="{0000006E-F1D7-1645-B5DA-F40DAC3317F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a:solidFill>
                <a:srgbClr val="332D2D"/>
              </a:solidFill>
              <a:latin typeface="+mn-lt"/>
            </a:defRPr>
          </a:pPr>
          <a:endParaRPr lang="en-US"/>
        </a:p>
      </c:txPr>
    </c:legend>
    <c:plotVisOnly val="1"/>
    <c:dispBlanksAs val="zero"/>
    <c:showDLblsOverMax val="1"/>
  </c:chart>
  <c:spPr>
    <a:solidFill>
      <a:srgbClr val="FFFFFF">
        <a:alpha val="0"/>
      </a:srgbClr>
    </a:solidFill>
    <a:ln>
      <a:solidFill>
        <a:srgbClr val="332D2D"/>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000" b="0">
                <a:solidFill>
                  <a:srgbClr val="332D2D"/>
                </a:solidFill>
                <a:latin typeface=""/>
              </a:defRPr>
            </a:pPr>
            <a:r>
              <a:rPr lang="en-PH" sz="1000" b="0">
                <a:solidFill>
                  <a:srgbClr val="332D2D"/>
                </a:solidFill>
                <a:latin typeface=""/>
              </a:rPr>
              <a:t>A C T U A L   A L L O C A T I O N   S U M M A R Y</a:t>
            </a:r>
          </a:p>
        </c:rich>
      </c:tx>
      <c:overlay val="0"/>
    </c:title>
    <c:autoTitleDeleted val="0"/>
    <c:plotArea>
      <c:layout/>
      <c:pieChart>
        <c:varyColors val="1"/>
        <c:ser>
          <c:idx val="0"/>
          <c:order val="0"/>
          <c:dPt>
            <c:idx val="0"/>
            <c:bubble3D val="0"/>
            <c:spPr>
              <a:solidFill>
                <a:srgbClr val="EBC2B9"/>
              </a:solidFill>
            </c:spPr>
            <c:extLst>
              <c:ext xmlns:c16="http://schemas.microsoft.com/office/drawing/2014/chart" uri="{C3380CC4-5D6E-409C-BE32-E72D297353CC}">
                <c16:uniqueId val="{00000001-51F1-0347-A234-443DC2910B7E}"/>
              </c:ext>
            </c:extLst>
          </c:dPt>
          <c:dPt>
            <c:idx val="1"/>
            <c:bubble3D val="0"/>
            <c:spPr>
              <a:solidFill>
                <a:srgbClr val="FFF5F2"/>
              </a:solidFill>
            </c:spPr>
            <c:extLst>
              <c:ext xmlns:c16="http://schemas.microsoft.com/office/drawing/2014/chart" uri="{C3380CC4-5D6E-409C-BE32-E72D297353CC}">
                <c16:uniqueId val="{00000003-51F1-0347-A234-443DC2910B7E}"/>
              </c:ext>
            </c:extLst>
          </c:dPt>
          <c:dPt>
            <c:idx val="2"/>
            <c:bubble3D val="0"/>
            <c:spPr>
              <a:solidFill>
                <a:srgbClr val="8CB49A"/>
              </a:solidFill>
            </c:spPr>
            <c:extLst>
              <c:ext xmlns:c16="http://schemas.microsoft.com/office/drawing/2014/chart" uri="{C3380CC4-5D6E-409C-BE32-E72D297353CC}">
                <c16:uniqueId val="{00000005-51F1-0347-A234-443DC2910B7E}"/>
              </c:ext>
            </c:extLst>
          </c:dPt>
          <c:dPt>
            <c:idx val="3"/>
            <c:bubble3D val="0"/>
            <c:spPr>
              <a:solidFill>
                <a:srgbClr val="5B8067"/>
              </a:solidFill>
            </c:spPr>
            <c:extLst>
              <c:ext xmlns:c16="http://schemas.microsoft.com/office/drawing/2014/chart" uri="{C3380CC4-5D6E-409C-BE32-E72D297353CC}">
                <c16:uniqueId val="{00000007-51F1-0347-A234-443DC2910B7E}"/>
              </c:ext>
            </c:extLst>
          </c:dPt>
          <c:dPt>
            <c:idx val="4"/>
            <c:bubble3D val="0"/>
            <c:spPr>
              <a:solidFill>
                <a:srgbClr val="587988"/>
              </a:solidFill>
            </c:spPr>
            <c:extLst>
              <c:ext xmlns:c16="http://schemas.microsoft.com/office/drawing/2014/chart" uri="{C3380CC4-5D6E-409C-BE32-E72D297353CC}">
                <c16:uniqueId val="{00000009-51F1-0347-A234-443DC2910B7E}"/>
              </c:ext>
            </c:extLst>
          </c:dPt>
          <c:cat>
            <c:strRef>
              <c:f>Budget!$C$26:$C$29</c:f>
              <c:strCache>
                <c:ptCount val="4"/>
                <c:pt idx="0">
                  <c:v>Expenses</c:v>
                </c:pt>
                <c:pt idx="1">
                  <c:v>Bills</c:v>
                </c:pt>
                <c:pt idx="2">
                  <c:v>Debt</c:v>
                </c:pt>
                <c:pt idx="3">
                  <c:v>Savings</c:v>
                </c:pt>
              </c:strCache>
            </c:strRef>
          </c:cat>
          <c:val>
            <c:numRef>
              <c:f>Budget!$G$26:$G$29</c:f>
              <c:numCache>
                <c:formatCode>_(#,##0.00_);_(\(#,##0.00\);_("-"??_);_(@_)</c:formatCode>
                <c:ptCount val="4"/>
                <c:pt idx="0">
                  <c:v>652</c:v>
                </c:pt>
                <c:pt idx="1">
                  <c:v>1005</c:v>
                </c:pt>
                <c:pt idx="2">
                  <c:v>950</c:v>
                </c:pt>
                <c:pt idx="3">
                  <c:v>1043</c:v>
                </c:pt>
              </c:numCache>
            </c:numRef>
          </c:val>
          <c:extLst>
            <c:ext xmlns:c16="http://schemas.microsoft.com/office/drawing/2014/chart" uri="{C3380CC4-5D6E-409C-BE32-E72D297353CC}">
              <c16:uniqueId val="{0000000A-51F1-0347-A234-443DC2910B7E}"/>
            </c:ext>
          </c:extLst>
        </c:ser>
        <c:dLbls>
          <c:showLegendKey val="0"/>
          <c:showVal val="0"/>
          <c:showCatName val="0"/>
          <c:showSerName val="0"/>
          <c:showPercent val="0"/>
          <c:showBubbleSize val="0"/>
          <c:showLeaderLines val="0"/>
        </c:dLbls>
        <c:firstSliceAng val="0"/>
      </c:pieChart>
    </c:plotArea>
    <c:legend>
      <c:legendPos val="r"/>
      <c:overlay val="0"/>
      <c:txPr>
        <a:bodyPr/>
        <a:lstStyle/>
        <a:p>
          <a:pPr lvl="0">
            <a:defRPr sz="900" b="0">
              <a:solidFill>
                <a:srgbClr val="332D2D"/>
              </a:solidFill>
              <a:latin typeface=""/>
            </a:defRPr>
          </a:pPr>
          <a:endParaRPr lang="en-US"/>
        </a:p>
      </c:txPr>
    </c:legend>
    <c:plotVisOnly val="1"/>
    <c:dispBlanksAs val="zero"/>
    <c:showDLblsOverMax val="1"/>
  </c:chart>
  <c:spPr>
    <a:solidFill>
      <a:srgbClr val="FFFFFF">
        <a:alpha val="0"/>
      </a:srgbClr>
    </a:solidFill>
    <a:ln>
      <a:solidFill>
        <a:srgbClr val="332D2D"/>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lvl="0">
              <a:defRPr sz="1000" b="0">
                <a:solidFill>
                  <a:srgbClr val="332D2D"/>
                </a:solidFill>
                <a:latin typeface="+mj-lt"/>
              </a:defRPr>
            </a:pPr>
            <a:r>
              <a:rPr lang="en-PH" sz="1000" b="0">
                <a:solidFill>
                  <a:srgbClr val="332D2D"/>
                </a:solidFill>
                <a:latin typeface="+mj-lt"/>
              </a:rPr>
              <a:t>C A S H   F L O W   S U M M A R Y</a:t>
            </a:r>
          </a:p>
        </c:rich>
      </c:tx>
      <c:overlay val="0"/>
    </c:title>
    <c:autoTitleDeleted val="0"/>
    <c:plotArea>
      <c:layout/>
      <c:barChart>
        <c:barDir val="bar"/>
        <c:grouping val="clustered"/>
        <c:varyColors val="1"/>
        <c:ser>
          <c:idx val="0"/>
          <c:order val="0"/>
          <c:tx>
            <c:v>Expected</c:v>
          </c:tx>
          <c:spPr>
            <a:solidFill>
              <a:srgbClr val="8CB49A"/>
            </a:solidFill>
            <a:ln w="9525" cmpd="sng">
              <a:noFill/>
            </a:ln>
          </c:spPr>
          <c:invertIfNegative val="1"/>
          <c:cat>
            <c:strRef>
              <c:f>Budget!$C$25:$C$29</c:f>
              <c:strCache>
                <c:ptCount val="5"/>
                <c:pt idx="0">
                  <c:v>Total Income</c:v>
                </c:pt>
                <c:pt idx="1">
                  <c:v>Expenses</c:v>
                </c:pt>
                <c:pt idx="2">
                  <c:v>Bills</c:v>
                </c:pt>
                <c:pt idx="3">
                  <c:v>Debt</c:v>
                </c:pt>
                <c:pt idx="4">
                  <c:v>Savings</c:v>
                </c:pt>
              </c:strCache>
            </c:strRef>
          </c:cat>
          <c:val>
            <c:numRef>
              <c:f>Budget!$E$25:$E$29</c:f>
              <c:numCache>
                <c:formatCode>_(#,##0.00_);_(\(#,##0.00\);_("-"??_);_(@_)</c:formatCode>
                <c:ptCount val="5"/>
                <c:pt idx="0">
                  <c:v>4355</c:v>
                </c:pt>
                <c:pt idx="1">
                  <c:v>1310</c:v>
                </c:pt>
                <c:pt idx="2">
                  <c:v>1075</c:v>
                </c:pt>
                <c:pt idx="3">
                  <c:v>950</c:v>
                </c:pt>
                <c:pt idx="4">
                  <c:v>1020</c:v>
                </c:pt>
              </c:numCache>
            </c:numRef>
          </c:val>
          <c:extLst>
            <c:ext xmlns:c14="http://schemas.microsoft.com/office/drawing/2007/8/2/chart" uri="{6F2FDCE9-48DA-4B69-8628-5D25D57E5C99}">
              <c14:invertSolidFillFmt>
                <c14:spPr xmlns:c14="http://schemas.microsoft.com/office/drawing/2007/8/2/chart">
                  <a:solidFill>
                    <a:srgbClr val="FFFFFF"/>
                  </a:solidFill>
                  <a:ln w="9525" cmpd="sng">
                    <a:noFill/>
                  </a:ln>
                </c14:spPr>
              </c14:invertSolidFillFmt>
            </c:ext>
            <c:ext xmlns:c16="http://schemas.microsoft.com/office/drawing/2014/chart" uri="{C3380CC4-5D6E-409C-BE32-E72D297353CC}">
              <c16:uniqueId val="{00000000-C164-564D-A85F-5645165ECB69}"/>
            </c:ext>
          </c:extLst>
        </c:ser>
        <c:ser>
          <c:idx val="1"/>
          <c:order val="1"/>
          <c:tx>
            <c:v>Actual</c:v>
          </c:tx>
          <c:spPr>
            <a:solidFill>
              <a:srgbClr val="EBC2B9"/>
            </a:solidFill>
            <a:ln w="9525" cmpd="sng">
              <a:noFill/>
            </a:ln>
          </c:spPr>
          <c:invertIfNegative val="1"/>
          <c:cat>
            <c:strRef>
              <c:f>Budget!$C$25:$C$29</c:f>
              <c:strCache>
                <c:ptCount val="5"/>
                <c:pt idx="0">
                  <c:v>Total Income</c:v>
                </c:pt>
                <c:pt idx="1">
                  <c:v>Expenses</c:v>
                </c:pt>
                <c:pt idx="2">
                  <c:v>Bills</c:v>
                </c:pt>
                <c:pt idx="3">
                  <c:v>Debt</c:v>
                </c:pt>
                <c:pt idx="4">
                  <c:v>Savings</c:v>
                </c:pt>
              </c:strCache>
            </c:strRef>
          </c:cat>
          <c:val>
            <c:numRef>
              <c:f>Budget!$G$25:$G$29</c:f>
              <c:numCache>
                <c:formatCode>_(#,##0.00_);_(\(#,##0.00\);_("-"??_);_(@_)</c:formatCode>
                <c:ptCount val="5"/>
                <c:pt idx="0">
                  <c:v>4150</c:v>
                </c:pt>
                <c:pt idx="1">
                  <c:v>652</c:v>
                </c:pt>
                <c:pt idx="2">
                  <c:v>1005</c:v>
                </c:pt>
                <c:pt idx="3">
                  <c:v>950</c:v>
                </c:pt>
                <c:pt idx="4">
                  <c:v>1043</c:v>
                </c:pt>
              </c:numCache>
            </c:numRef>
          </c:val>
          <c:extLst>
            <c:ext xmlns:c14="http://schemas.microsoft.com/office/drawing/2007/8/2/chart" uri="{6F2FDCE9-48DA-4B69-8628-5D25D57E5C99}">
              <c14:invertSolidFillFmt>
                <c14:spPr xmlns:c14="http://schemas.microsoft.com/office/drawing/2007/8/2/chart">
                  <a:solidFill>
                    <a:srgbClr val="FFFFFF"/>
                  </a:solidFill>
                  <a:ln w="9525" cmpd="sng">
                    <a:noFill/>
                  </a:ln>
                </c14:spPr>
              </c14:invertSolidFillFmt>
            </c:ext>
            <c:ext xmlns:c16="http://schemas.microsoft.com/office/drawing/2014/chart" uri="{C3380CC4-5D6E-409C-BE32-E72D297353CC}">
              <c16:uniqueId val="{00000001-C164-564D-A85F-5645165ECB69}"/>
            </c:ext>
          </c:extLst>
        </c:ser>
        <c:dLbls>
          <c:showLegendKey val="0"/>
          <c:showVal val="0"/>
          <c:showCatName val="0"/>
          <c:showSerName val="0"/>
          <c:showPercent val="0"/>
          <c:showBubbleSize val="0"/>
        </c:dLbls>
        <c:gapWidth val="150"/>
        <c:axId val="1428965327"/>
        <c:axId val="82385555"/>
      </c:barChart>
      <c:catAx>
        <c:axId val="1428965327"/>
        <c:scaling>
          <c:orientation val="maxMin"/>
        </c:scaling>
        <c:delete val="0"/>
        <c:axPos val="l"/>
        <c:title>
          <c:tx>
            <c:rich>
              <a:bodyPr/>
              <a:lstStyle/>
              <a:p>
                <a:pPr lvl="0">
                  <a:defRPr b="0">
                    <a:solidFill>
                      <a:srgbClr val="000000"/>
                    </a:solidFill>
                    <a:latin typeface="sans-serif"/>
                  </a:defRPr>
                </a:pPr>
                <a:endParaRPr lang="en-PH"/>
              </a:p>
            </c:rich>
          </c:tx>
          <c:overlay val="0"/>
        </c:title>
        <c:numFmt formatCode="General" sourceLinked="1"/>
        <c:majorTickMark val="none"/>
        <c:minorTickMark val="none"/>
        <c:tickLblPos val="nextTo"/>
        <c:txPr>
          <a:bodyPr/>
          <a:lstStyle/>
          <a:p>
            <a:pPr lvl="0">
              <a:defRPr sz="900" b="0">
                <a:solidFill>
                  <a:srgbClr val="332D2D"/>
                </a:solidFill>
                <a:latin typeface=""/>
              </a:defRPr>
            </a:pPr>
            <a:endParaRPr lang="en-US"/>
          </a:p>
        </c:txPr>
        <c:crossAx val="82385555"/>
        <c:crosses val="autoZero"/>
        <c:auto val="1"/>
        <c:lblAlgn val="ctr"/>
        <c:lblOffset val="100"/>
        <c:noMultiLvlLbl val="1"/>
      </c:catAx>
      <c:valAx>
        <c:axId val="82385555"/>
        <c:scaling>
          <c:orientation val="minMax"/>
        </c:scaling>
        <c:delete val="1"/>
        <c:axPos val="b"/>
        <c:majorGridlines>
          <c:spPr>
            <a:ln>
              <a:solidFill>
                <a:srgbClr val="D9D9D9"/>
              </a:solidFill>
            </a:ln>
          </c:spPr>
        </c:majorGridlines>
        <c:title>
          <c:tx>
            <c:rich>
              <a:bodyPr/>
              <a:lstStyle/>
              <a:p>
                <a:pPr lvl="0">
                  <a:defRPr b="0">
                    <a:solidFill>
                      <a:srgbClr val="000000"/>
                    </a:solidFill>
                    <a:latin typeface="sans-serif"/>
                  </a:defRPr>
                </a:pPr>
                <a:endParaRPr lang="en-PH"/>
              </a:p>
            </c:rich>
          </c:tx>
          <c:overlay val="0"/>
        </c:title>
        <c:numFmt formatCode="_(#,##0.00_);_(\(#,##0.00\);_(&quot;-&quot;??_);_(@_)" sourceLinked="1"/>
        <c:majorTickMark val="none"/>
        <c:minorTickMark val="none"/>
        <c:tickLblPos val="nextTo"/>
        <c:crossAx val="1428965327"/>
        <c:crosses val="max"/>
        <c:crossBetween val="between"/>
      </c:valAx>
    </c:plotArea>
    <c:legend>
      <c:legendPos val="t"/>
      <c:overlay val="0"/>
      <c:txPr>
        <a:bodyPr/>
        <a:lstStyle/>
        <a:p>
          <a:pPr lvl="0">
            <a:defRPr sz="800" b="0">
              <a:solidFill>
                <a:srgbClr val="505052"/>
              </a:solidFill>
              <a:latin typeface="+mj-lt"/>
            </a:defRPr>
          </a:pPr>
          <a:endParaRPr lang="en-US"/>
        </a:p>
      </c:txPr>
    </c:legend>
    <c:plotVisOnly val="1"/>
    <c:dispBlanksAs val="zero"/>
    <c:showDLblsOverMax val="1"/>
  </c:chart>
  <c:spPr>
    <a:solidFill>
      <a:srgbClr val="FFFFFF">
        <a:alpha val="0"/>
      </a:srgbClr>
    </a:solidFill>
    <a:ln>
      <a:solidFill>
        <a:srgbClr val="332D2D"/>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EBC2B9"/>
              </a:solidFill>
            </c:spPr>
            <c:extLst>
              <c:ext xmlns:c16="http://schemas.microsoft.com/office/drawing/2014/chart" uri="{C3380CC4-5D6E-409C-BE32-E72D297353CC}">
                <c16:uniqueId val="{00000001-4BD2-2F41-BAC3-D36D21B60CB0}"/>
              </c:ext>
            </c:extLst>
          </c:dPt>
          <c:dPt>
            <c:idx val="1"/>
            <c:bubble3D val="0"/>
            <c:spPr>
              <a:solidFill>
                <a:srgbClr val="F3F3F3"/>
              </a:solidFill>
            </c:spPr>
            <c:extLst>
              <c:ext xmlns:c16="http://schemas.microsoft.com/office/drawing/2014/chart" uri="{C3380CC4-5D6E-409C-BE32-E72D297353CC}">
                <c16:uniqueId val="{00000003-4BD2-2F41-BAC3-D36D21B60CB0}"/>
              </c:ext>
            </c:extLst>
          </c:dPt>
          <c:val>
            <c:numRef>
              <c:f>'BONUS - Goal Tracker'!$D$25:$E$25</c:f>
              <c:numCache>
                <c:formatCode>0.00%</c:formatCode>
                <c:ptCount val="2"/>
                <c:pt idx="0">
                  <c:v>0.5</c:v>
                </c:pt>
                <c:pt idx="1">
                  <c:v>0.5</c:v>
                </c:pt>
              </c:numCache>
            </c:numRef>
          </c:val>
          <c:extLst>
            <c:ext xmlns:c16="http://schemas.microsoft.com/office/drawing/2014/chart" uri="{C3380CC4-5D6E-409C-BE32-E72D297353CC}">
              <c16:uniqueId val="{00000004-4BD2-2F41-BAC3-D36D21B60CB0}"/>
            </c:ext>
          </c:extLst>
        </c:ser>
        <c:dLbls>
          <c:showLegendKey val="0"/>
          <c:showVal val="0"/>
          <c:showCatName val="0"/>
          <c:showSerName val="0"/>
          <c:showPercent val="0"/>
          <c:showBubbleSize val="0"/>
          <c:showLeaderLines val="1"/>
        </c:dLbls>
        <c:firstSliceAng val="0"/>
        <c:holeSize val="75"/>
      </c:doughnutChart>
    </c:plotArea>
    <c:plotVisOnly val="1"/>
    <c:dispBlanksAs val="zero"/>
    <c:showDLblsOverMax val="1"/>
  </c:chart>
  <c:spPr>
    <a:solidFill>
      <a:srgbClr val="F3F3F3">
        <a:alpha val="0"/>
      </a:srgbClr>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4.jpg"/><Relationship Id="rId2" Type="http://schemas.openxmlformats.org/officeDocument/2006/relationships/image" Target="../media/image13.jpg"/><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2</xdr:col>
      <xdr:colOff>428625</xdr:colOff>
      <xdr:row>257</xdr:row>
      <xdr:rowOff>19050</xdr:rowOff>
    </xdr:from>
    <xdr:to>
      <xdr:col>4</xdr:col>
      <xdr:colOff>1062538</xdr:colOff>
      <xdr:row>262</xdr:row>
      <xdr:rowOff>165100</xdr:rowOff>
    </xdr:to>
    <xdr:pic>
      <xdr:nvPicPr>
        <xdr:cNvPr id="32" name="Picture 31">
          <a:extLst>
            <a:ext uri="{FF2B5EF4-FFF2-40B4-BE49-F238E27FC236}">
              <a16:creationId xmlns:a16="http://schemas.microsoft.com/office/drawing/2014/main" id="{EFCC31F0-8E9F-6B4E-A323-8B8084D8E4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55725" y="68560950"/>
          <a:ext cx="2856413" cy="1479550"/>
        </a:xfrm>
        <a:prstGeom prst="rect">
          <a:avLst/>
        </a:prstGeom>
      </xdr:spPr>
    </xdr:pic>
    <xdr:clientData/>
  </xdr:twoCellAnchor>
  <xdr:twoCellAnchor editAs="absolute">
    <xdr:from>
      <xdr:col>2</xdr:col>
      <xdr:colOff>476250</xdr:colOff>
      <xdr:row>248</xdr:row>
      <xdr:rowOff>101600</xdr:rowOff>
    </xdr:from>
    <xdr:to>
      <xdr:col>4</xdr:col>
      <xdr:colOff>1113961</xdr:colOff>
      <xdr:row>252</xdr:row>
      <xdr:rowOff>249957</xdr:rowOff>
    </xdr:to>
    <xdr:pic>
      <xdr:nvPicPr>
        <xdr:cNvPr id="33" name="Picture 32">
          <a:extLst>
            <a:ext uri="{FF2B5EF4-FFF2-40B4-BE49-F238E27FC236}">
              <a16:creationId xmlns:a16="http://schemas.microsoft.com/office/drawing/2014/main" id="{16DD5D37-773C-844D-B6C3-5BAAB9FBAD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66243200"/>
          <a:ext cx="2860211" cy="1215157"/>
        </a:xfrm>
        <a:prstGeom prst="rect">
          <a:avLst/>
        </a:prstGeom>
      </xdr:spPr>
    </xdr:pic>
    <xdr:clientData/>
  </xdr:twoCellAnchor>
  <xdr:twoCellAnchor editAs="absolute">
    <xdr:from>
      <xdr:col>2</xdr:col>
      <xdr:colOff>438151</xdr:colOff>
      <xdr:row>237</xdr:row>
      <xdr:rowOff>60326</xdr:rowOff>
    </xdr:from>
    <xdr:to>
      <xdr:col>4</xdr:col>
      <xdr:colOff>1099940</xdr:colOff>
      <xdr:row>245</xdr:row>
      <xdr:rowOff>25542</xdr:rowOff>
    </xdr:to>
    <xdr:pic>
      <xdr:nvPicPr>
        <xdr:cNvPr id="34" name="Picture 33">
          <a:extLst>
            <a:ext uri="{FF2B5EF4-FFF2-40B4-BE49-F238E27FC236}">
              <a16:creationId xmlns:a16="http://schemas.microsoft.com/office/drawing/2014/main" id="{0155AD5F-9E4C-E74C-AB9D-EDBD9BFEFB3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65251" y="63268226"/>
          <a:ext cx="2884289" cy="2098816"/>
        </a:xfrm>
        <a:prstGeom prst="rect">
          <a:avLst/>
        </a:prstGeom>
      </xdr:spPr>
    </xdr:pic>
    <xdr:clientData/>
  </xdr:twoCellAnchor>
  <xdr:twoCellAnchor editAs="absolute">
    <xdr:from>
      <xdr:col>2</xdr:col>
      <xdr:colOff>409575</xdr:colOff>
      <xdr:row>220</xdr:row>
      <xdr:rowOff>257175</xdr:rowOff>
    </xdr:from>
    <xdr:to>
      <xdr:col>4</xdr:col>
      <xdr:colOff>1081042</xdr:colOff>
      <xdr:row>224</xdr:row>
      <xdr:rowOff>180408</xdr:rowOff>
    </xdr:to>
    <xdr:pic>
      <xdr:nvPicPr>
        <xdr:cNvPr id="35" name="Picture 34">
          <a:extLst>
            <a:ext uri="{FF2B5EF4-FFF2-40B4-BE49-F238E27FC236}">
              <a16:creationId xmlns:a16="http://schemas.microsoft.com/office/drawing/2014/main" id="{ED4D1E87-DA30-5842-8C1B-B937918BFC4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40100"/>
        <a:stretch/>
      </xdr:blipFill>
      <xdr:spPr>
        <a:xfrm>
          <a:off x="1336675" y="58931175"/>
          <a:ext cx="2893967" cy="990033"/>
        </a:xfrm>
        <a:prstGeom prst="rect">
          <a:avLst/>
        </a:prstGeom>
      </xdr:spPr>
    </xdr:pic>
    <xdr:clientData/>
  </xdr:twoCellAnchor>
  <xdr:twoCellAnchor editAs="absolute">
    <xdr:from>
      <xdr:col>2</xdr:col>
      <xdr:colOff>419101</xdr:colOff>
      <xdr:row>230</xdr:row>
      <xdr:rowOff>149226</xdr:rowOff>
    </xdr:from>
    <xdr:to>
      <xdr:col>4</xdr:col>
      <xdr:colOff>1082237</xdr:colOff>
      <xdr:row>233</xdr:row>
      <xdr:rowOff>177369</xdr:rowOff>
    </xdr:to>
    <xdr:pic>
      <xdr:nvPicPr>
        <xdr:cNvPr id="36" name="Picture 35">
          <a:extLst>
            <a:ext uri="{FF2B5EF4-FFF2-40B4-BE49-F238E27FC236}">
              <a16:creationId xmlns:a16="http://schemas.microsoft.com/office/drawing/2014/main" id="{08EC215F-6BD2-A849-803D-82E501F2AFE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46201" y="61490226"/>
          <a:ext cx="2885636" cy="828243"/>
        </a:xfrm>
        <a:prstGeom prst="rect">
          <a:avLst/>
        </a:prstGeom>
      </xdr:spPr>
    </xdr:pic>
    <xdr:clientData/>
  </xdr:twoCellAnchor>
  <xdr:twoCellAnchor editAs="absolute">
    <xdr:from>
      <xdr:col>2</xdr:col>
      <xdr:colOff>161925</xdr:colOff>
      <xdr:row>87</xdr:row>
      <xdr:rowOff>133350</xdr:rowOff>
    </xdr:from>
    <xdr:to>
      <xdr:col>4</xdr:col>
      <xdr:colOff>1520825</xdr:colOff>
      <xdr:row>104</xdr:row>
      <xdr:rowOff>85725</xdr:rowOff>
    </xdr:to>
    <xdr:pic>
      <xdr:nvPicPr>
        <xdr:cNvPr id="43" name="image13.png" title="Image">
          <a:extLst>
            <a:ext uri="{FF2B5EF4-FFF2-40B4-BE49-F238E27FC236}">
              <a16:creationId xmlns:a16="http://schemas.microsoft.com/office/drawing/2014/main" id="{FFD18487-6BDA-2C43-9AD5-D6A50D31781A}"/>
            </a:ext>
          </a:extLst>
        </xdr:cNvPr>
        <xdr:cNvPicPr preferRelativeResize="0"/>
      </xdr:nvPicPr>
      <xdr:blipFill>
        <a:blip xmlns:r="http://schemas.openxmlformats.org/officeDocument/2006/relationships" r:embed="rId6" cstate="print"/>
        <a:stretch>
          <a:fillRect/>
        </a:stretch>
      </xdr:blipFill>
      <xdr:spPr>
        <a:xfrm>
          <a:off x="1089025" y="23336250"/>
          <a:ext cx="3581400" cy="4486275"/>
        </a:xfrm>
        <a:prstGeom prst="rect">
          <a:avLst/>
        </a:prstGeom>
        <a:noFill/>
      </xdr:spPr>
    </xdr:pic>
    <xdr:clientData/>
  </xdr:twoCellAnchor>
  <xdr:twoCellAnchor editAs="absolute">
    <xdr:from>
      <xdr:col>2</xdr:col>
      <xdr:colOff>180975</xdr:colOff>
      <xdr:row>78</xdr:row>
      <xdr:rowOff>0</xdr:rowOff>
    </xdr:from>
    <xdr:to>
      <xdr:col>4</xdr:col>
      <xdr:colOff>1539875</xdr:colOff>
      <xdr:row>83</xdr:row>
      <xdr:rowOff>257175</xdr:rowOff>
    </xdr:to>
    <xdr:pic>
      <xdr:nvPicPr>
        <xdr:cNvPr id="52" name="image15.png" title="Image">
          <a:extLst>
            <a:ext uri="{FF2B5EF4-FFF2-40B4-BE49-F238E27FC236}">
              <a16:creationId xmlns:a16="http://schemas.microsoft.com/office/drawing/2014/main" id="{99399288-34B2-C74F-B147-61C5E6420043}"/>
            </a:ext>
          </a:extLst>
        </xdr:cNvPr>
        <xdr:cNvPicPr preferRelativeResize="0"/>
      </xdr:nvPicPr>
      <xdr:blipFill>
        <a:blip xmlns:r="http://schemas.openxmlformats.org/officeDocument/2006/relationships" r:embed="rId7" cstate="print"/>
        <a:stretch>
          <a:fillRect/>
        </a:stretch>
      </xdr:blipFill>
      <xdr:spPr>
        <a:xfrm>
          <a:off x="1108075" y="20802600"/>
          <a:ext cx="3581400" cy="1590675"/>
        </a:xfrm>
        <a:prstGeom prst="rect">
          <a:avLst/>
        </a:prstGeom>
        <a:noFill/>
      </xdr:spPr>
    </xdr:pic>
    <xdr:clientData/>
  </xdr:twoCellAnchor>
  <xdr:twoCellAnchor editAs="absolute">
    <xdr:from>
      <xdr:col>2</xdr:col>
      <xdr:colOff>419100</xdr:colOff>
      <xdr:row>197</xdr:row>
      <xdr:rowOff>203200</xdr:rowOff>
    </xdr:from>
    <xdr:to>
      <xdr:col>4</xdr:col>
      <xdr:colOff>1435100</xdr:colOff>
      <xdr:row>211</xdr:row>
      <xdr:rowOff>25400</xdr:rowOff>
    </xdr:to>
    <xdr:pic>
      <xdr:nvPicPr>
        <xdr:cNvPr id="56" name="Picture 55">
          <a:extLst>
            <a:ext uri="{FF2B5EF4-FFF2-40B4-BE49-F238E27FC236}">
              <a16:creationId xmlns:a16="http://schemas.microsoft.com/office/drawing/2014/main" id="{8DF38AB0-0410-CEBB-46A0-EEE69DEE47E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46200" y="52743100"/>
          <a:ext cx="3238500" cy="3556000"/>
        </a:xfrm>
        <a:prstGeom prst="rect">
          <a:avLst/>
        </a:prstGeom>
      </xdr:spPr>
    </xdr:pic>
    <xdr:clientData/>
  </xdr:twoCellAnchor>
  <xdr:twoCellAnchor editAs="absolute">
    <xdr:from>
      <xdr:col>2</xdr:col>
      <xdr:colOff>254000</xdr:colOff>
      <xdr:row>152</xdr:row>
      <xdr:rowOff>63500</xdr:rowOff>
    </xdr:from>
    <xdr:to>
      <xdr:col>4</xdr:col>
      <xdr:colOff>1317963</xdr:colOff>
      <xdr:row>158</xdr:row>
      <xdr:rowOff>228600</xdr:rowOff>
    </xdr:to>
    <xdr:pic>
      <xdr:nvPicPr>
        <xdr:cNvPr id="60" name="Picture 59">
          <a:extLst>
            <a:ext uri="{FF2B5EF4-FFF2-40B4-BE49-F238E27FC236}">
              <a16:creationId xmlns:a16="http://schemas.microsoft.com/office/drawing/2014/main" id="{95CADE25-85B5-6709-135C-E424B1A3230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81100" y="40601900"/>
          <a:ext cx="3286463" cy="1765300"/>
        </a:xfrm>
        <a:prstGeom prst="rect">
          <a:avLst/>
        </a:prstGeom>
      </xdr:spPr>
    </xdr:pic>
    <xdr:clientData/>
  </xdr:twoCellAnchor>
  <xdr:twoCellAnchor editAs="absolute">
    <xdr:from>
      <xdr:col>2</xdr:col>
      <xdr:colOff>165100</xdr:colOff>
      <xdr:row>48</xdr:row>
      <xdr:rowOff>257708</xdr:rowOff>
    </xdr:from>
    <xdr:to>
      <xdr:col>4</xdr:col>
      <xdr:colOff>1524000</xdr:colOff>
      <xdr:row>62</xdr:row>
      <xdr:rowOff>180442</xdr:rowOff>
    </xdr:to>
    <xdr:pic>
      <xdr:nvPicPr>
        <xdr:cNvPr id="2" name="image18.png">
          <a:extLst>
            <a:ext uri="{FF2B5EF4-FFF2-40B4-BE49-F238E27FC236}">
              <a16:creationId xmlns:a16="http://schemas.microsoft.com/office/drawing/2014/main" id="{27EE386E-C18D-FA41-850C-C73763F8D713}"/>
            </a:ext>
          </a:extLst>
        </xdr:cNvPr>
        <xdr:cNvPicPr preferRelativeResize="0"/>
      </xdr:nvPicPr>
      <xdr:blipFill>
        <a:blip xmlns:r="http://schemas.openxmlformats.org/officeDocument/2006/relationships" r:embed="rId10">
          <a:extLst>
            <a:ext uri="{28A0092B-C50C-407E-A947-70E740481C1C}">
              <a14:useLocalDpi xmlns:a14="http://schemas.microsoft.com/office/drawing/2010/main" val="0"/>
            </a:ext>
          </a:extLst>
        </a:blip>
        <a:srcRect/>
        <a:stretch/>
      </xdr:blipFill>
      <xdr:spPr>
        <a:xfrm>
          <a:off x="1092200" y="13059308"/>
          <a:ext cx="3581400" cy="3656534"/>
        </a:xfrm>
        <a:prstGeom prst="rect">
          <a:avLst/>
        </a:prstGeom>
        <a:noFill/>
      </xdr:spPr>
    </xdr:pic>
    <xdr:clientData/>
  </xdr:twoCellAnchor>
  <xdr:twoCellAnchor editAs="absolute">
    <xdr:from>
      <xdr:col>2</xdr:col>
      <xdr:colOff>160767</xdr:colOff>
      <xdr:row>68</xdr:row>
      <xdr:rowOff>264093</xdr:rowOff>
    </xdr:from>
    <xdr:to>
      <xdr:col>4</xdr:col>
      <xdr:colOff>1502933</xdr:colOff>
      <xdr:row>70</xdr:row>
      <xdr:rowOff>237557</xdr:rowOff>
    </xdr:to>
    <xdr:pic>
      <xdr:nvPicPr>
        <xdr:cNvPr id="3" name="image19.png">
          <a:extLst>
            <a:ext uri="{FF2B5EF4-FFF2-40B4-BE49-F238E27FC236}">
              <a16:creationId xmlns:a16="http://schemas.microsoft.com/office/drawing/2014/main" id="{229EBC4A-176F-204F-9E28-555C3B81063C}"/>
            </a:ext>
          </a:extLst>
        </xdr:cNvPr>
        <xdr:cNvPicPr preferRelativeResize="0"/>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87867" y="18399693"/>
          <a:ext cx="3564666" cy="506864"/>
        </a:xfrm>
        <a:prstGeom prst="rect">
          <a:avLst/>
        </a:prstGeom>
        <a:noFill/>
      </xdr:spPr>
    </xdr:pic>
    <xdr:clientData/>
  </xdr:twoCellAnchor>
  <xdr:twoCellAnchor editAs="absolute">
    <xdr:from>
      <xdr:col>2</xdr:col>
      <xdr:colOff>200553</xdr:colOff>
      <xdr:row>108</xdr:row>
      <xdr:rowOff>215900</xdr:rowOff>
    </xdr:from>
    <xdr:to>
      <xdr:col>4</xdr:col>
      <xdr:colOff>1475847</xdr:colOff>
      <xdr:row>116</xdr:row>
      <xdr:rowOff>168275</xdr:rowOff>
    </xdr:to>
    <xdr:pic>
      <xdr:nvPicPr>
        <xdr:cNvPr id="4" name="image13.png">
          <a:extLst>
            <a:ext uri="{FF2B5EF4-FFF2-40B4-BE49-F238E27FC236}">
              <a16:creationId xmlns:a16="http://schemas.microsoft.com/office/drawing/2014/main" id="{7D412698-E247-A043-9DA8-9B87648869AE}"/>
            </a:ext>
          </a:extLst>
        </xdr:cNvPr>
        <xdr:cNvPicPr preferRelativeResize="0"/>
      </xdr:nvPicPr>
      <xdr:blipFill>
        <a:blip xmlns:r="http://schemas.openxmlformats.org/officeDocument/2006/relationships" r:embed="rId12">
          <a:extLst>
            <a:ext uri="{28A0092B-C50C-407E-A947-70E740481C1C}">
              <a14:useLocalDpi xmlns:a14="http://schemas.microsoft.com/office/drawing/2010/main" val="0"/>
            </a:ext>
          </a:extLst>
        </a:blip>
        <a:srcRect/>
        <a:stretch/>
      </xdr:blipFill>
      <xdr:spPr>
        <a:xfrm>
          <a:off x="1127653" y="29019500"/>
          <a:ext cx="3497794" cy="208597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55</xdr:row>
      <xdr:rowOff>241300</xdr:rowOff>
    </xdr:from>
    <xdr:to>
      <xdr:col>7</xdr:col>
      <xdr:colOff>0</xdr:colOff>
      <xdr:row>65</xdr:row>
      <xdr:rowOff>12700</xdr:rowOff>
    </xdr:to>
    <xdr:graphicFrame macro="">
      <xdr:nvGraphicFramePr>
        <xdr:cNvPr id="4" name="Chart 3" title="Chart">
          <a:extLst>
            <a:ext uri="{FF2B5EF4-FFF2-40B4-BE49-F238E27FC236}">
              <a16:creationId xmlns:a16="http://schemas.microsoft.com/office/drawing/2014/main" id="{97854686-4037-3A4E-8FDE-C6E5C0F5F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absolute">
    <xdr:from>
      <xdr:col>8</xdr:col>
      <xdr:colOff>0</xdr:colOff>
      <xdr:row>9</xdr:row>
      <xdr:rowOff>12700</xdr:rowOff>
    </xdr:from>
    <xdr:to>
      <xdr:col>14</xdr:col>
      <xdr:colOff>0</xdr:colOff>
      <xdr:row>19</xdr:row>
      <xdr:rowOff>0</xdr:rowOff>
    </xdr:to>
    <xdr:graphicFrame macro="">
      <xdr:nvGraphicFramePr>
        <xdr:cNvPr id="3" name="Chart 2" title="Chart">
          <a:extLst>
            <a:ext uri="{FF2B5EF4-FFF2-40B4-BE49-F238E27FC236}">
              <a16:creationId xmlns:a16="http://schemas.microsoft.com/office/drawing/2014/main" id="{2E2E767A-1793-704E-9F23-38262940E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absolute">
    <xdr:from>
      <xdr:col>15</xdr:col>
      <xdr:colOff>0</xdr:colOff>
      <xdr:row>9</xdr:row>
      <xdr:rowOff>7938</xdr:rowOff>
    </xdr:from>
    <xdr:to>
      <xdr:col>24</xdr:col>
      <xdr:colOff>12700</xdr:colOff>
      <xdr:row>18</xdr:row>
      <xdr:rowOff>265113</xdr:rowOff>
    </xdr:to>
    <xdr:graphicFrame macro="">
      <xdr:nvGraphicFramePr>
        <xdr:cNvPr id="8" name="Chart 7" title="Chart">
          <a:extLst>
            <a:ext uri="{FF2B5EF4-FFF2-40B4-BE49-F238E27FC236}">
              <a16:creationId xmlns:a16="http://schemas.microsoft.com/office/drawing/2014/main" id="{E198199B-B1D5-314B-976A-56853E4DD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absolute">
    <xdr:from>
      <xdr:col>0</xdr:col>
      <xdr:colOff>581025</xdr:colOff>
      <xdr:row>9</xdr:row>
      <xdr:rowOff>7938</xdr:rowOff>
    </xdr:from>
    <xdr:to>
      <xdr:col>7</xdr:col>
      <xdr:colOff>12700</xdr:colOff>
      <xdr:row>18</xdr:row>
      <xdr:rowOff>265113</xdr:rowOff>
    </xdr:to>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oneCellAnchor>
    <xdr:from>
      <xdr:col>4</xdr:col>
      <xdr:colOff>981075</xdr:colOff>
      <xdr:row>18</xdr:row>
      <xdr:rowOff>0</xdr:rowOff>
    </xdr:from>
    <xdr:ext cx="2476500" cy="1628775"/>
    <xdr:graphicFrame macro="">
      <xdr:nvGraphicFramePr>
        <xdr:cNvPr id="2" name="Chart 1" title="Chart">
          <a:extLst>
            <a:ext uri="{FF2B5EF4-FFF2-40B4-BE49-F238E27FC236}">
              <a16:creationId xmlns:a16="http://schemas.microsoft.com/office/drawing/2014/main" id="{616365CB-75E9-0749-99CE-32D2FE3E3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22</xdr:col>
      <xdr:colOff>171450</xdr:colOff>
      <xdr:row>7</xdr:row>
      <xdr:rowOff>133350</xdr:rowOff>
    </xdr:from>
    <xdr:ext cx="3914775" cy="2085975"/>
    <xdr:pic>
      <xdr:nvPicPr>
        <xdr:cNvPr id="3" name="image13.jpg" title="Image">
          <a:extLst>
            <a:ext uri="{FF2B5EF4-FFF2-40B4-BE49-F238E27FC236}">
              <a16:creationId xmlns:a16="http://schemas.microsoft.com/office/drawing/2014/main" id="{58C6E955-AB6C-2F42-A2E6-EFF0DF2B2E2C}"/>
            </a:ext>
          </a:extLst>
        </xdr:cNvPr>
        <xdr:cNvPicPr preferRelativeResize="0"/>
      </xdr:nvPicPr>
      <xdr:blipFill>
        <a:blip xmlns:r="http://schemas.openxmlformats.org/officeDocument/2006/relationships" r:embed="rId2" cstate="print"/>
        <a:stretch>
          <a:fillRect/>
        </a:stretch>
      </xdr:blipFill>
      <xdr:spPr>
        <a:xfrm>
          <a:off x="11423650" y="2000250"/>
          <a:ext cx="3914775" cy="2085975"/>
        </a:xfrm>
        <a:prstGeom prst="rect">
          <a:avLst/>
        </a:prstGeom>
        <a:noFill/>
      </xdr:spPr>
    </xdr:pic>
    <xdr:clientData fLocksWithSheet="0"/>
  </xdr:oneCellAnchor>
  <xdr:oneCellAnchor>
    <xdr:from>
      <xdr:col>12</xdr:col>
      <xdr:colOff>152400</xdr:colOff>
      <xdr:row>7</xdr:row>
      <xdr:rowOff>133350</xdr:rowOff>
    </xdr:from>
    <xdr:ext cx="3914775" cy="2085975"/>
    <xdr:pic>
      <xdr:nvPicPr>
        <xdr:cNvPr id="4" name="image14.jpg" title="Image">
          <a:extLst>
            <a:ext uri="{FF2B5EF4-FFF2-40B4-BE49-F238E27FC236}">
              <a16:creationId xmlns:a16="http://schemas.microsoft.com/office/drawing/2014/main" id="{5D4A97B7-B6D4-0D43-9960-410A4886B804}"/>
            </a:ext>
          </a:extLst>
        </xdr:cNvPr>
        <xdr:cNvPicPr preferRelativeResize="0"/>
      </xdr:nvPicPr>
      <xdr:blipFill>
        <a:blip xmlns:r="http://schemas.openxmlformats.org/officeDocument/2006/relationships" r:embed="rId3" cstate="print"/>
        <a:stretch>
          <a:fillRect/>
        </a:stretch>
      </xdr:blipFill>
      <xdr:spPr>
        <a:xfrm>
          <a:off x="6223000" y="2000250"/>
          <a:ext cx="3914775" cy="20859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0B698-EDF7-C14C-B7AC-C0B0F3E378F2}">
  <sheetPr>
    <outlinePr summaryBelow="0" summaryRight="0"/>
  </sheetPr>
  <dimension ref="A1:K279"/>
  <sheetViews>
    <sheetView showGridLines="0" tabSelected="1" workbookViewId="0">
      <selection activeCell="I3" sqref="I3:J4"/>
    </sheetView>
  </sheetViews>
  <sheetFormatPr baseColWidth="10" defaultColWidth="12.6640625" defaultRowHeight="21" customHeight="1"/>
  <cols>
    <col min="1" max="1" width="7.6640625" style="64" customWidth="1"/>
    <col min="2" max="2" width="4.5" style="64" customWidth="1"/>
    <col min="3" max="3" width="24.6640625" style="64" customWidth="1"/>
    <col min="4" max="4" width="4.5" style="64" customWidth="1"/>
    <col min="5" max="5" width="24.6640625" style="64" customWidth="1"/>
    <col min="6" max="6" width="4.5" style="64" customWidth="1"/>
    <col min="7" max="7" width="3.1640625" style="64" customWidth="1"/>
    <col min="8" max="8" width="5.6640625" style="64" customWidth="1"/>
    <col min="9" max="9" width="51.83203125" style="64" customWidth="1"/>
    <col min="10" max="10" width="5.6640625" style="64" customWidth="1"/>
    <col min="11" max="11" width="7.6640625" style="64" customWidth="1"/>
    <col min="12" max="16384" width="12.6640625" style="64"/>
  </cols>
  <sheetData>
    <row r="1" spans="1:11" ht="21" customHeight="1">
      <c r="A1" s="1"/>
      <c r="B1" s="1"/>
      <c r="C1" s="1"/>
      <c r="D1" s="1"/>
      <c r="E1" s="1"/>
      <c r="F1" s="1"/>
      <c r="G1" s="2"/>
      <c r="H1" s="1"/>
      <c r="I1" s="1"/>
      <c r="J1" s="1"/>
      <c r="K1" s="1"/>
    </row>
    <row r="2" spans="1:11" ht="21" customHeight="1">
      <c r="A2" s="2"/>
      <c r="B2" s="2"/>
      <c r="C2" s="2"/>
      <c r="D2" s="2"/>
      <c r="E2" s="2"/>
      <c r="F2" s="2"/>
      <c r="G2" s="2"/>
      <c r="H2" s="2"/>
      <c r="I2" s="2"/>
      <c r="J2" s="2"/>
      <c r="K2" s="2"/>
    </row>
    <row r="3" spans="1:11" ht="21" customHeight="1">
      <c r="A3" s="1"/>
      <c r="B3" s="249" t="s">
        <v>60</v>
      </c>
      <c r="C3" s="249"/>
      <c r="D3" s="249"/>
      <c r="E3" s="249"/>
      <c r="F3" s="65"/>
      <c r="G3" s="65"/>
      <c r="H3" s="65"/>
      <c r="I3" s="250"/>
      <c r="J3" s="207"/>
      <c r="K3" s="1"/>
    </row>
    <row r="4" spans="1:11" ht="21" customHeight="1">
      <c r="A4" s="1"/>
      <c r="B4" s="249"/>
      <c r="C4" s="249"/>
      <c r="D4" s="249"/>
      <c r="E4" s="249"/>
      <c r="F4" s="65"/>
      <c r="G4" s="65"/>
      <c r="H4" s="65"/>
      <c r="I4" s="251"/>
      <c r="J4" s="252"/>
      <c r="K4" s="1"/>
    </row>
    <row r="5" spans="1:11" ht="21" customHeight="1">
      <c r="A5" s="1"/>
      <c r="B5" s="193" t="s">
        <v>110</v>
      </c>
      <c r="C5" s="252"/>
      <c r="D5" s="252"/>
      <c r="E5" s="252"/>
      <c r="F5" s="252"/>
      <c r="G5" s="252"/>
      <c r="H5" s="252"/>
      <c r="I5" s="252"/>
      <c r="J5" s="252"/>
      <c r="K5" s="1"/>
    </row>
    <row r="6" spans="1:11" ht="21" customHeight="1">
      <c r="A6" s="1"/>
      <c r="B6" s="252"/>
      <c r="C6" s="252"/>
      <c r="D6" s="252"/>
      <c r="E6" s="252"/>
      <c r="F6" s="252"/>
      <c r="G6" s="252"/>
      <c r="H6" s="252"/>
      <c r="I6" s="252"/>
      <c r="J6" s="252"/>
      <c r="K6" s="1"/>
    </row>
    <row r="7" spans="1:11" ht="21" customHeight="1">
      <c r="A7" s="1"/>
      <c r="B7" s="252"/>
      <c r="C7" s="252"/>
      <c r="D7" s="252"/>
      <c r="E7" s="252"/>
      <c r="F7" s="252"/>
      <c r="G7" s="252"/>
      <c r="H7" s="252"/>
      <c r="I7" s="252"/>
      <c r="J7" s="252"/>
      <c r="K7" s="1"/>
    </row>
    <row r="8" spans="1:11" ht="21" customHeight="1">
      <c r="A8" s="1"/>
      <c r="B8" s="1"/>
      <c r="C8" s="1"/>
      <c r="D8" s="1"/>
      <c r="E8" s="1"/>
      <c r="F8" s="1"/>
      <c r="G8" s="1"/>
      <c r="H8" s="1"/>
      <c r="I8" s="1"/>
      <c r="J8" s="1"/>
      <c r="K8" s="1"/>
    </row>
    <row r="9" spans="1:11" ht="21" customHeight="1">
      <c r="A9" s="1"/>
      <c r="B9" s="63"/>
      <c r="C9" s="62"/>
      <c r="D9" s="62"/>
      <c r="E9" s="62"/>
      <c r="F9" s="61"/>
      <c r="G9" s="1"/>
      <c r="H9" s="195" t="s">
        <v>109</v>
      </c>
      <c r="I9" s="204"/>
      <c r="J9" s="205"/>
      <c r="K9" s="1"/>
    </row>
    <row r="10" spans="1:11" ht="21" customHeight="1">
      <c r="A10" s="1"/>
      <c r="B10" s="60"/>
      <c r="C10" s="253" t="s">
        <v>108</v>
      </c>
      <c r="D10" s="207"/>
      <c r="E10" s="207"/>
      <c r="F10" s="59"/>
      <c r="G10" s="1"/>
      <c r="H10" s="206"/>
      <c r="I10" s="207"/>
      <c r="J10" s="208"/>
      <c r="K10" s="1"/>
    </row>
    <row r="11" spans="1:11" ht="21" customHeight="1">
      <c r="A11" s="8"/>
      <c r="B11" s="57"/>
      <c r="C11" s="207"/>
      <c r="D11" s="207"/>
      <c r="E11" s="207"/>
      <c r="F11" s="56"/>
      <c r="G11" s="1"/>
      <c r="H11" s="209" t="s">
        <v>0</v>
      </c>
      <c r="I11" s="210"/>
      <c r="J11" s="211"/>
      <c r="K11" s="1"/>
    </row>
    <row r="12" spans="1:11" ht="21" customHeight="1">
      <c r="A12" s="8"/>
      <c r="B12" s="57"/>
      <c r="C12" s="33"/>
      <c r="D12" s="33"/>
      <c r="E12" s="33"/>
      <c r="F12" s="56"/>
      <c r="G12" s="1"/>
      <c r="H12" s="51"/>
      <c r="I12" s="1"/>
      <c r="J12" s="23"/>
      <c r="K12" s="1"/>
    </row>
    <row r="13" spans="1:11" ht="21" customHeight="1">
      <c r="A13" s="8"/>
      <c r="B13" s="57"/>
      <c r="C13" s="254" t="s">
        <v>140</v>
      </c>
      <c r="D13" s="255"/>
      <c r="E13" s="256"/>
      <c r="F13" s="56"/>
      <c r="G13" s="1"/>
      <c r="H13" s="51"/>
      <c r="I13" s="66"/>
      <c r="J13" s="23"/>
      <c r="K13" s="1"/>
    </row>
    <row r="14" spans="1:11" ht="21" customHeight="1">
      <c r="A14" s="8"/>
      <c r="B14" s="57"/>
      <c r="C14" s="257"/>
      <c r="D14" s="258"/>
      <c r="E14" s="259"/>
      <c r="F14" s="56"/>
      <c r="G14" s="1"/>
      <c r="H14" s="51"/>
      <c r="I14" s="52" t="s">
        <v>142</v>
      </c>
      <c r="J14" s="58"/>
      <c r="K14" s="1"/>
    </row>
    <row r="15" spans="1:11" ht="21" customHeight="1">
      <c r="A15" s="8"/>
      <c r="B15" s="57"/>
      <c r="C15" s="260"/>
      <c r="D15" s="261"/>
      <c r="E15" s="262"/>
      <c r="F15" s="56"/>
      <c r="G15" s="1"/>
      <c r="H15" s="51"/>
      <c r="I15" s="226" t="s">
        <v>111</v>
      </c>
      <c r="J15" s="58"/>
      <c r="K15" s="1"/>
    </row>
    <row r="16" spans="1:11" ht="21" customHeight="1">
      <c r="A16" s="8"/>
      <c r="B16" s="57"/>
      <c r="C16" s="33"/>
      <c r="D16" s="33"/>
      <c r="E16" s="33"/>
      <c r="F16" s="56"/>
      <c r="G16" s="1"/>
      <c r="H16" s="51"/>
      <c r="I16" s="226"/>
      <c r="J16" s="58"/>
      <c r="K16" s="1"/>
    </row>
    <row r="17" spans="1:11" ht="21" customHeight="1">
      <c r="A17" s="8"/>
      <c r="B17" s="57"/>
      <c r="C17" s="254" t="s">
        <v>107</v>
      </c>
      <c r="D17" s="255"/>
      <c r="E17" s="256"/>
      <c r="F17" s="56"/>
      <c r="G17" s="1"/>
      <c r="H17" s="51"/>
      <c r="I17" s="1"/>
      <c r="J17" s="58"/>
      <c r="K17" s="1"/>
    </row>
    <row r="18" spans="1:11" ht="21" customHeight="1">
      <c r="A18" s="8"/>
      <c r="B18" s="57"/>
      <c r="C18" s="257"/>
      <c r="D18" s="258"/>
      <c r="E18" s="259"/>
      <c r="F18" s="56"/>
      <c r="G18" s="1"/>
      <c r="H18" s="51"/>
      <c r="I18" s="67" t="s">
        <v>3</v>
      </c>
      <c r="J18" s="58"/>
      <c r="K18" s="1"/>
    </row>
    <row r="19" spans="1:11" ht="21" customHeight="1">
      <c r="A19" s="8"/>
      <c r="B19" s="57"/>
      <c r="C19" s="260"/>
      <c r="D19" s="261"/>
      <c r="E19" s="262"/>
      <c r="F19" s="56"/>
      <c r="G19" s="1"/>
      <c r="H19" s="51"/>
      <c r="I19" s="68" t="s">
        <v>112</v>
      </c>
      <c r="J19" s="58"/>
      <c r="K19" s="1"/>
    </row>
    <row r="20" spans="1:11" ht="21" customHeight="1">
      <c r="A20" s="8"/>
      <c r="B20" s="57"/>
      <c r="C20" s="33"/>
      <c r="D20" s="33"/>
      <c r="E20" s="33"/>
      <c r="F20" s="56"/>
      <c r="G20" s="1"/>
      <c r="H20" s="51"/>
      <c r="I20" s="1"/>
      <c r="J20" s="58"/>
      <c r="K20" s="1"/>
    </row>
    <row r="21" spans="1:11" ht="21" customHeight="1">
      <c r="A21" s="8"/>
      <c r="B21" s="57"/>
      <c r="C21" s="254" t="s">
        <v>141</v>
      </c>
      <c r="D21" s="255"/>
      <c r="E21" s="256"/>
      <c r="F21" s="56"/>
      <c r="G21" s="1"/>
      <c r="H21" s="51"/>
      <c r="I21" s="67" t="s">
        <v>8</v>
      </c>
      <c r="J21" s="58"/>
      <c r="K21" s="1"/>
    </row>
    <row r="22" spans="1:11" ht="21" customHeight="1">
      <c r="A22" s="8"/>
      <c r="B22" s="57"/>
      <c r="C22" s="257"/>
      <c r="D22" s="258"/>
      <c r="E22" s="259"/>
      <c r="F22" s="56"/>
      <c r="G22" s="1"/>
      <c r="H22" s="51"/>
      <c r="I22" s="68" t="s">
        <v>113</v>
      </c>
      <c r="J22" s="58"/>
      <c r="K22" s="1"/>
    </row>
    <row r="23" spans="1:11" ht="21" customHeight="1">
      <c r="A23" s="8"/>
      <c r="B23" s="57"/>
      <c r="C23" s="260"/>
      <c r="D23" s="261"/>
      <c r="E23" s="262"/>
      <c r="F23" s="56"/>
      <c r="G23" s="1"/>
      <c r="H23" s="51"/>
      <c r="I23" s="1"/>
      <c r="J23" s="58"/>
      <c r="K23" s="1"/>
    </row>
    <row r="24" spans="1:11" ht="21" customHeight="1">
      <c r="A24" s="8"/>
      <c r="B24" s="57"/>
      <c r="C24" s="33"/>
      <c r="D24" s="33"/>
      <c r="E24" s="33"/>
      <c r="F24" s="56"/>
      <c r="G24" s="1"/>
      <c r="H24" s="51"/>
      <c r="I24" s="1"/>
      <c r="J24" s="58"/>
      <c r="K24" s="1"/>
    </row>
    <row r="25" spans="1:11" ht="21" customHeight="1">
      <c r="A25" s="8"/>
      <c r="B25" s="55"/>
      <c r="C25" s="54"/>
      <c r="D25" s="54"/>
      <c r="E25" s="54"/>
      <c r="F25" s="53"/>
      <c r="G25" s="1"/>
      <c r="H25" s="50"/>
      <c r="I25" s="21"/>
      <c r="J25" s="19"/>
      <c r="K25" s="1"/>
    </row>
    <row r="26" spans="1:11" ht="21" customHeight="1">
      <c r="A26" s="8"/>
      <c r="B26" s="8"/>
      <c r="C26" s="8"/>
      <c r="D26" s="8"/>
      <c r="E26" s="8"/>
      <c r="F26" s="8"/>
      <c r="G26" s="1"/>
      <c r="H26" s="1"/>
      <c r="I26" s="1"/>
      <c r="J26" s="1"/>
      <c r="K26" s="1"/>
    </row>
    <row r="27" spans="1:11" ht="21" customHeight="1">
      <c r="A27" s="8"/>
      <c r="B27" s="195" t="s">
        <v>106</v>
      </c>
      <c r="C27" s="204"/>
      <c r="D27" s="204"/>
      <c r="E27" s="204"/>
      <c r="F27" s="204"/>
      <c r="G27" s="204"/>
      <c r="H27" s="204"/>
      <c r="I27" s="204"/>
      <c r="J27" s="205"/>
      <c r="K27" s="1"/>
    </row>
    <row r="28" spans="1:11" ht="21" customHeight="1">
      <c r="A28" s="8"/>
      <c r="B28" s="206"/>
      <c r="C28" s="207"/>
      <c r="D28" s="207"/>
      <c r="E28" s="207"/>
      <c r="F28" s="207"/>
      <c r="G28" s="207"/>
      <c r="H28" s="207"/>
      <c r="I28" s="207"/>
      <c r="J28" s="208"/>
      <c r="K28" s="1"/>
    </row>
    <row r="29" spans="1:11" ht="21" customHeight="1">
      <c r="A29" s="8"/>
      <c r="B29" s="209" t="s">
        <v>105</v>
      </c>
      <c r="C29" s="210"/>
      <c r="D29" s="210"/>
      <c r="E29" s="210"/>
      <c r="F29" s="210"/>
      <c r="G29" s="210"/>
      <c r="H29" s="210"/>
      <c r="I29" s="210"/>
      <c r="J29" s="211"/>
      <c r="K29" s="1"/>
    </row>
    <row r="30" spans="1:11" ht="21" customHeight="1">
      <c r="A30" s="8"/>
      <c r="B30" s="51"/>
      <c r="C30" s="1"/>
      <c r="D30" s="8"/>
      <c r="E30" s="8"/>
      <c r="F30" s="8"/>
      <c r="G30" s="8"/>
      <c r="H30" s="8"/>
      <c r="I30" s="8"/>
      <c r="J30" s="47"/>
      <c r="K30" s="1"/>
    </row>
    <row r="31" spans="1:11" ht="21" customHeight="1">
      <c r="A31" s="8"/>
      <c r="B31" s="51"/>
      <c r="C31" s="52" t="s">
        <v>10</v>
      </c>
      <c r="D31" s="23"/>
      <c r="E31" s="8"/>
      <c r="F31" s="8"/>
      <c r="G31" s="8"/>
      <c r="H31" s="8"/>
      <c r="I31" s="8"/>
      <c r="J31" s="47"/>
      <c r="K31" s="1"/>
    </row>
    <row r="32" spans="1:11" ht="21" customHeight="1">
      <c r="A32" s="8"/>
      <c r="B32" s="51"/>
      <c r="C32" s="226" t="s">
        <v>104</v>
      </c>
      <c r="D32" s="207"/>
      <c r="E32" s="207"/>
      <c r="F32" s="207"/>
      <c r="G32" s="207"/>
      <c r="H32" s="207"/>
      <c r="I32" s="207"/>
      <c r="J32" s="47"/>
      <c r="K32" s="1"/>
    </row>
    <row r="33" spans="1:11" ht="21" customHeight="1">
      <c r="A33" s="8"/>
      <c r="B33" s="51"/>
      <c r="C33" s="207"/>
      <c r="D33" s="207"/>
      <c r="E33" s="207"/>
      <c r="F33" s="207"/>
      <c r="G33" s="207"/>
      <c r="H33" s="207"/>
      <c r="I33" s="207"/>
      <c r="J33" s="47"/>
      <c r="K33" s="1"/>
    </row>
    <row r="34" spans="1:11" ht="21" customHeight="1">
      <c r="A34" s="8"/>
      <c r="B34" s="51"/>
      <c r="C34" s="52" t="s">
        <v>103</v>
      </c>
      <c r="D34" s="23"/>
      <c r="E34" s="8"/>
      <c r="F34" s="8"/>
      <c r="G34" s="8"/>
      <c r="H34" s="8"/>
      <c r="I34" s="8"/>
      <c r="J34" s="47"/>
      <c r="K34" s="1"/>
    </row>
    <row r="35" spans="1:11" ht="21" customHeight="1">
      <c r="A35" s="8"/>
      <c r="B35" s="51"/>
      <c r="C35" s="226" t="s">
        <v>114</v>
      </c>
      <c r="D35" s="207"/>
      <c r="E35" s="207"/>
      <c r="F35" s="207"/>
      <c r="G35" s="207"/>
      <c r="H35" s="207"/>
      <c r="I35" s="207"/>
      <c r="J35" s="47"/>
      <c r="K35" s="1"/>
    </row>
    <row r="36" spans="1:11" ht="21" customHeight="1">
      <c r="A36" s="8"/>
      <c r="B36" s="51"/>
      <c r="C36" s="207"/>
      <c r="D36" s="207"/>
      <c r="E36" s="207"/>
      <c r="F36" s="207"/>
      <c r="G36" s="207"/>
      <c r="H36" s="207"/>
      <c r="I36" s="207"/>
      <c r="J36" s="47"/>
      <c r="K36" s="1"/>
    </row>
    <row r="37" spans="1:11" ht="21" customHeight="1">
      <c r="A37" s="8"/>
      <c r="B37" s="50"/>
      <c r="C37" s="21"/>
      <c r="D37" s="20"/>
      <c r="E37" s="20"/>
      <c r="F37" s="20"/>
      <c r="G37" s="20"/>
      <c r="H37" s="20"/>
      <c r="I37" s="20"/>
      <c r="J37" s="49"/>
      <c r="K37" s="1"/>
    </row>
    <row r="38" spans="1:11" ht="21" customHeight="1">
      <c r="A38" s="1"/>
      <c r="B38" s="1"/>
      <c r="C38" s="1"/>
      <c r="D38" s="8"/>
      <c r="E38" s="8"/>
      <c r="F38" s="8"/>
      <c r="G38" s="8"/>
      <c r="H38" s="8"/>
      <c r="I38" s="8"/>
      <c r="J38" s="8"/>
      <c r="K38" s="1"/>
    </row>
    <row r="39" spans="1:11" s="3" customFormat="1" ht="21" customHeight="1">
      <c r="A39" s="1"/>
      <c r="B39" s="195" t="s">
        <v>143</v>
      </c>
      <c r="C39" s="196"/>
      <c r="D39" s="196"/>
      <c r="E39" s="196"/>
      <c r="F39" s="196"/>
      <c r="G39" s="196"/>
      <c r="H39" s="196"/>
      <c r="I39" s="196"/>
      <c r="J39" s="197"/>
      <c r="K39" s="1"/>
    </row>
    <row r="40" spans="1:11" s="3" customFormat="1" ht="21" customHeight="1">
      <c r="A40" s="1"/>
      <c r="B40" s="198"/>
      <c r="C40" s="199"/>
      <c r="D40" s="199"/>
      <c r="E40" s="199"/>
      <c r="F40" s="199"/>
      <c r="G40" s="199"/>
      <c r="H40" s="199"/>
      <c r="I40" s="199"/>
      <c r="J40" s="200"/>
      <c r="K40" s="1"/>
    </row>
    <row r="41" spans="1:11" s="3" customFormat="1" ht="21" customHeight="1">
      <c r="A41" s="1"/>
      <c r="B41" s="51"/>
      <c r="C41" s="201" t="s">
        <v>144</v>
      </c>
      <c r="D41" s="202"/>
      <c r="E41" s="202"/>
      <c r="F41" s="202"/>
      <c r="G41" s="202"/>
      <c r="H41" s="202"/>
      <c r="I41" s="202"/>
      <c r="J41" s="47"/>
      <c r="K41" s="1"/>
    </row>
    <row r="42" spans="1:11" s="3" customFormat="1" ht="21" customHeight="1">
      <c r="A42" s="1"/>
      <c r="B42" s="51"/>
      <c r="C42" s="202"/>
      <c r="D42" s="202"/>
      <c r="E42" s="202"/>
      <c r="F42" s="202"/>
      <c r="G42" s="202"/>
      <c r="H42" s="202"/>
      <c r="I42" s="202"/>
      <c r="J42" s="47"/>
      <c r="K42" s="1"/>
    </row>
    <row r="43" spans="1:11" s="3" customFormat="1" ht="21" customHeight="1">
      <c r="A43" s="1"/>
      <c r="B43" s="50"/>
      <c r="C43" s="199"/>
      <c r="D43" s="199"/>
      <c r="E43" s="199"/>
      <c r="F43" s="199"/>
      <c r="G43" s="199"/>
      <c r="H43" s="199"/>
      <c r="I43" s="199"/>
      <c r="J43" s="49"/>
      <c r="K43" s="1"/>
    </row>
    <row r="44" spans="1:11" s="3" customFormat="1" ht="21" customHeight="1">
      <c r="A44" s="1"/>
      <c r="B44" s="1"/>
      <c r="C44" s="1"/>
      <c r="D44" s="1"/>
      <c r="E44" s="1"/>
      <c r="F44" s="1"/>
      <c r="G44" s="1"/>
      <c r="H44" s="1"/>
      <c r="I44" s="1"/>
      <c r="J44" s="1"/>
      <c r="K44" s="1"/>
    </row>
    <row r="45" spans="1:11" s="3" customFormat="1" ht="21" customHeight="1">
      <c r="A45" s="1"/>
      <c r="B45" s="195" t="s">
        <v>162</v>
      </c>
      <c r="C45" s="196"/>
      <c r="D45" s="196"/>
      <c r="E45" s="196"/>
      <c r="F45" s="196"/>
      <c r="G45" s="196"/>
      <c r="H45" s="196"/>
      <c r="I45" s="196"/>
      <c r="J45" s="197"/>
      <c r="K45" s="1"/>
    </row>
    <row r="46" spans="1:11" s="3" customFormat="1" ht="21" customHeight="1">
      <c r="A46" s="1"/>
      <c r="B46" s="245"/>
      <c r="C46" s="202"/>
      <c r="D46" s="202"/>
      <c r="E46" s="202"/>
      <c r="F46" s="202"/>
      <c r="G46" s="202"/>
      <c r="H46" s="202"/>
      <c r="I46" s="202"/>
      <c r="J46" s="246"/>
      <c r="K46" s="1"/>
    </row>
    <row r="47" spans="1:11" s="3" customFormat="1" ht="21" customHeight="1">
      <c r="A47" s="8"/>
      <c r="B47" s="209" t="s">
        <v>163</v>
      </c>
      <c r="C47" s="216"/>
      <c r="D47" s="216"/>
      <c r="E47" s="216"/>
      <c r="F47" s="216"/>
      <c r="G47" s="216"/>
      <c r="H47" s="216"/>
      <c r="I47" s="216"/>
      <c r="J47" s="247"/>
      <c r="K47" s="1"/>
    </row>
    <row r="48" spans="1:11" s="3" customFormat="1" ht="21" customHeight="1">
      <c r="A48" s="8"/>
      <c r="B48" s="24"/>
      <c r="C48" s="8"/>
      <c r="D48" s="8"/>
      <c r="E48" s="8"/>
      <c r="F48" s="8"/>
      <c r="G48" s="8"/>
      <c r="H48" s="1"/>
      <c r="I48" s="8"/>
      <c r="J48" s="23"/>
      <c r="K48" s="1"/>
    </row>
    <row r="49" spans="1:11" s="3" customFormat="1" ht="21" customHeight="1">
      <c r="A49" s="8"/>
      <c r="B49" s="24"/>
      <c r="C49" s="48"/>
      <c r="D49" s="8"/>
      <c r="E49" s="8"/>
      <c r="F49" s="8"/>
      <c r="G49" s="8"/>
      <c r="H49" s="1"/>
      <c r="I49" s="8"/>
      <c r="J49" s="23"/>
      <c r="K49" s="1"/>
    </row>
    <row r="50" spans="1:11" s="3" customFormat="1" ht="21" customHeight="1">
      <c r="A50" s="8"/>
      <c r="B50" s="24"/>
      <c r="C50" s="8"/>
      <c r="D50" s="8"/>
      <c r="E50" s="8"/>
      <c r="F50" s="8"/>
      <c r="G50" s="8"/>
      <c r="H50" s="1"/>
      <c r="I50" s="8"/>
      <c r="J50" s="23"/>
      <c r="K50" s="1"/>
    </row>
    <row r="51" spans="1:11" s="3" customFormat="1" ht="21" customHeight="1">
      <c r="A51" s="8"/>
      <c r="B51" s="24"/>
      <c r="C51" s="8"/>
      <c r="D51" s="4"/>
      <c r="E51" s="1"/>
      <c r="F51" s="1"/>
      <c r="G51" s="1"/>
      <c r="H51" s="1"/>
      <c r="I51" s="8"/>
      <c r="J51" s="23"/>
      <c r="K51" s="1"/>
    </row>
    <row r="52" spans="1:11" s="3" customFormat="1" ht="21" customHeight="1">
      <c r="A52" s="8"/>
      <c r="B52" s="24"/>
      <c r="C52" s="8"/>
      <c r="D52" s="4"/>
      <c r="E52" s="1"/>
      <c r="F52" s="1"/>
      <c r="G52" s="1"/>
      <c r="H52" s="1"/>
      <c r="I52" s="1"/>
      <c r="J52" s="23"/>
      <c r="K52" s="1"/>
    </row>
    <row r="53" spans="1:11" s="3" customFormat="1" ht="21" customHeight="1">
      <c r="A53" s="8"/>
      <c r="B53" s="24"/>
      <c r="C53" s="8"/>
      <c r="D53" s="8"/>
      <c r="E53" s="1"/>
      <c r="F53" s="8"/>
      <c r="G53" s="8"/>
      <c r="H53" s="8"/>
      <c r="I53" s="8"/>
      <c r="J53" s="23"/>
      <c r="K53" s="1"/>
    </row>
    <row r="54" spans="1:11" s="3" customFormat="1" ht="21" customHeight="1">
      <c r="A54" s="8"/>
      <c r="B54" s="24"/>
      <c r="C54" s="8"/>
      <c r="D54" s="8"/>
      <c r="E54" s="27"/>
      <c r="F54" s="28" t="s">
        <v>102</v>
      </c>
      <c r="G54" s="1"/>
      <c r="H54" s="1"/>
      <c r="I54" s="8"/>
      <c r="J54" s="23"/>
      <c r="K54" s="1"/>
    </row>
    <row r="55" spans="1:11" s="3" customFormat="1" ht="21" customHeight="1">
      <c r="A55" s="8"/>
      <c r="B55" s="24"/>
      <c r="C55" s="8"/>
      <c r="D55" s="27"/>
      <c r="E55" s="27"/>
      <c r="F55" s="193" t="s">
        <v>101</v>
      </c>
      <c r="G55" s="193"/>
      <c r="H55" s="193"/>
      <c r="I55" s="193"/>
      <c r="J55" s="23"/>
      <c r="K55" s="1"/>
    </row>
    <row r="56" spans="1:11" s="3" customFormat="1" ht="21" customHeight="1">
      <c r="A56" s="8"/>
      <c r="B56" s="24"/>
      <c r="C56" s="8"/>
      <c r="D56" s="27"/>
      <c r="E56" s="27"/>
      <c r="F56" s="194"/>
      <c r="G56" s="194"/>
      <c r="H56" s="194"/>
      <c r="I56" s="194"/>
      <c r="J56" s="23"/>
      <c r="K56" s="1"/>
    </row>
    <row r="57" spans="1:11" s="3" customFormat="1" ht="21" customHeight="1">
      <c r="A57" s="8"/>
      <c r="B57" s="24"/>
      <c r="C57" s="8"/>
      <c r="D57" s="8"/>
      <c r="E57" s="8"/>
      <c r="F57" s="212" t="s">
        <v>145</v>
      </c>
      <c r="G57" s="213"/>
      <c r="H57" s="213"/>
      <c r="I57" s="214"/>
      <c r="J57" s="23"/>
      <c r="K57" s="1"/>
    </row>
    <row r="58" spans="1:11" s="3" customFormat="1" ht="21" customHeight="1">
      <c r="A58" s="8"/>
      <c r="B58" s="24"/>
      <c r="C58" s="8"/>
      <c r="D58" s="8"/>
      <c r="E58" s="8"/>
      <c r="F58" s="215"/>
      <c r="G58" s="216"/>
      <c r="H58" s="216"/>
      <c r="I58" s="217"/>
      <c r="J58" s="23"/>
      <c r="K58" s="1"/>
    </row>
    <row r="59" spans="1:11" s="3" customFormat="1" ht="21" customHeight="1">
      <c r="A59" s="8"/>
      <c r="B59" s="24"/>
      <c r="C59" s="8"/>
      <c r="D59" s="8"/>
      <c r="E59" s="8"/>
      <c r="J59" s="47"/>
      <c r="K59" s="1"/>
    </row>
    <row r="60" spans="1:11" s="3" customFormat="1" ht="21" customHeight="1">
      <c r="A60" s="8"/>
      <c r="B60" s="24"/>
      <c r="C60" s="8"/>
      <c r="D60" s="8"/>
      <c r="E60" s="8"/>
      <c r="J60" s="47"/>
      <c r="K60" s="1"/>
    </row>
    <row r="61" spans="1:11" s="3" customFormat="1" ht="21" customHeight="1">
      <c r="A61" s="8"/>
      <c r="B61" s="24"/>
      <c r="C61" s="1"/>
      <c r="D61" s="1"/>
      <c r="E61" s="1"/>
      <c r="J61" s="47"/>
      <c r="K61" s="1"/>
    </row>
    <row r="62" spans="1:11" s="3" customFormat="1" ht="21" customHeight="1">
      <c r="A62" s="8"/>
      <c r="B62" s="24"/>
      <c r="C62" s="1"/>
      <c r="D62" s="1"/>
      <c r="E62" s="1"/>
      <c r="J62" s="47"/>
      <c r="K62" s="1"/>
    </row>
    <row r="63" spans="1:11" s="3" customFormat="1" ht="21" customHeight="1">
      <c r="A63" s="8"/>
      <c r="B63" s="24"/>
      <c r="C63" s="1"/>
      <c r="D63" s="1"/>
      <c r="E63" s="1"/>
      <c r="J63" s="47"/>
      <c r="K63" s="1"/>
    </row>
    <row r="64" spans="1:11" s="3" customFormat="1" ht="21" customHeight="1">
      <c r="A64" s="8"/>
      <c r="B64" s="24"/>
      <c r="C64" s="1"/>
      <c r="D64" s="1"/>
      <c r="E64" s="1"/>
      <c r="F64" s="1"/>
      <c r="G64" s="1"/>
      <c r="H64" s="1"/>
      <c r="I64" s="1"/>
      <c r="J64" s="23"/>
      <c r="K64" s="1"/>
    </row>
    <row r="65" spans="1:11" s="3" customFormat="1" ht="21" customHeight="1">
      <c r="A65" s="8"/>
      <c r="B65" s="24"/>
      <c r="C65" s="1"/>
      <c r="D65" s="1"/>
      <c r="E65" s="1"/>
      <c r="F65" s="1"/>
      <c r="G65" s="1"/>
      <c r="H65" s="1"/>
      <c r="I65" s="1"/>
      <c r="J65" s="23"/>
      <c r="K65" s="1"/>
    </row>
    <row r="66" spans="1:11" s="3" customFormat="1" ht="21" customHeight="1">
      <c r="A66" s="8"/>
      <c r="B66" s="24"/>
      <c r="C66" s="8"/>
      <c r="D66" s="8"/>
      <c r="E66" s="8"/>
      <c r="F66" s="28" t="s">
        <v>147</v>
      </c>
      <c r="G66" s="1"/>
      <c r="H66" s="1"/>
      <c r="I66" s="1"/>
      <c r="J66" s="23"/>
      <c r="K66" s="1"/>
    </row>
    <row r="67" spans="1:11" s="3" customFormat="1" ht="21" customHeight="1">
      <c r="A67" s="8"/>
      <c r="B67" s="24"/>
      <c r="C67" s="8"/>
      <c r="D67" s="8"/>
      <c r="E67" s="8"/>
      <c r="F67" s="193" t="s">
        <v>148</v>
      </c>
      <c r="G67" s="193"/>
      <c r="H67" s="193"/>
      <c r="I67" s="193"/>
      <c r="J67" s="23"/>
      <c r="K67" s="1"/>
    </row>
    <row r="68" spans="1:11" s="3" customFormat="1" ht="21" customHeight="1">
      <c r="A68" s="8"/>
      <c r="B68" s="24"/>
      <c r="C68" s="8"/>
      <c r="D68" s="8"/>
      <c r="E68" s="8"/>
      <c r="F68" s="193"/>
      <c r="G68" s="193"/>
      <c r="H68" s="193"/>
      <c r="I68" s="193"/>
      <c r="J68" s="23"/>
      <c r="K68" s="1"/>
    </row>
    <row r="69" spans="1:11" s="3" customFormat="1" ht="21" customHeight="1">
      <c r="A69" s="8"/>
      <c r="B69" s="24"/>
      <c r="C69" s="8"/>
      <c r="D69" s="8"/>
      <c r="E69" s="8"/>
      <c r="F69" s="193"/>
      <c r="G69" s="193"/>
      <c r="H69" s="193"/>
      <c r="I69" s="193"/>
      <c r="J69" s="23"/>
      <c r="K69" s="1"/>
    </row>
    <row r="70" spans="1:11" s="3" customFormat="1" ht="21" customHeight="1">
      <c r="A70" s="8"/>
      <c r="B70" s="24"/>
      <c r="C70" s="8"/>
      <c r="D70" s="8"/>
      <c r="E70" s="8"/>
      <c r="F70" s="193"/>
      <c r="G70" s="193"/>
      <c r="H70" s="193"/>
      <c r="I70" s="193"/>
      <c r="J70" s="23"/>
      <c r="K70" s="1"/>
    </row>
    <row r="71" spans="1:11" s="3" customFormat="1" ht="21" customHeight="1">
      <c r="A71" s="8"/>
      <c r="B71" s="24"/>
      <c r="C71" s="8"/>
      <c r="D71" s="8"/>
      <c r="E71" s="8"/>
      <c r="J71" s="23"/>
      <c r="K71" s="1"/>
    </row>
    <row r="72" spans="1:11" s="3" customFormat="1" ht="21" customHeight="1">
      <c r="A72" s="8"/>
      <c r="B72" s="24"/>
      <c r="C72" s="8"/>
      <c r="D72" s="8"/>
      <c r="E72" s="8"/>
      <c r="F72" s="28" t="s">
        <v>146</v>
      </c>
      <c r="G72" s="1"/>
      <c r="H72" s="1"/>
      <c r="I72" s="1"/>
      <c r="J72" s="23"/>
      <c r="K72" s="1"/>
    </row>
    <row r="73" spans="1:11" s="3" customFormat="1" ht="21" customHeight="1">
      <c r="A73" s="8"/>
      <c r="B73" s="24"/>
      <c r="C73" s="8"/>
      <c r="D73" s="8"/>
      <c r="E73" s="8"/>
      <c r="F73" s="193" t="s">
        <v>100</v>
      </c>
      <c r="G73" s="193"/>
      <c r="H73" s="193"/>
      <c r="I73" s="193"/>
      <c r="J73" s="23"/>
      <c r="K73" s="1"/>
    </row>
    <row r="74" spans="1:11" s="3" customFormat="1" ht="21" customHeight="1">
      <c r="A74" s="8"/>
      <c r="B74" s="24"/>
      <c r="C74" s="8"/>
      <c r="D74" s="8"/>
      <c r="E74" s="8"/>
      <c r="F74" s="193"/>
      <c r="G74" s="193"/>
      <c r="H74" s="193"/>
      <c r="I74" s="193"/>
      <c r="J74" s="23"/>
      <c r="K74" s="1"/>
    </row>
    <row r="75" spans="1:11" s="3" customFormat="1" ht="21" customHeight="1">
      <c r="A75" s="8"/>
      <c r="B75" s="24"/>
      <c r="C75" s="8"/>
      <c r="D75" s="8"/>
      <c r="E75" s="8"/>
      <c r="F75" s="193"/>
      <c r="G75" s="193"/>
      <c r="H75" s="193"/>
      <c r="I75" s="193"/>
      <c r="J75" s="23"/>
      <c r="K75" s="1"/>
    </row>
    <row r="76" spans="1:11" s="3" customFormat="1" ht="21" customHeight="1">
      <c r="A76" s="8"/>
      <c r="B76" s="24"/>
      <c r="C76" s="8"/>
      <c r="D76" s="8"/>
      <c r="E76" s="8"/>
      <c r="F76" s="193"/>
      <c r="G76" s="193"/>
      <c r="H76" s="193"/>
      <c r="I76" s="193"/>
      <c r="J76" s="23"/>
      <c r="K76" s="1"/>
    </row>
    <row r="77" spans="1:11" s="3" customFormat="1" ht="21" customHeight="1">
      <c r="A77" s="8"/>
      <c r="B77" s="24"/>
      <c r="C77" s="8"/>
      <c r="D77" s="8"/>
      <c r="E77" s="8"/>
      <c r="F77" s="8"/>
      <c r="G77" s="8"/>
      <c r="H77" s="8"/>
      <c r="I77" s="8"/>
      <c r="J77" s="23"/>
      <c r="K77" s="1"/>
    </row>
    <row r="78" spans="1:11" s="3" customFormat="1" ht="21" customHeight="1">
      <c r="A78" s="8"/>
      <c r="B78" s="24"/>
      <c r="C78" s="8"/>
      <c r="D78" s="8"/>
      <c r="E78" s="8"/>
      <c r="F78" s="8"/>
      <c r="G78" s="8"/>
      <c r="H78" s="8"/>
      <c r="I78" s="8"/>
      <c r="J78" s="23"/>
      <c r="K78" s="1"/>
    </row>
    <row r="79" spans="1:11" s="3" customFormat="1" ht="21" customHeight="1">
      <c r="A79" s="8"/>
      <c r="B79" s="24"/>
      <c r="C79" s="8"/>
      <c r="D79" s="8"/>
      <c r="E79" s="8"/>
      <c r="F79" s="8"/>
      <c r="G79" s="8"/>
      <c r="H79" s="8"/>
      <c r="I79" s="8"/>
      <c r="J79" s="23"/>
      <c r="K79" s="1"/>
    </row>
    <row r="80" spans="1:11" s="3" customFormat="1" ht="21" customHeight="1">
      <c r="A80" s="8"/>
      <c r="B80" s="24"/>
      <c r="C80" s="8"/>
      <c r="D80" s="8"/>
      <c r="E80" s="8"/>
      <c r="F80" s="28" t="s">
        <v>150</v>
      </c>
      <c r="G80" s="1"/>
      <c r="H80" s="1"/>
      <c r="I80" s="1"/>
      <c r="J80" s="23"/>
      <c r="K80" s="1"/>
    </row>
    <row r="81" spans="1:11" s="3" customFormat="1" ht="21" customHeight="1">
      <c r="A81" s="8"/>
      <c r="B81" s="24"/>
      <c r="C81" s="8"/>
      <c r="D81" s="8"/>
      <c r="E81" s="8"/>
      <c r="F81" s="226" t="s">
        <v>99</v>
      </c>
      <c r="G81" s="202"/>
      <c r="H81" s="202"/>
      <c r="I81" s="202"/>
      <c r="J81" s="23"/>
      <c r="K81" s="1"/>
    </row>
    <row r="82" spans="1:11" s="3" customFormat="1" ht="21" customHeight="1">
      <c r="A82" s="8"/>
      <c r="B82" s="24"/>
      <c r="C82" s="8"/>
      <c r="D82" s="8"/>
      <c r="E82" s="8"/>
      <c r="F82" s="202"/>
      <c r="G82" s="202"/>
      <c r="H82" s="202"/>
      <c r="I82" s="202"/>
      <c r="J82" s="23"/>
      <c r="K82" s="1"/>
    </row>
    <row r="83" spans="1:11" s="3" customFormat="1" ht="21" customHeight="1">
      <c r="A83" s="8"/>
      <c r="B83" s="24"/>
      <c r="C83" s="8"/>
      <c r="D83" s="8"/>
      <c r="E83" s="8"/>
      <c r="F83" s="202"/>
      <c r="G83" s="202"/>
      <c r="H83" s="202"/>
      <c r="I83" s="202"/>
      <c r="J83" s="23"/>
      <c r="K83" s="1"/>
    </row>
    <row r="84" spans="1:11" s="3" customFormat="1" ht="21" customHeight="1">
      <c r="A84" s="8"/>
      <c r="B84" s="24"/>
      <c r="C84" s="8"/>
      <c r="D84" s="8"/>
      <c r="E84" s="8"/>
      <c r="F84" s="8"/>
      <c r="G84" s="8"/>
      <c r="H84" s="8"/>
      <c r="I84" s="8"/>
      <c r="J84" s="23"/>
      <c r="K84" s="1"/>
    </row>
    <row r="85" spans="1:11" s="3" customFormat="1" ht="21" customHeight="1">
      <c r="A85" s="8"/>
      <c r="B85" s="24"/>
      <c r="C85" s="8"/>
      <c r="D85" s="8"/>
      <c r="E85" s="8"/>
      <c r="F85" s="8"/>
      <c r="G85" s="8"/>
      <c r="H85" s="8"/>
      <c r="I85" s="8"/>
      <c r="J85" s="23"/>
      <c r="K85" s="1"/>
    </row>
    <row r="86" spans="1:11" s="3" customFormat="1" ht="21" customHeight="1">
      <c r="A86" s="8"/>
      <c r="B86" s="24"/>
      <c r="C86" s="8"/>
      <c r="D86" s="8"/>
      <c r="E86" s="8"/>
      <c r="F86" s="8"/>
      <c r="G86" s="8"/>
      <c r="H86" s="8"/>
      <c r="I86" s="8"/>
      <c r="J86" s="23"/>
      <c r="K86" s="1"/>
    </row>
    <row r="87" spans="1:11" s="3" customFormat="1" ht="21" customHeight="1">
      <c r="A87" s="8"/>
      <c r="B87" s="24"/>
      <c r="C87" s="8"/>
      <c r="D87" s="8"/>
      <c r="E87" s="8"/>
      <c r="F87" s="8"/>
      <c r="G87" s="8"/>
      <c r="H87" s="8"/>
      <c r="I87" s="8"/>
      <c r="J87" s="23"/>
      <c r="K87" s="1"/>
    </row>
    <row r="88" spans="1:11" s="3" customFormat="1" ht="21" customHeight="1">
      <c r="A88" s="8"/>
      <c r="B88" s="24"/>
      <c r="C88" s="8"/>
      <c r="D88" s="8"/>
      <c r="E88" s="8"/>
      <c r="F88" s="8"/>
      <c r="G88" s="8"/>
      <c r="H88" s="8"/>
      <c r="I88" s="8"/>
      <c r="J88" s="23"/>
      <c r="K88" s="1"/>
    </row>
    <row r="89" spans="1:11" s="3" customFormat="1" ht="21" customHeight="1">
      <c r="A89" s="8"/>
      <c r="B89" s="24"/>
      <c r="C89" s="8"/>
      <c r="D89" s="8"/>
      <c r="E89" s="8"/>
      <c r="F89" s="28" t="s">
        <v>151</v>
      </c>
      <c r="G89" s="1"/>
      <c r="H89" s="1"/>
      <c r="I89" s="1"/>
      <c r="J89" s="23"/>
      <c r="K89" s="1"/>
    </row>
    <row r="90" spans="1:11" s="3" customFormat="1" ht="21" customHeight="1">
      <c r="A90" s="8"/>
      <c r="B90" s="24"/>
      <c r="C90" s="8"/>
      <c r="D90" s="8"/>
      <c r="E90" s="8"/>
      <c r="F90" s="226" t="s">
        <v>149</v>
      </c>
      <c r="G90" s="202"/>
      <c r="H90" s="202"/>
      <c r="I90" s="202"/>
      <c r="J90" s="23"/>
      <c r="K90" s="1"/>
    </row>
    <row r="91" spans="1:11" s="3" customFormat="1" ht="21" customHeight="1">
      <c r="A91" s="8"/>
      <c r="B91" s="24"/>
      <c r="C91" s="8"/>
      <c r="D91" s="8"/>
      <c r="E91" s="8"/>
      <c r="F91" s="202"/>
      <c r="G91" s="202"/>
      <c r="H91" s="202"/>
      <c r="I91" s="202"/>
      <c r="J91" s="23"/>
      <c r="K91" s="1"/>
    </row>
    <row r="92" spans="1:11" s="3" customFormat="1" ht="21" customHeight="1">
      <c r="A92" s="8"/>
      <c r="B92" s="24"/>
      <c r="C92" s="8"/>
      <c r="D92" s="8"/>
      <c r="E92" s="8"/>
      <c r="F92" s="202"/>
      <c r="G92" s="202"/>
      <c r="H92" s="202"/>
      <c r="I92" s="202"/>
      <c r="J92" s="23"/>
      <c r="K92" s="1"/>
    </row>
    <row r="93" spans="1:11" s="3" customFormat="1" ht="21" customHeight="1">
      <c r="A93" s="8"/>
      <c r="B93" s="24"/>
      <c r="C93" s="8"/>
      <c r="D93" s="8"/>
      <c r="E93" s="8"/>
      <c r="F93" s="27"/>
      <c r="G93" s="27"/>
      <c r="H93" s="27"/>
      <c r="I93" s="27"/>
      <c r="J93" s="23"/>
      <c r="K93" s="1"/>
    </row>
    <row r="94" spans="1:11" s="3" customFormat="1" ht="21" customHeight="1">
      <c r="A94" s="8"/>
      <c r="B94" s="24"/>
      <c r="C94" s="8"/>
      <c r="D94" s="8"/>
      <c r="E94" s="8"/>
      <c r="F94" s="28" t="s">
        <v>152</v>
      </c>
      <c r="G94" s="1"/>
      <c r="H94" s="1"/>
      <c r="I94" s="1"/>
      <c r="J94" s="23"/>
      <c r="K94" s="1"/>
    </row>
    <row r="95" spans="1:11" s="3" customFormat="1" ht="21" customHeight="1">
      <c r="A95" s="8"/>
      <c r="B95" s="24"/>
      <c r="C95" s="8"/>
      <c r="D95" s="8"/>
      <c r="E95" s="8"/>
      <c r="F95" s="193" t="s">
        <v>98</v>
      </c>
      <c r="G95" s="193"/>
      <c r="H95" s="193"/>
      <c r="I95" s="193"/>
      <c r="J95" s="23"/>
      <c r="K95" s="1"/>
    </row>
    <row r="96" spans="1:11" s="3" customFormat="1" ht="21" customHeight="1">
      <c r="A96" s="8"/>
      <c r="B96" s="24"/>
      <c r="C96" s="8"/>
      <c r="D96" s="8"/>
      <c r="E96" s="8"/>
      <c r="F96" s="193"/>
      <c r="G96" s="193"/>
      <c r="H96" s="193"/>
      <c r="I96" s="193"/>
      <c r="J96" s="23"/>
      <c r="K96" s="1"/>
    </row>
    <row r="97" spans="1:11" s="3" customFormat="1" ht="21" customHeight="1">
      <c r="A97" s="8"/>
      <c r="B97" s="24"/>
      <c r="C97" s="8"/>
      <c r="D97" s="8"/>
      <c r="E97" s="8"/>
      <c r="F97" s="193"/>
      <c r="G97" s="193"/>
      <c r="H97" s="193"/>
      <c r="I97" s="193"/>
      <c r="J97" s="23"/>
      <c r="K97" s="1"/>
    </row>
    <row r="98" spans="1:11" s="3" customFormat="1" ht="21" customHeight="1">
      <c r="A98" s="8"/>
      <c r="B98" s="24"/>
      <c r="C98" s="8"/>
      <c r="D98" s="8"/>
      <c r="E98" s="8"/>
      <c r="F98" s="193"/>
      <c r="G98" s="193"/>
      <c r="H98" s="193"/>
      <c r="I98" s="193"/>
      <c r="J98" s="23"/>
      <c r="K98" s="1"/>
    </row>
    <row r="99" spans="1:11" s="3" customFormat="1" ht="21" customHeight="1">
      <c r="A99" s="8"/>
      <c r="B99" s="24"/>
      <c r="C99" s="8"/>
      <c r="D99" s="8"/>
      <c r="E99" s="8"/>
      <c r="F99" s="193"/>
      <c r="G99" s="193"/>
      <c r="H99" s="193"/>
      <c r="I99" s="193"/>
      <c r="J99" s="23"/>
      <c r="K99" s="1"/>
    </row>
    <row r="100" spans="1:11" s="3" customFormat="1" ht="21" customHeight="1">
      <c r="A100" s="8"/>
      <c r="B100" s="24"/>
      <c r="C100" s="8"/>
      <c r="D100" s="8"/>
      <c r="E100" s="8"/>
      <c r="F100" s="193"/>
      <c r="G100" s="193"/>
      <c r="H100" s="193"/>
      <c r="I100" s="193"/>
      <c r="J100" s="23"/>
      <c r="K100" s="1"/>
    </row>
    <row r="101" spans="1:11" s="3" customFormat="1" ht="21" customHeight="1">
      <c r="A101" s="8"/>
      <c r="B101" s="24"/>
      <c r="C101" s="8"/>
      <c r="D101" s="8"/>
      <c r="E101" s="8"/>
      <c r="F101" s="193"/>
      <c r="G101" s="193"/>
      <c r="H101" s="193"/>
      <c r="I101" s="193"/>
      <c r="J101" s="23"/>
      <c r="K101" s="1"/>
    </row>
    <row r="102" spans="1:11" s="3" customFormat="1" ht="21" customHeight="1">
      <c r="A102" s="8"/>
      <c r="B102" s="24"/>
      <c r="C102" s="8"/>
      <c r="D102" s="8"/>
      <c r="E102" s="8"/>
      <c r="F102" s="193"/>
      <c r="G102" s="193"/>
      <c r="H102" s="193"/>
      <c r="I102" s="193"/>
      <c r="J102" s="23"/>
      <c r="K102" s="1"/>
    </row>
    <row r="103" spans="1:11" s="3" customFormat="1" ht="21" customHeight="1">
      <c r="A103" s="8"/>
      <c r="B103" s="24"/>
      <c r="C103" s="8"/>
      <c r="D103" s="8"/>
      <c r="E103" s="8"/>
      <c r="F103" s="193"/>
      <c r="G103" s="193"/>
      <c r="H103" s="193"/>
      <c r="I103" s="193"/>
      <c r="J103" s="23"/>
      <c r="K103" s="1"/>
    </row>
    <row r="104" spans="1:11" s="3" customFormat="1" ht="21" customHeight="1">
      <c r="A104" s="8"/>
      <c r="B104" s="24"/>
      <c r="C104" s="8"/>
      <c r="D104" s="8"/>
      <c r="E104" s="8"/>
      <c r="F104" s="193"/>
      <c r="G104" s="193"/>
      <c r="H104" s="193"/>
      <c r="I104" s="193"/>
      <c r="J104" s="23"/>
      <c r="K104" s="1"/>
    </row>
    <row r="105" spans="1:11" s="3" customFormat="1" ht="21" customHeight="1">
      <c r="A105" s="8"/>
      <c r="B105" s="24"/>
      <c r="C105" s="8"/>
      <c r="D105" s="8"/>
      <c r="E105" s="8"/>
      <c r="F105" s="8"/>
      <c r="G105" s="8"/>
      <c r="H105" s="1"/>
      <c r="I105" s="8"/>
      <c r="J105" s="23"/>
      <c r="K105" s="1"/>
    </row>
    <row r="106" spans="1:11" s="3" customFormat="1" ht="21" customHeight="1">
      <c r="A106" s="8"/>
      <c r="B106" s="24"/>
      <c r="C106" s="8"/>
      <c r="D106" s="1"/>
      <c r="E106" s="1"/>
      <c r="F106" s="27"/>
      <c r="G106" s="27"/>
      <c r="H106" s="27"/>
      <c r="I106" s="27"/>
      <c r="J106" s="23"/>
      <c r="K106" s="1"/>
    </row>
    <row r="107" spans="1:11" s="3" customFormat="1" ht="21" customHeight="1">
      <c r="A107" s="8"/>
      <c r="B107" s="24"/>
      <c r="C107" s="8"/>
      <c r="D107" s="1"/>
      <c r="E107" s="1"/>
      <c r="F107" s="27"/>
      <c r="G107" s="27"/>
      <c r="H107" s="27"/>
      <c r="I107" s="27"/>
      <c r="J107" s="23"/>
      <c r="K107" s="1"/>
    </row>
    <row r="108" spans="1:11" s="3" customFormat="1" ht="21" customHeight="1">
      <c r="A108" s="8"/>
      <c r="B108" s="24"/>
      <c r="C108" s="8"/>
      <c r="D108" s="1"/>
      <c r="E108" s="1"/>
      <c r="F108" s="28" t="s">
        <v>153</v>
      </c>
      <c r="G108" s="1"/>
      <c r="H108" s="1"/>
      <c r="I108" s="1"/>
      <c r="J108" s="23"/>
      <c r="K108" s="1"/>
    </row>
    <row r="109" spans="1:11" s="3" customFormat="1" ht="21" customHeight="1">
      <c r="A109" s="8"/>
      <c r="B109" s="24"/>
      <c r="C109" s="8"/>
      <c r="D109" s="1"/>
      <c r="E109" s="1"/>
      <c r="F109" s="193" t="s">
        <v>154</v>
      </c>
      <c r="G109" s="193"/>
      <c r="H109" s="193"/>
      <c r="I109" s="193"/>
      <c r="J109" s="23"/>
      <c r="K109" s="1"/>
    </row>
    <row r="110" spans="1:11" s="3" customFormat="1" ht="21" customHeight="1">
      <c r="A110" s="8"/>
      <c r="B110" s="24"/>
      <c r="C110" s="8"/>
      <c r="D110" s="1"/>
      <c r="E110" s="1"/>
      <c r="F110" s="193"/>
      <c r="G110" s="193"/>
      <c r="H110" s="193"/>
      <c r="I110" s="193"/>
      <c r="J110" s="23"/>
      <c r="K110" s="1"/>
    </row>
    <row r="111" spans="1:11" s="3" customFormat="1" ht="21" customHeight="1">
      <c r="A111" s="8"/>
      <c r="B111" s="24"/>
      <c r="C111" s="8"/>
      <c r="D111" s="1"/>
      <c r="E111" s="1"/>
      <c r="F111" s="193"/>
      <c r="G111" s="193"/>
      <c r="H111" s="193"/>
      <c r="I111" s="193"/>
      <c r="J111" s="23"/>
      <c r="K111" s="1"/>
    </row>
    <row r="112" spans="1:11" s="3" customFormat="1" ht="21" customHeight="1">
      <c r="A112" s="8"/>
      <c r="B112" s="24"/>
      <c r="C112" s="8"/>
      <c r="D112" s="1"/>
      <c r="E112" s="1"/>
      <c r="F112" s="193"/>
      <c r="G112" s="193"/>
      <c r="H112" s="193"/>
      <c r="I112" s="193"/>
      <c r="J112" s="23"/>
      <c r="K112" s="1"/>
    </row>
    <row r="113" spans="1:11" s="3" customFormat="1" ht="21" customHeight="1">
      <c r="A113" s="8"/>
      <c r="B113" s="24"/>
      <c r="C113" s="8"/>
      <c r="D113" s="1"/>
      <c r="E113" s="1"/>
      <c r="F113" s="193"/>
      <c r="G113" s="193"/>
      <c r="H113" s="193"/>
      <c r="I113" s="193"/>
      <c r="J113" s="23"/>
      <c r="K113" s="1"/>
    </row>
    <row r="114" spans="1:11" s="3" customFormat="1" ht="21" customHeight="1">
      <c r="A114" s="8"/>
      <c r="B114" s="24"/>
      <c r="C114" s="8"/>
      <c r="D114" s="1"/>
      <c r="E114" s="1"/>
      <c r="F114" s="193"/>
      <c r="G114" s="193"/>
      <c r="H114" s="193"/>
      <c r="I114" s="193"/>
      <c r="J114" s="23"/>
      <c r="K114" s="1"/>
    </row>
    <row r="115" spans="1:11" s="3" customFormat="1" ht="21" customHeight="1">
      <c r="A115" s="8"/>
      <c r="B115" s="24"/>
      <c r="C115" s="8"/>
      <c r="D115" s="1"/>
      <c r="E115" s="1"/>
      <c r="F115" s="193"/>
      <c r="G115" s="193"/>
      <c r="H115" s="193"/>
      <c r="I115" s="193"/>
      <c r="J115" s="23"/>
      <c r="K115" s="1"/>
    </row>
    <row r="116" spans="1:11" s="3" customFormat="1" ht="21" customHeight="1">
      <c r="A116" s="8"/>
      <c r="B116" s="24"/>
      <c r="C116" s="8"/>
      <c r="D116" s="1"/>
      <c r="E116" s="1"/>
      <c r="F116" s="194"/>
      <c r="G116" s="194"/>
      <c r="H116" s="194"/>
      <c r="I116" s="194"/>
      <c r="J116" s="23"/>
      <c r="K116" s="1"/>
    </row>
    <row r="117" spans="1:11" s="3" customFormat="1" ht="21" customHeight="1">
      <c r="A117" s="8"/>
      <c r="B117" s="24"/>
      <c r="C117" s="8"/>
      <c r="D117" s="1"/>
      <c r="E117" s="1"/>
      <c r="F117" s="212" t="s">
        <v>97</v>
      </c>
      <c r="G117" s="213"/>
      <c r="H117" s="213"/>
      <c r="I117" s="214"/>
      <c r="J117" s="23"/>
      <c r="K117" s="1"/>
    </row>
    <row r="118" spans="1:11" s="3" customFormat="1" ht="21" customHeight="1">
      <c r="A118" s="8"/>
      <c r="B118" s="24"/>
      <c r="C118" s="8"/>
      <c r="D118" s="1"/>
      <c r="E118" s="1"/>
      <c r="F118" s="215"/>
      <c r="G118" s="216"/>
      <c r="H118" s="216"/>
      <c r="I118" s="217"/>
      <c r="J118" s="23"/>
      <c r="K118" s="1"/>
    </row>
    <row r="119" spans="1:11" s="3" customFormat="1" ht="21" customHeight="1">
      <c r="A119" s="8"/>
      <c r="B119" s="24"/>
      <c r="C119" s="8"/>
      <c r="D119" s="1"/>
      <c r="E119" s="1"/>
      <c r="F119" s="27"/>
      <c r="G119" s="27"/>
      <c r="H119" s="27"/>
      <c r="I119" s="27"/>
      <c r="J119" s="23"/>
      <c r="K119" s="1"/>
    </row>
    <row r="120" spans="1:11" s="3" customFormat="1" ht="21" customHeight="1">
      <c r="A120" s="8"/>
      <c r="B120" s="24"/>
      <c r="C120" s="8"/>
      <c r="D120" s="1"/>
      <c r="E120" s="1"/>
      <c r="F120" s="1"/>
      <c r="G120" s="1"/>
      <c r="H120" s="1"/>
      <c r="I120" s="8"/>
      <c r="J120" s="23"/>
      <c r="K120" s="1"/>
    </row>
    <row r="121" spans="1:11" s="3" customFormat="1" ht="21" customHeight="1">
      <c r="A121" s="8"/>
      <c r="B121" s="24"/>
      <c r="C121" s="8"/>
      <c r="D121" s="8"/>
      <c r="E121" s="8"/>
      <c r="F121" s="8"/>
      <c r="G121" s="1"/>
      <c r="H121" s="1"/>
      <c r="I121" s="8"/>
      <c r="J121" s="23"/>
      <c r="K121" s="1"/>
    </row>
    <row r="122" spans="1:11" s="3" customFormat="1" ht="21" customHeight="1">
      <c r="A122" s="8"/>
      <c r="B122" s="24"/>
      <c r="C122" s="46"/>
      <c r="D122" s="45"/>
      <c r="E122" s="45"/>
      <c r="F122" s="44"/>
      <c r="G122" s="44"/>
      <c r="H122" s="44"/>
      <c r="I122" s="43"/>
      <c r="J122" s="23"/>
      <c r="K122" s="1"/>
    </row>
    <row r="123" spans="1:11" s="3" customFormat="1" ht="21" customHeight="1">
      <c r="A123" s="8"/>
      <c r="B123" s="24"/>
      <c r="C123" s="34"/>
      <c r="D123" s="33"/>
      <c r="E123" s="33"/>
      <c r="F123" s="37"/>
      <c r="G123" s="37"/>
      <c r="H123" s="37"/>
      <c r="I123" s="36"/>
      <c r="J123" s="23"/>
      <c r="K123" s="1"/>
    </row>
    <row r="124" spans="1:11" s="3" customFormat="1" ht="21" customHeight="1">
      <c r="A124" s="8"/>
      <c r="B124" s="24"/>
      <c r="C124" s="218" t="s">
        <v>96</v>
      </c>
      <c r="D124" s="202"/>
      <c r="E124" s="202"/>
      <c r="F124" s="202"/>
      <c r="G124" s="202"/>
      <c r="H124" s="202"/>
      <c r="I124" s="219"/>
      <c r="J124" s="23"/>
      <c r="K124" s="1"/>
    </row>
    <row r="125" spans="1:11" s="3" customFormat="1" ht="21" customHeight="1">
      <c r="A125" s="8"/>
      <c r="B125" s="24"/>
      <c r="C125" s="35"/>
      <c r="D125" s="42"/>
      <c r="E125" s="42"/>
      <c r="F125" s="42"/>
      <c r="G125" s="42"/>
      <c r="H125" s="42"/>
      <c r="I125" s="41"/>
      <c r="J125" s="23"/>
      <c r="K125" s="1"/>
    </row>
    <row r="126" spans="1:11" s="3" customFormat="1" ht="21" customHeight="1">
      <c r="A126" s="8"/>
      <c r="B126" s="24"/>
      <c r="C126" s="218" t="s">
        <v>2</v>
      </c>
      <c r="D126" s="202"/>
      <c r="E126" s="202"/>
      <c r="F126" s="202"/>
      <c r="G126" s="202"/>
      <c r="H126" s="202"/>
      <c r="I126" s="219"/>
      <c r="J126" s="23"/>
      <c r="K126" s="1"/>
    </row>
    <row r="127" spans="1:11" s="3" customFormat="1" ht="21" customHeight="1">
      <c r="A127" s="8"/>
      <c r="B127" s="24"/>
      <c r="C127" s="220" t="s">
        <v>95</v>
      </c>
      <c r="D127" s="202"/>
      <c r="E127" s="202"/>
      <c r="F127" s="202"/>
      <c r="G127" s="202"/>
      <c r="H127" s="202"/>
      <c r="I127" s="219"/>
      <c r="J127" s="23"/>
      <c r="K127" s="1"/>
    </row>
    <row r="128" spans="1:11" s="3" customFormat="1" ht="21" customHeight="1">
      <c r="A128" s="8"/>
      <c r="B128" s="24"/>
      <c r="C128" s="221"/>
      <c r="D128" s="202"/>
      <c r="E128" s="202"/>
      <c r="F128" s="202"/>
      <c r="G128" s="202"/>
      <c r="H128" s="202"/>
      <c r="I128" s="219"/>
      <c r="J128" s="23"/>
      <c r="K128" s="1"/>
    </row>
    <row r="129" spans="1:11" s="3" customFormat="1" ht="21" customHeight="1">
      <c r="A129" s="8"/>
      <c r="B129" s="24"/>
      <c r="C129" s="34"/>
      <c r="D129" s="33"/>
      <c r="E129" s="33"/>
      <c r="F129" s="37"/>
      <c r="G129" s="37"/>
      <c r="H129" s="37"/>
      <c r="I129" s="36"/>
      <c r="J129" s="23"/>
      <c r="K129" s="1"/>
    </row>
    <row r="130" spans="1:11" s="3" customFormat="1" ht="21" customHeight="1">
      <c r="A130" s="8"/>
      <c r="B130" s="24"/>
      <c r="C130" s="218" t="s">
        <v>5</v>
      </c>
      <c r="D130" s="202"/>
      <c r="E130" s="202"/>
      <c r="F130" s="202"/>
      <c r="G130" s="202"/>
      <c r="H130" s="202"/>
      <c r="I130" s="219"/>
      <c r="J130" s="23"/>
      <c r="K130" s="1"/>
    </row>
    <row r="131" spans="1:11" s="3" customFormat="1" ht="21" customHeight="1">
      <c r="A131" s="8"/>
      <c r="B131" s="24"/>
      <c r="C131" s="220" t="s">
        <v>94</v>
      </c>
      <c r="D131" s="202"/>
      <c r="E131" s="202"/>
      <c r="F131" s="202"/>
      <c r="G131" s="202"/>
      <c r="H131" s="202"/>
      <c r="I131" s="219"/>
      <c r="J131" s="23"/>
      <c r="K131" s="1"/>
    </row>
    <row r="132" spans="1:11" s="3" customFormat="1" ht="21" customHeight="1">
      <c r="A132" s="8"/>
      <c r="B132" s="24"/>
      <c r="C132" s="221"/>
      <c r="D132" s="202"/>
      <c r="E132" s="202"/>
      <c r="F132" s="202"/>
      <c r="G132" s="202"/>
      <c r="H132" s="202"/>
      <c r="I132" s="219"/>
      <c r="J132" s="23"/>
      <c r="K132" s="1"/>
    </row>
    <row r="133" spans="1:11" s="3" customFormat="1" ht="21" customHeight="1">
      <c r="A133" s="8"/>
      <c r="B133" s="24"/>
      <c r="C133" s="34"/>
      <c r="D133" s="33"/>
      <c r="E133" s="33"/>
      <c r="F133" s="37"/>
      <c r="G133" s="37"/>
      <c r="H133" s="37"/>
      <c r="I133" s="36"/>
      <c r="J133" s="23"/>
      <c r="K133" s="1"/>
    </row>
    <row r="134" spans="1:11" s="3" customFormat="1" ht="21" customHeight="1">
      <c r="A134" s="8"/>
      <c r="B134" s="24"/>
      <c r="C134" s="218" t="s">
        <v>7</v>
      </c>
      <c r="D134" s="202"/>
      <c r="E134" s="202"/>
      <c r="F134" s="202"/>
      <c r="G134" s="202"/>
      <c r="H134" s="202"/>
      <c r="I134" s="219"/>
      <c r="J134" s="23"/>
      <c r="K134" s="1"/>
    </row>
    <row r="135" spans="1:11" s="3" customFormat="1" ht="21" customHeight="1">
      <c r="A135" s="8"/>
      <c r="B135" s="24"/>
      <c r="C135" s="220" t="s">
        <v>93</v>
      </c>
      <c r="D135" s="202"/>
      <c r="E135" s="202"/>
      <c r="F135" s="202"/>
      <c r="G135" s="202"/>
      <c r="H135" s="202"/>
      <c r="I135" s="219"/>
      <c r="J135" s="23"/>
      <c r="K135" s="1"/>
    </row>
    <row r="136" spans="1:11" s="3" customFormat="1" ht="21" customHeight="1">
      <c r="A136" s="8"/>
      <c r="B136" s="24"/>
      <c r="C136" s="221"/>
      <c r="D136" s="202"/>
      <c r="E136" s="202"/>
      <c r="F136" s="202"/>
      <c r="G136" s="202"/>
      <c r="H136" s="202"/>
      <c r="I136" s="219"/>
      <c r="J136" s="23"/>
      <c r="K136" s="1"/>
    </row>
    <row r="137" spans="1:11" s="3" customFormat="1" ht="21" customHeight="1">
      <c r="A137" s="8"/>
      <c r="B137" s="24"/>
      <c r="C137" s="221"/>
      <c r="D137" s="202"/>
      <c r="E137" s="202"/>
      <c r="F137" s="202"/>
      <c r="G137" s="202"/>
      <c r="H137" s="202"/>
      <c r="I137" s="219"/>
      <c r="J137" s="23"/>
      <c r="K137" s="1"/>
    </row>
    <row r="138" spans="1:11" s="3" customFormat="1" ht="21" customHeight="1">
      <c r="A138" s="8"/>
      <c r="B138" s="24"/>
      <c r="C138" s="34"/>
      <c r="D138" s="33"/>
      <c r="E138" s="33"/>
      <c r="F138" s="37"/>
      <c r="G138" s="37"/>
      <c r="H138" s="37"/>
      <c r="I138" s="36"/>
      <c r="J138" s="23"/>
      <c r="K138" s="1"/>
    </row>
    <row r="139" spans="1:11" s="3" customFormat="1" ht="21" customHeight="1">
      <c r="A139" s="8"/>
      <c r="B139" s="24"/>
      <c r="C139" s="218" t="s">
        <v>9</v>
      </c>
      <c r="D139" s="202"/>
      <c r="E139" s="202"/>
      <c r="F139" s="202"/>
      <c r="G139" s="202"/>
      <c r="H139" s="202"/>
      <c r="I139" s="219"/>
      <c r="J139" s="23"/>
      <c r="K139" s="1"/>
    </row>
    <row r="140" spans="1:11" s="3" customFormat="1" ht="21" customHeight="1">
      <c r="A140" s="8"/>
      <c r="B140" s="24"/>
      <c r="C140" s="222" t="s">
        <v>92</v>
      </c>
      <c r="D140" s="202"/>
      <c r="E140" s="202"/>
      <c r="F140" s="202"/>
      <c r="G140" s="202"/>
      <c r="H140" s="202"/>
      <c r="I140" s="219"/>
      <c r="J140" s="23"/>
      <c r="K140" s="1"/>
    </row>
    <row r="141" spans="1:11" s="3" customFormat="1" ht="21" customHeight="1">
      <c r="A141" s="8"/>
      <c r="B141" s="24"/>
      <c r="C141" s="40"/>
      <c r="D141" s="39"/>
      <c r="E141" s="39"/>
      <c r="F141" s="39"/>
      <c r="G141" s="39"/>
      <c r="H141" s="39"/>
      <c r="I141" s="38"/>
      <c r="J141" s="23"/>
      <c r="K141" s="1"/>
    </row>
    <row r="142" spans="1:11" s="3" customFormat="1" ht="21" customHeight="1">
      <c r="A142" s="8"/>
      <c r="B142" s="24"/>
      <c r="C142" s="218" t="s">
        <v>164</v>
      </c>
      <c r="D142" s="202"/>
      <c r="E142" s="202"/>
      <c r="F142" s="202"/>
      <c r="G142" s="202"/>
      <c r="H142" s="202"/>
      <c r="I142" s="219"/>
      <c r="J142" s="23"/>
      <c r="K142" s="1"/>
    </row>
    <row r="143" spans="1:11" s="3" customFormat="1" ht="21" customHeight="1">
      <c r="A143" s="8"/>
      <c r="B143" s="24"/>
      <c r="C143" s="222" t="s">
        <v>155</v>
      </c>
      <c r="D143" s="223"/>
      <c r="E143" s="223"/>
      <c r="F143" s="223"/>
      <c r="G143" s="223"/>
      <c r="H143" s="223"/>
      <c r="I143" s="224"/>
      <c r="J143" s="23"/>
      <c r="K143" s="1"/>
    </row>
    <row r="144" spans="1:11" s="3" customFormat="1" ht="21" customHeight="1">
      <c r="A144" s="8"/>
      <c r="B144" s="24"/>
      <c r="C144" s="222"/>
      <c r="D144" s="223"/>
      <c r="E144" s="223"/>
      <c r="F144" s="223"/>
      <c r="G144" s="223"/>
      <c r="H144" s="223"/>
      <c r="I144" s="224"/>
      <c r="J144" s="23"/>
      <c r="K144" s="1"/>
    </row>
    <row r="145" spans="1:11" s="3" customFormat="1" ht="21" customHeight="1">
      <c r="A145" s="8"/>
      <c r="B145" s="24"/>
      <c r="C145" s="225"/>
      <c r="D145" s="223"/>
      <c r="E145" s="223"/>
      <c r="F145" s="223"/>
      <c r="G145" s="223"/>
      <c r="H145" s="223"/>
      <c r="I145" s="224"/>
      <c r="J145" s="23"/>
      <c r="K145" s="1"/>
    </row>
    <row r="146" spans="1:11" s="3" customFormat="1" ht="21" customHeight="1">
      <c r="A146" s="8"/>
      <c r="B146" s="24"/>
      <c r="C146" s="34"/>
      <c r="D146" s="33"/>
      <c r="E146" s="33"/>
      <c r="F146" s="37"/>
      <c r="G146" s="37"/>
      <c r="H146" s="37"/>
      <c r="I146" s="36"/>
      <c r="J146" s="23"/>
      <c r="K146" s="1"/>
    </row>
    <row r="147" spans="1:11" s="3" customFormat="1" ht="21" customHeight="1">
      <c r="A147" s="8"/>
      <c r="B147" s="24"/>
      <c r="C147" s="34"/>
      <c r="D147" s="33"/>
      <c r="E147" s="33"/>
      <c r="F147" s="33"/>
      <c r="G147" s="33"/>
      <c r="H147" s="33"/>
      <c r="I147" s="32"/>
      <c r="J147" s="23"/>
      <c r="K147" s="1"/>
    </row>
    <row r="148" spans="1:11" s="3" customFormat="1" ht="21" customHeight="1">
      <c r="A148" s="8"/>
      <c r="B148" s="24"/>
      <c r="C148" s="31"/>
      <c r="D148" s="30"/>
      <c r="E148" s="30"/>
      <c r="F148" s="30"/>
      <c r="G148" s="30"/>
      <c r="H148" s="30"/>
      <c r="I148" s="29"/>
      <c r="J148" s="23"/>
      <c r="K148" s="1"/>
    </row>
    <row r="149" spans="1:11" s="3" customFormat="1" ht="21" customHeight="1">
      <c r="A149" s="8"/>
      <c r="B149" s="24"/>
      <c r="C149" s="8"/>
      <c r="D149" s="8"/>
      <c r="E149" s="8"/>
      <c r="F149" s="8"/>
      <c r="G149" s="1"/>
      <c r="H149" s="1"/>
      <c r="I149" s="8"/>
      <c r="J149" s="23"/>
      <c r="K149" s="1"/>
    </row>
    <row r="150" spans="1:11" s="3" customFormat="1" ht="21" customHeight="1">
      <c r="A150" s="8"/>
      <c r="B150" s="24"/>
      <c r="C150" s="8"/>
      <c r="D150" s="8"/>
      <c r="E150" s="8"/>
      <c r="F150" s="8"/>
      <c r="G150" s="1"/>
      <c r="H150" s="1"/>
      <c r="I150" s="8"/>
      <c r="J150" s="23"/>
      <c r="K150" s="1"/>
    </row>
    <row r="151" spans="1:11" s="3" customFormat="1" ht="21" customHeight="1">
      <c r="A151" s="8"/>
      <c r="B151" s="24"/>
      <c r="C151" s="8"/>
      <c r="D151" s="8"/>
      <c r="E151" s="8"/>
      <c r="F151" s="8"/>
      <c r="G151" s="1"/>
      <c r="H151" s="1"/>
      <c r="I151" s="8"/>
      <c r="J151" s="23"/>
      <c r="K151" s="1"/>
    </row>
    <row r="152" spans="1:11" s="3" customFormat="1" ht="21" customHeight="1">
      <c r="A152" s="8"/>
      <c r="B152" s="24"/>
      <c r="C152" s="8"/>
      <c r="D152" s="8"/>
      <c r="E152" s="8"/>
      <c r="F152" s="28" t="s">
        <v>156</v>
      </c>
      <c r="G152" s="1"/>
      <c r="H152" s="1"/>
      <c r="I152" s="1"/>
      <c r="J152" s="23"/>
      <c r="K152" s="1"/>
    </row>
    <row r="153" spans="1:11" s="3" customFormat="1" ht="21" customHeight="1">
      <c r="A153" s="8"/>
      <c r="B153" s="24"/>
      <c r="C153" s="8"/>
      <c r="D153" s="8"/>
      <c r="E153" s="8"/>
      <c r="F153" s="226" t="s">
        <v>159</v>
      </c>
      <c r="G153" s="202"/>
      <c r="H153" s="202"/>
      <c r="I153" s="202"/>
      <c r="J153" s="23"/>
      <c r="K153" s="1"/>
    </row>
    <row r="154" spans="1:11" s="3" customFormat="1" ht="21" customHeight="1">
      <c r="A154" s="8"/>
      <c r="B154" s="24"/>
      <c r="C154" s="8"/>
      <c r="D154" s="8"/>
      <c r="E154" s="8"/>
      <c r="F154" s="202"/>
      <c r="G154" s="202"/>
      <c r="H154" s="202"/>
      <c r="I154" s="202"/>
      <c r="J154" s="23"/>
      <c r="K154" s="1"/>
    </row>
    <row r="155" spans="1:11" s="3" customFormat="1" ht="21" customHeight="1">
      <c r="A155" s="8"/>
      <c r="B155" s="24"/>
      <c r="C155" s="8"/>
      <c r="D155" s="8"/>
      <c r="E155" s="8"/>
      <c r="F155" s="202"/>
      <c r="G155" s="202"/>
      <c r="H155" s="202"/>
      <c r="I155" s="202"/>
      <c r="J155" s="23"/>
      <c r="K155" s="1"/>
    </row>
    <row r="156" spans="1:11" s="3" customFormat="1" ht="21" customHeight="1">
      <c r="A156" s="8"/>
      <c r="B156" s="24"/>
      <c r="C156" s="8"/>
      <c r="D156" s="8"/>
      <c r="E156" s="8"/>
      <c r="F156" s="28" t="s">
        <v>157</v>
      </c>
      <c r="G156" s="1"/>
      <c r="H156" s="1"/>
      <c r="I156" s="1"/>
      <c r="J156" s="23"/>
      <c r="K156" s="1"/>
    </row>
    <row r="157" spans="1:11" s="3" customFormat="1" ht="21" customHeight="1">
      <c r="A157" s="8"/>
      <c r="B157" s="24"/>
      <c r="C157" s="8"/>
      <c r="D157" s="8"/>
      <c r="E157" s="8"/>
      <c r="F157" s="226" t="s">
        <v>158</v>
      </c>
      <c r="G157" s="202"/>
      <c r="H157" s="202"/>
      <c r="I157" s="202"/>
      <c r="J157" s="23"/>
      <c r="K157" s="1"/>
    </row>
    <row r="158" spans="1:11" s="3" customFormat="1" ht="21" customHeight="1">
      <c r="A158" s="8"/>
      <c r="B158" s="24"/>
      <c r="C158" s="8"/>
      <c r="D158" s="8"/>
      <c r="E158" s="8"/>
      <c r="F158" s="202"/>
      <c r="G158" s="202"/>
      <c r="H158" s="202"/>
      <c r="I158" s="202"/>
      <c r="J158" s="23"/>
      <c r="K158" s="1"/>
    </row>
    <row r="159" spans="1:11" s="3" customFormat="1" ht="21" customHeight="1">
      <c r="A159" s="8"/>
      <c r="B159" s="24"/>
      <c r="C159" s="8"/>
      <c r="D159" s="8"/>
      <c r="E159" s="8"/>
      <c r="F159" s="212" t="s">
        <v>160</v>
      </c>
      <c r="G159" s="213"/>
      <c r="H159" s="213"/>
      <c r="I159" s="214"/>
      <c r="J159" s="23"/>
      <c r="K159" s="1"/>
    </row>
    <row r="160" spans="1:11" s="3" customFormat="1" ht="21" customHeight="1">
      <c r="A160" s="8"/>
      <c r="B160" s="24"/>
      <c r="C160" s="8"/>
      <c r="D160" s="8"/>
      <c r="E160" s="8"/>
      <c r="F160" s="215"/>
      <c r="G160" s="216"/>
      <c r="H160" s="216"/>
      <c r="I160" s="217"/>
      <c r="J160" s="23"/>
      <c r="K160" s="1"/>
    </row>
    <row r="161" spans="1:11" s="3" customFormat="1" ht="21" customHeight="1">
      <c r="A161" s="8"/>
      <c r="B161" s="24"/>
      <c r="C161" s="8"/>
      <c r="D161" s="8"/>
      <c r="E161" s="8"/>
      <c r="J161" s="23"/>
      <c r="K161" s="1"/>
    </row>
    <row r="162" spans="1:11" s="3" customFormat="1" ht="21" customHeight="1">
      <c r="A162" s="8"/>
      <c r="B162" s="24"/>
      <c r="C162" s="8"/>
      <c r="D162" s="8"/>
      <c r="E162" s="8"/>
      <c r="J162" s="23"/>
      <c r="K162" s="1"/>
    </row>
    <row r="163" spans="1:11" s="3" customFormat="1" ht="21" customHeight="1">
      <c r="A163" s="8"/>
      <c r="B163" s="24"/>
      <c r="C163" s="8"/>
      <c r="D163" s="8"/>
      <c r="E163" s="8"/>
      <c r="J163" s="23"/>
      <c r="K163" s="1"/>
    </row>
    <row r="164" spans="1:11" s="3" customFormat="1" ht="21" customHeight="1">
      <c r="A164" s="8"/>
      <c r="B164" s="24"/>
      <c r="C164" s="8"/>
      <c r="D164" s="8"/>
      <c r="E164" s="8"/>
      <c r="J164" s="23"/>
      <c r="K164" s="1"/>
    </row>
    <row r="165" spans="1:11" s="3" customFormat="1" ht="21" customHeight="1">
      <c r="A165" s="8"/>
      <c r="B165" s="24"/>
      <c r="C165" s="8"/>
      <c r="D165" s="8"/>
      <c r="E165" s="8"/>
      <c r="F165" s="8"/>
      <c r="G165" s="1"/>
      <c r="H165" s="8"/>
      <c r="I165" s="8"/>
      <c r="J165" s="23"/>
      <c r="K165" s="1"/>
    </row>
    <row r="166" spans="1:11" s="3" customFormat="1" ht="21" customHeight="1">
      <c r="A166" s="8"/>
      <c r="B166" s="24"/>
      <c r="C166" s="231" t="s">
        <v>89</v>
      </c>
      <c r="D166" s="8"/>
      <c r="E166" s="8"/>
      <c r="F166" s="8"/>
      <c r="G166" s="1"/>
      <c r="H166" s="8"/>
      <c r="I166" s="8"/>
      <c r="J166" s="23"/>
      <c r="K166" s="1"/>
    </row>
    <row r="167" spans="1:11" s="3" customFormat="1" ht="21" customHeight="1">
      <c r="A167" s="8"/>
      <c r="B167" s="24"/>
      <c r="C167" s="232"/>
      <c r="D167" s="8"/>
      <c r="E167" s="8"/>
      <c r="F167" s="8"/>
      <c r="G167" s="1"/>
      <c r="H167" s="8"/>
      <c r="I167" s="8"/>
      <c r="J167" s="23"/>
      <c r="K167" s="1"/>
    </row>
    <row r="168" spans="1:11" s="3" customFormat="1" ht="21" customHeight="1">
      <c r="A168" s="8"/>
      <c r="B168" s="22"/>
      <c r="C168" s="20"/>
      <c r="D168" s="20"/>
      <c r="E168" s="20"/>
      <c r="F168" s="20"/>
      <c r="G168" s="21"/>
      <c r="H168" s="20"/>
      <c r="I168" s="20"/>
      <c r="J168" s="19"/>
      <c r="K168" s="1"/>
    </row>
    <row r="169" spans="1:11" s="3" customFormat="1" ht="21" customHeight="1">
      <c r="A169" s="8"/>
      <c r="B169" s="8"/>
      <c r="C169" s="8"/>
      <c r="D169" s="8"/>
      <c r="E169" s="8"/>
      <c r="F169" s="8"/>
      <c r="G169" s="1"/>
      <c r="H169" s="8"/>
      <c r="I169" s="8"/>
      <c r="J169" s="1"/>
      <c r="K169" s="1"/>
    </row>
    <row r="170" spans="1:11" ht="21" customHeight="1">
      <c r="A170" s="8"/>
      <c r="B170" s="203" t="s">
        <v>69</v>
      </c>
      <c r="C170" s="204"/>
      <c r="D170" s="204"/>
      <c r="E170" s="204"/>
      <c r="F170" s="204"/>
      <c r="G170" s="204"/>
      <c r="H170" s="204"/>
      <c r="I170" s="204"/>
      <c r="J170" s="205"/>
      <c r="K170" s="1"/>
    </row>
    <row r="171" spans="1:11" ht="21" customHeight="1">
      <c r="A171" s="8"/>
      <c r="B171" s="206"/>
      <c r="C171" s="207"/>
      <c r="D171" s="207"/>
      <c r="E171" s="207"/>
      <c r="F171" s="207"/>
      <c r="G171" s="207"/>
      <c r="H171" s="207"/>
      <c r="I171" s="207"/>
      <c r="J171" s="208"/>
      <c r="K171" s="1"/>
    </row>
    <row r="172" spans="1:11" ht="21" customHeight="1">
      <c r="A172" s="8"/>
      <c r="B172" s="209" t="s">
        <v>70</v>
      </c>
      <c r="C172" s="210"/>
      <c r="D172" s="210"/>
      <c r="E172" s="210"/>
      <c r="F172" s="210"/>
      <c r="G172" s="210"/>
      <c r="H172" s="210"/>
      <c r="I172" s="210"/>
      <c r="J172" s="211"/>
      <c r="K172" s="1"/>
    </row>
    <row r="173" spans="1:11" ht="21" customHeight="1">
      <c r="A173" s="8"/>
      <c r="B173" s="24"/>
      <c r="C173" s="8"/>
      <c r="D173" s="8"/>
      <c r="E173" s="8"/>
      <c r="F173" s="8"/>
      <c r="G173" s="1"/>
      <c r="H173" s="8"/>
      <c r="I173" s="8"/>
      <c r="J173" s="23"/>
      <c r="K173" s="1"/>
    </row>
    <row r="174" spans="1:11" ht="21" customHeight="1">
      <c r="A174" s="8"/>
      <c r="B174" s="24"/>
      <c r="C174" s="8"/>
      <c r="D174" s="8"/>
      <c r="E174" s="8"/>
      <c r="F174" s="8"/>
      <c r="G174" s="1"/>
      <c r="H174" s="8"/>
      <c r="I174" s="8"/>
      <c r="J174" s="23"/>
      <c r="K174" s="1"/>
    </row>
    <row r="175" spans="1:11" ht="21" customHeight="1">
      <c r="A175" s="8"/>
      <c r="B175" s="70" t="s">
        <v>1</v>
      </c>
      <c r="C175" s="228" t="s">
        <v>72</v>
      </c>
      <c r="D175" s="207"/>
      <c r="E175" s="207"/>
      <c r="F175" s="207"/>
      <c r="G175" s="207"/>
      <c r="H175" s="207"/>
      <c r="I175" s="207"/>
      <c r="J175" s="23"/>
      <c r="K175" s="1"/>
    </row>
    <row r="176" spans="1:11" ht="21" customHeight="1">
      <c r="A176" s="8"/>
      <c r="B176" s="24"/>
      <c r="C176" s="229" t="s">
        <v>116</v>
      </c>
      <c r="D176" s="207"/>
      <c r="E176" s="207"/>
      <c r="F176" s="207"/>
      <c r="G176" s="207"/>
      <c r="H176" s="207"/>
      <c r="I176" s="207"/>
      <c r="J176" s="23"/>
      <c r="K176" s="1"/>
    </row>
    <row r="177" spans="1:11" ht="21" customHeight="1">
      <c r="A177" s="8"/>
      <c r="B177" s="24"/>
      <c r="C177" s="207"/>
      <c r="D177" s="207"/>
      <c r="E177" s="207"/>
      <c r="F177" s="207"/>
      <c r="G177" s="207"/>
      <c r="H177" s="207"/>
      <c r="I177" s="207"/>
      <c r="J177" s="23"/>
      <c r="K177" s="1"/>
    </row>
    <row r="178" spans="1:11" ht="21" customHeight="1">
      <c r="A178" s="8"/>
      <c r="B178" s="24"/>
      <c r="C178" s="207"/>
      <c r="D178" s="207"/>
      <c r="E178" s="207"/>
      <c r="F178" s="207"/>
      <c r="G178" s="207"/>
      <c r="H178" s="207"/>
      <c r="I178" s="207"/>
      <c r="J178" s="23"/>
      <c r="K178" s="1"/>
    </row>
    <row r="179" spans="1:11" ht="21" customHeight="1">
      <c r="A179" s="8"/>
      <c r="B179" s="24"/>
      <c r="C179" s="207"/>
      <c r="D179" s="207"/>
      <c r="E179" s="207"/>
      <c r="F179" s="207"/>
      <c r="G179" s="207"/>
      <c r="H179" s="207"/>
      <c r="I179" s="207"/>
      <c r="J179" s="23"/>
      <c r="K179" s="1"/>
    </row>
    <row r="180" spans="1:11" ht="21" customHeight="1">
      <c r="A180" s="8"/>
      <c r="B180" s="24"/>
      <c r="C180" s="207"/>
      <c r="D180" s="207"/>
      <c r="E180" s="207"/>
      <c r="F180" s="207"/>
      <c r="G180" s="207"/>
      <c r="H180" s="207"/>
      <c r="I180" s="207"/>
      <c r="J180" s="23"/>
      <c r="K180" s="1"/>
    </row>
    <row r="181" spans="1:11" ht="21" customHeight="1">
      <c r="A181" s="8"/>
      <c r="B181" s="24"/>
      <c r="C181" s="9"/>
      <c r="D181" s="9"/>
      <c r="E181" s="9"/>
      <c r="F181" s="9"/>
      <c r="G181" s="9"/>
      <c r="H181" s="9"/>
      <c r="I181" s="9"/>
      <c r="J181" s="23"/>
      <c r="K181" s="1"/>
    </row>
    <row r="182" spans="1:11" ht="21" customHeight="1">
      <c r="A182" s="8"/>
      <c r="B182" s="70" t="s">
        <v>4</v>
      </c>
      <c r="C182" s="48" t="s">
        <v>71</v>
      </c>
      <c r="D182" s="9"/>
      <c r="E182" s="9"/>
      <c r="F182" s="9"/>
      <c r="G182" s="9"/>
      <c r="H182" s="9"/>
      <c r="I182" s="9"/>
      <c r="J182" s="23"/>
      <c r="K182" s="1"/>
    </row>
    <row r="183" spans="1:11" ht="21" customHeight="1">
      <c r="A183" s="8"/>
      <c r="B183" s="24"/>
      <c r="C183" s="230" t="s">
        <v>161</v>
      </c>
      <c r="D183" s="230"/>
      <c r="E183" s="230"/>
      <c r="F183" s="230"/>
      <c r="G183" s="230"/>
      <c r="H183" s="230"/>
      <c r="I183" s="230"/>
      <c r="J183" s="23"/>
      <c r="K183" s="1"/>
    </row>
    <row r="184" spans="1:11" ht="21" customHeight="1">
      <c r="A184" s="8"/>
      <c r="B184" s="24"/>
      <c r="C184" s="230"/>
      <c r="D184" s="230"/>
      <c r="E184" s="230"/>
      <c r="F184" s="230"/>
      <c r="G184" s="230"/>
      <c r="H184" s="230"/>
      <c r="I184" s="230"/>
      <c r="J184" s="23"/>
      <c r="K184" s="1"/>
    </row>
    <row r="185" spans="1:11" ht="21" customHeight="1">
      <c r="A185" s="8"/>
      <c r="B185" s="24"/>
      <c r="C185" s="230"/>
      <c r="D185" s="230"/>
      <c r="E185" s="230"/>
      <c r="F185" s="230"/>
      <c r="G185" s="230"/>
      <c r="H185" s="230"/>
      <c r="I185" s="230"/>
      <c r="J185" s="23"/>
      <c r="K185" s="1"/>
    </row>
    <row r="186" spans="1:11" ht="21" customHeight="1">
      <c r="A186" s="8"/>
      <c r="B186" s="24"/>
      <c r="C186" s="230"/>
      <c r="D186" s="230"/>
      <c r="E186" s="230"/>
      <c r="F186" s="230"/>
      <c r="G186" s="230"/>
      <c r="H186" s="230"/>
      <c r="I186" s="230"/>
      <c r="J186" s="23"/>
      <c r="K186" s="1"/>
    </row>
    <row r="187" spans="1:11" ht="21" customHeight="1">
      <c r="A187" s="8"/>
      <c r="B187" s="24"/>
      <c r="C187" s="6"/>
      <c r="D187" s="6"/>
      <c r="E187" s="6"/>
      <c r="F187" s="6"/>
      <c r="G187" s="6"/>
      <c r="H187" s="6"/>
      <c r="I187" s="6"/>
      <c r="J187" s="23"/>
      <c r="K187" s="1"/>
    </row>
    <row r="188" spans="1:11" ht="21" customHeight="1">
      <c r="A188" s="8"/>
      <c r="B188" s="70" t="s">
        <v>6</v>
      </c>
      <c r="C188" s="48" t="s">
        <v>117</v>
      </c>
      <c r="D188" s="8"/>
      <c r="E188" s="8"/>
      <c r="F188" s="8"/>
      <c r="G188" s="1"/>
      <c r="H188" s="8"/>
      <c r="I188" s="8"/>
      <c r="J188" s="23"/>
      <c r="K188" s="1"/>
    </row>
    <row r="189" spans="1:11" ht="21" customHeight="1">
      <c r="A189" s="8"/>
      <c r="B189" s="71"/>
      <c r="C189" s="229" t="s">
        <v>91</v>
      </c>
      <c r="D189" s="207"/>
      <c r="E189" s="207"/>
      <c r="F189" s="207"/>
      <c r="G189" s="207"/>
      <c r="H189" s="207"/>
      <c r="I189" s="207"/>
      <c r="J189" s="23"/>
      <c r="K189" s="1"/>
    </row>
    <row r="190" spans="1:11" ht="21" customHeight="1">
      <c r="A190" s="8"/>
      <c r="B190" s="71"/>
      <c r="C190" s="207"/>
      <c r="D190" s="207"/>
      <c r="E190" s="207"/>
      <c r="F190" s="207"/>
      <c r="G190" s="207"/>
      <c r="H190" s="207"/>
      <c r="I190" s="207"/>
      <c r="J190" s="23"/>
      <c r="K190" s="1"/>
    </row>
    <row r="191" spans="1:11" ht="21" customHeight="1">
      <c r="A191" s="8"/>
      <c r="B191" s="24"/>
      <c r="C191" s="8"/>
      <c r="D191" s="8"/>
      <c r="E191" s="8"/>
      <c r="F191" s="8"/>
      <c r="G191" s="1"/>
      <c r="H191" s="8"/>
      <c r="I191" s="8"/>
      <c r="J191" s="23"/>
      <c r="K191" s="1"/>
    </row>
    <row r="192" spans="1:11" ht="21" customHeight="1">
      <c r="A192" s="8"/>
      <c r="B192" s="22"/>
      <c r="C192" s="20"/>
      <c r="D192" s="20"/>
      <c r="E192" s="20"/>
      <c r="F192" s="20"/>
      <c r="G192" s="21"/>
      <c r="H192" s="20"/>
      <c r="I192" s="20"/>
      <c r="J192" s="19"/>
      <c r="K192" s="1"/>
    </row>
    <row r="193" spans="1:11" ht="21" customHeight="1">
      <c r="A193" s="8"/>
      <c r="B193" s="8"/>
      <c r="C193" s="8"/>
      <c r="D193" s="8"/>
      <c r="E193" s="8"/>
      <c r="F193" s="8"/>
      <c r="G193" s="1"/>
      <c r="H193" s="8"/>
      <c r="I193" s="8"/>
      <c r="J193" s="1"/>
      <c r="K193" s="1"/>
    </row>
    <row r="194" spans="1:11" ht="21" customHeight="1">
      <c r="A194" s="8"/>
      <c r="B194" s="203" t="s">
        <v>130</v>
      </c>
      <c r="C194" s="204"/>
      <c r="D194" s="204"/>
      <c r="E194" s="204"/>
      <c r="F194" s="204"/>
      <c r="G194" s="204"/>
      <c r="H194" s="204"/>
      <c r="I194" s="204"/>
      <c r="J194" s="205"/>
      <c r="K194" s="1"/>
    </row>
    <row r="195" spans="1:11" ht="21" customHeight="1">
      <c r="A195" s="8"/>
      <c r="B195" s="206"/>
      <c r="C195" s="207"/>
      <c r="D195" s="207"/>
      <c r="E195" s="207"/>
      <c r="F195" s="207"/>
      <c r="G195" s="207"/>
      <c r="H195" s="207"/>
      <c r="I195" s="207"/>
      <c r="J195" s="208"/>
      <c r="K195" s="1"/>
    </row>
    <row r="196" spans="1:11" ht="21" customHeight="1">
      <c r="A196" s="8"/>
      <c r="B196" s="209" t="s">
        <v>62</v>
      </c>
      <c r="C196" s="210"/>
      <c r="D196" s="210"/>
      <c r="E196" s="210"/>
      <c r="F196" s="210"/>
      <c r="G196" s="210"/>
      <c r="H196" s="210"/>
      <c r="I196" s="210"/>
      <c r="J196" s="211"/>
      <c r="K196" s="1"/>
    </row>
    <row r="197" spans="1:11" ht="21" customHeight="1">
      <c r="A197" s="8"/>
      <c r="B197" s="24"/>
      <c r="C197" s="8"/>
      <c r="D197" s="8"/>
      <c r="E197" s="8"/>
      <c r="F197" s="8"/>
      <c r="G197" s="1"/>
      <c r="H197" s="8"/>
      <c r="I197" s="8"/>
      <c r="J197" s="23"/>
      <c r="K197" s="1"/>
    </row>
    <row r="198" spans="1:11" ht="21" customHeight="1">
      <c r="A198" s="8"/>
      <c r="B198" s="24"/>
      <c r="C198" s="9"/>
      <c r="D198" s="8"/>
      <c r="E198" s="8"/>
      <c r="F198" s="6"/>
      <c r="G198" s="6"/>
      <c r="H198" s="6"/>
      <c r="I198" s="6"/>
      <c r="J198" s="23"/>
      <c r="K198" s="1"/>
    </row>
    <row r="199" spans="1:11" ht="21" customHeight="1">
      <c r="A199" s="8"/>
      <c r="B199" s="24"/>
      <c r="C199" s="9"/>
      <c r="D199" s="8"/>
      <c r="E199" s="8"/>
      <c r="F199" s="6"/>
      <c r="G199" s="6"/>
      <c r="H199" s="6"/>
      <c r="I199" s="6"/>
      <c r="J199" s="23"/>
      <c r="K199" s="1"/>
    </row>
    <row r="200" spans="1:11" ht="21" customHeight="1">
      <c r="A200" s="8"/>
      <c r="B200" s="24"/>
      <c r="C200" s="9"/>
      <c r="D200" s="8"/>
      <c r="E200" s="8"/>
      <c r="F200" s="6"/>
      <c r="G200" s="6"/>
      <c r="H200" s="6"/>
      <c r="I200" s="6"/>
      <c r="J200" s="23"/>
      <c r="K200" s="1"/>
    </row>
    <row r="201" spans="1:11" ht="21" customHeight="1">
      <c r="A201" s="8"/>
      <c r="B201" s="24"/>
      <c r="C201" s="7"/>
      <c r="D201" s="8"/>
      <c r="E201" s="8"/>
      <c r="F201" s="8"/>
      <c r="G201" s="8"/>
      <c r="H201" s="8"/>
      <c r="I201" s="8"/>
      <c r="J201" s="23"/>
      <c r="K201" s="1"/>
    </row>
    <row r="202" spans="1:11" ht="21" customHeight="1">
      <c r="A202" s="8"/>
      <c r="B202" s="24"/>
      <c r="C202" s="7"/>
      <c r="D202" s="8"/>
      <c r="E202" s="8"/>
      <c r="F202" s="8"/>
      <c r="G202" s="8"/>
      <c r="H202" s="8"/>
      <c r="I202" s="8"/>
      <c r="J202" s="23"/>
      <c r="K202" s="1"/>
    </row>
    <row r="203" spans="1:11" ht="21" customHeight="1">
      <c r="A203" s="8"/>
      <c r="B203" s="24"/>
      <c r="C203" s="8"/>
      <c r="D203" s="8"/>
      <c r="E203" s="8"/>
      <c r="F203" s="5" t="s">
        <v>131</v>
      </c>
      <c r="G203" s="8"/>
      <c r="H203" s="8"/>
      <c r="I203" s="8"/>
      <c r="J203" s="23"/>
      <c r="K203" s="1"/>
    </row>
    <row r="204" spans="1:11" ht="21" customHeight="1">
      <c r="A204" s="8"/>
      <c r="B204" s="70"/>
      <c r="C204" s="8"/>
      <c r="D204" s="8"/>
      <c r="E204" s="8"/>
      <c r="F204" s="230" t="s">
        <v>132</v>
      </c>
      <c r="G204" s="230"/>
      <c r="H204" s="230"/>
      <c r="I204" s="230"/>
      <c r="J204" s="23"/>
      <c r="K204" s="1"/>
    </row>
    <row r="205" spans="1:11" ht="21" customHeight="1">
      <c r="A205" s="8"/>
      <c r="B205" s="24"/>
      <c r="C205" s="8"/>
      <c r="D205" s="8"/>
      <c r="E205" s="8"/>
      <c r="F205" s="230"/>
      <c r="G205" s="230"/>
      <c r="H205" s="230"/>
      <c r="I205" s="230"/>
      <c r="J205" s="23"/>
      <c r="K205" s="1"/>
    </row>
    <row r="206" spans="1:11" ht="21" customHeight="1">
      <c r="A206" s="8"/>
      <c r="B206" s="24"/>
      <c r="C206" s="8"/>
      <c r="D206" s="8"/>
      <c r="E206" s="8"/>
      <c r="F206" s="230"/>
      <c r="G206" s="230"/>
      <c r="H206" s="230"/>
      <c r="I206" s="230"/>
      <c r="J206" s="23"/>
      <c r="K206" s="1"/>
    </row>
    <row r="207" spans="1:11" ht="21" customHeight="1">
      <c r="A207" s="8"/>
      <c r="B207" s="24"/>
      <c r="C207" s="8"/>
      <c r="D207" s="8"/>
      <c r="E207" s="8"/>
      <c r="F207" s="230"/>
      <c r="G207" s="230"/>
      <c r="H207" s="230"/>
      <c r="I207" s="230"/>
      <c r="J207" s="23"/>
      <c r="K207" s="1"/>
    </row>
    <row r="208" spans="1:11" ht="21" customHeight="1">
      <c r="A208" s="8"/>
      <c r="B208" s="70"/>
      <c r="C208" s="8"/>
      <c r="D208" s="8"/>
      <c r="E208" s="8"/>
      <c r="F208" s="8"/>
      <c r="G208" s="8"/>
      <c r="H208" s="8"/>
      <c r="I208" s="8"/>
      <c r="J208" s="23"/>
      <c r="K208" s="1"/>
    </row>
    <row r="209" spans="1:11" ht="21" customHeight="1">
      <c r="A209" s="8"/>
      <c r="B209" s="71"/>
      <c r="C209" s="8"/>
      <c r="D209" s="8"/>
      <c r="E209" s="8"/>
      <c r="F209" s="8"/>
      <c r="G209" s="8"/>
      <c r="H209" s="8"/>
      <c r="I209" s="8"/>
      <c r="J209" s="23"/>
      <c r="K209" s="1"/>
    </row>
    <row r="210" spans="1:11" ht="21" customHeight="1">
      <c r="A210" s="8"/>
      <c r="B210" s="71"/>
      <c r="C210" s="8"/>
      <c r="D210" s="8"/>
      <c r="E210" s="8"/>
      <c r="F210" s="8"/>
      <c r="G210" s="8"/>
      <c r="H210" s="8"/>
      <c r="I210" s="8"/>
      <c r="J210" s="23"/>
      <c r="K210" s="1"/>
    </row>
    <row r="211" spans="1:11" ht="21" customHeight="1">
      <c r="A211" s="8"/>
      <c r="B211" s="71"/>
      <c r="C211" s="8"/>
      <c r="D211" s="8"/>
      <c r="E211" s="8"/>
      <c r="F211" s="8"/>
      <c r="G211" s="8"/>
      <c r="H211" s="8"/>
      <c r="I211" s="8"/>
      <c r="J211" s="23"/>
      <c r="K211" s="1"/>
    </row>
    <row r="212" spans="1:11" ht="21" customHeight="1">
      <c r="A212" s="8"/>
      <c r="B212" s="71"/>
      <c r="C212" s="8"/>
      <c r="D212" s="8"/>
      <c r="E212" s="8"/>
      <c r="F212" s="8"/>
      <c r="G212" s="8"/>
      <c r="H212" s="8"/>
      <c r="I212" s="8"/>
      <c r="J212" s="23"/>
      <c r="K212" s="1"/>
    </row>
    <row r="213" spans="1:11" ht="21" customHeight="1">
      <c r="A213" s="8"/>
      <c r="B213" s="24"/>
      <c r="C213" s="8"/>
      <c r="D213" s="8"/>
      <c r="E213" s="8"/>
      <c r="F213" s="8"/>
      <c r="G213" s="8"/>
      <c r="H213" s="8"/>
      <c r="I213" s="8"/>
      <c r="J213" s="23"/>
      <c r="K213" s="1"/>
    </row>
    <row r="214" spans="1:11" ht="21" customHeight="1">
      <c r="A214" s="8"/>
      <c r="B214" s="22"/>
      <c r="C214" s="20"/>
      <c r="D214" s="20"/>
      <c r="E214" s="20"/>
      <c r="F214" s="20"/>
      <c r="G214" s="21"/>
      <c r="H214" s="20"/>
      <c r="I214" s="20"/>
      <c r="J214" s="19"/>
      <c r="K214" s="1"/>
    </row>
    <row r="215" spans="1:11" ht="21" customHeight="1">
      <c r="A215" s="8"/>
      <c r="B215" s="8"/>
      <c r="C215" s="8"/>
      <c r="D215" s="8"/>
      <c r="E215" s="8"/>
      <c r="F215" s="8"/>
      <c r="G215" s="1"/>
      <c r="H215" s="8"/>
      <c r="I215" s="8"/>
      <c r="J215" s="1"/>
      <c r="K215" s="1"/>
    </row>
    <row r="216" spans="1:11" ht="21" customHeight="1">
      <c r="A216" s="8"/>
      <c r="B216" s="248" t="s">
        <v>118</v>
      </c>
      <c r="C216" s="204"/>
      <c r="D216" s="204"/>
      <c r="E216" s="204"/>
      <c r="F216" s="204"/>
      <c r="G216" s="204"/>
      <c r="H216" s="204"/>
      <c r="I216" s="204"/>
      <c r="J216" s="205"/>
      <c r="K216" s="1"/>
    </row>
    <row r="217" spans="1:11" ht="21" customHeight="1">
      <c r="A217" s="8"/>
      <c r="B217" s="206"/>
      <c r="C217" s="207"/>
      <c r="D217" s="207"/>
      <c r="E217" s="207"/>
      <c r="F217" s="207"/>
      <c r="G217" s="207"/>
      <c r="H217" s="207"/>
      <c r="I217" s="207"/>
      <c r="J217" s="208"/>
      <c r="K217" s="1"/>
    </row>
    <row r="218" spans="1:11" ht="21" customHeight="1">
      <c r="A218" s="8"/>
      <c r="B218" s="209" t="s">
        <v>90</v>
      </c>
      <c r="C218" s="210"/>
      <c r="D218" s="210"/>
      <c r="E218" s="210"/>
      <c r="F218" s="210"/>
      <c r="G218" s="210"/>
      <c r="H218" s="210"/>
      <c r="I218" s="210"/>
      <c r="J218" s="211"/>
      <c r="K218" s="1"/>
    </row>
    <row r="219" spans="1:11" ht="21" customHeight="1">
      <c r="A219" s="8"/>
      <c r="B219" s="24"/>
      <c r="C219" s="8"/>
      <c r="D219" s="8"/>
      <c r="E219" s="8"/>
      <c r="F219" s="8"/>
      <c r="G219" s="1"/>
      <c r="H219" s="8"/>
      <c r="I219" s="8"/>
      <c r="J219" s="23"/>
      <c r="K219" s="1"/>
    </row>
    <row r="220" spans="1:11" ht="21" customHeight="1">
      <c r="A220" s="8"/>
      <c r="B220" s="24"/>
      <c r="C220" s="8"/>
      <c r="D220" s="8"/>
      <c r="E220" s="8"/>
      <c r="F220" s="8"/>
      <c r="G220" s="1"/>
      <c r="H220" s="8"/>
      <c r="I220" s="8"/>
      <c r="J220" s="23"/>
      <c r="K220" s="1"/>
    </row>
    <row r="221" spans="1:11" ht="21" customHeight="1">
      <c r="A221" s="8"/>
      <c r="B221" s="24"/>
      <c r="C221" s="8"/>
      <c r="D221" s="8"/>
      <c r="E221" s="8"/>
      <c r="F221" s="8"/>
      <c r="G221" s="1"/>
      <c r="H221" s="8"/>
      <c r="I221" s="8"/>
      <c r="J221" s="23"/>
      <c r="K221" s="1"/>
    </row>
    <row r="222" spans="1:11" ht="21" customHeight="1">
      <c r="A222" s="8"/>
      <c r="B222" s="24"/>
      <c r="C222" s="8"/>
      <c r="D222" s="8"/>
      <c r="E222" s="8"/>
      <c r="F222" s="8"/>
      <c r="G222" s="1"/>
      <c r="H222" s="8"/>
      <c r="I222" s="8"/>
      <c r="J222" s="23"/>
      <c r="K222" s="1"/>
    </row>
    <row r="223" spans="1:11" ht="21" customHeight="1">
      <c r="A223" s="8"/>
      <c r="B223" s="24"/>
      <c r="C223" s="8"/>
      <c r="D223" s="8"/>
      <c r="E223" s="8"/>
      <c r="F223" s="72" t="s">
        <v>119</v>
      </c>
      <c r="G223" s="1"/>
      <c r="H223" s="8"/>
      <c r="I223" s="8"/>
      <c r="J223" s="23"/>
      <c r="K223" s="1"/>
    </row>
    <row r="224" spans="1:11" ht="21" customHeight="1">
      <c r="A224" s="8"/>
      <c r="B224" s="24"/>
      <c r="C224" s="8"/>
      <c r="D224" s="8"/>
      <c r="E224" s="8"/>
      <c r="F224" s="229" t="s">
        <v>61</v>
      </c>
      <c r="G224" s="207"/>
      <c r="H224" s="207"/>
      <c r="I224" s="207"/>
      <c r="J224" s="23"/>
      <c r="K224" s="1"/>
    </row>
    <row r="225" spans="1:11" ht="21" customHeight="1">
      <c r="A225" s="8"/>
      <c r="B225" s="24"/>
      <c r="C225" s="8"/>
      <c r="D225" s="8"/>
      <c r="E225" s="8"/>
      <c r="F225" s="207"/>
      <c r="G225" s="207"/>
      <c r="H225" s="207"/>
      <c r="I225" s="207"/>
      <c r="J225" s="23"/>
      <c r="K225" s="1"/>
    </row>
    <row r="226" spans="1:11" ht="21" customHeight="1">
      <c r="A226" s="8"/>
      <c r="B226" s="24"/>
      <c r="C226" s="8"/>
      <c r="D226" s="8"/>
      <c r="E226" s="8"/>
      <c r="F226" s="207"/>
      <c r="G226" s="207"/>
      <c r="H226" s="207"/>
      <c r="I226" s="207"/>
      <c r="J226" s="23"/>
      <c r="K226" s="1"/>
    </row>
    <row r="227" spans="1:11" ht="21" customHeight="1">
      <c r="A227" s="8"/>
      <c r="B227" s="24"/>
      <c r="C227" s="8"/>
      <c r="D227" s="8"/>
      <c r="E227" s="8"/>
      <c r="F227" s="69"/>
      <c r="G227" s="1"/>
      <c r="H227" s="8"/>
      <c r="I227" s="8"/>
      <c r="J227" s="23"/>
      <c r="K227" s="1"/>
    </row>
    <row r="228" spans="1:11" ht="21" customHeight="1">
      <c r="A228" s="8"/>
      <c r="B228" s="24"/>
      <c r="C228" s="8"/>
      <c r="D228" s="8"/>
      <c r="E228" s="8"/>
      <c r="F228" s="69"/>
      <c r="G228" s="1"/>
      <c r="H228" s="8"/>
      <c r="I228" s="8"/>
      <c r="J228" s="23"/>
      <c r="K228" s="1"/>
    </row>
    <row r="229" spans="1:11" ht="21" customHeight="1">
      <c r="A229" s="8"/>
      <c r="B229" s="24"/>
      <c r="C229" s="8"/>
      <c r="D229" s="8"/>
      <c r="E229" s="8"/>
      <c r="F229" s="69"/>
      <c r="G229" s="1"/>
      <c r="H229" s="8"/>
      <c r="I229" s="8"/>
      <c r="J229" s="23"/>
      <c r="K229" s="1"/>
    </row>
    <row r="230" spans="1:11" ht="21" customHeight="1">
      <c r="A230" s="8"/>
      <c r="B230" s="24"/>
      <c r="C230" s="8"/>
      <c r="D230" s="8"/>
      <c r="E230" s="8"/>
      <c r="F230" s="69"/>
      <c r="G230" s="1"/>
      <c r="H230" s="8"/>
      <c r="I230" s="8"/>
      <c r="J230" s="23"/>
      <c r="K230" s="1"/>
    </row>
    <row r="231" spans="1:11" ht="21" customHeight="1">
      <c r="A231" s="8"/>
      <c r="B231" s="24"/>
      <c r="C231" s="8"/>
      <c r="D231" s="8"/>
      <c r="E231" s="8"/>
      <c r="F231" s="69"/>
      <c r="G231" s="1"/>
      <c r="H231" s="8"/>
      <c r="I231" s="8"/>
      <c r="J231" s="23"/>
      <c r="K231" s="1"/>
    </row>
    <row r="232" spans="1:11" ht="21" customHeight="1">
      <c r="A232" s="8"/>
      <c r="B232" s="24"/>
      <c r="C232" s="8"/>
      <c r="D232" s="8"/>
      <c r="E232" s="8"/>
      <c r="F232" s="72" t="s">
        <v>120</v>
      </c>
      <c r="G232" s="1"/>
      <c r="H232" s="8"/>
      <c r="I232" s="8"/>
      <c r="J232" s="23"/>
      <c r="K232" s="1"/>
    </row>
    <row r="233" spans="1:11" ht="21" customHeight="1">
      <c r="A233" s="8"/>
      <c r="B233" s="24"/>
      <c r="C233" s="8"/>
      <c r="D233" s="8"/>
      <c r="E233" s="8"/>
      <c r="F233" s="229" t="s">
        <v>121</v>
      </c>
      <c r="G233" s="207"/>
      <c r="H233" s="207"/>
      <c r="I233" s="207"/>
      <c r="J233" s="23"/>
      <c r="K233" s="1"/>
    </row>
    <row r="234" spans="1:11" ht="21" customHeight="1">
      <c r="A234" s="8"/>
      <c r="B234" s="24"/>
      <c r="C234" s="8"/>
      <c r="D234" s="8"/>
      <c r="E234" s="8"/>
      <c r="F234" s="207"/>
      <c r="G234" s="207"/>
      <c r="H234" s="207"/>
      <c r="I234" s="207"/>
      <c r="J234" s="23"/>
      <c r="K234" s="1"/>
    </row>
    <row r="235" spans="1:11" ht="21" customHeight="1">
      <c r="A235" s="8"/>
      <c r="B235" s="24"/>
      <c r="C235" s="8"/>
      <c r="D235" s="8"/>
      <c r="E235" s="8"/>
      <c r="F235" s="207"/>
      <c r="G235" s="207"/>
      <c r="H235" s="207"/>
      <c r="I235" s="207"/>
      <c r="J235" s="23"/>
      <c r="K235" s="1"/>
    </row>
    <row r="236" spans="1:11" ht="21" customHeight="1">
      <c r="A236" s="8"/>
      <c r="B236" s="24"/>
      <c r="C236" s="8"/>
      <c r="D236" s="8"/>
      <c r="E236" s="8"/>
      <c r="F236" s="207"/>
      <c r="G236" s="207"/>
      <c r="H236" s="207"/>
      <c r="I236" s="207"/>
      <c r="J236" s="23"/>
      <c r="K236" s="1"/>
    </row>
    <row r="237" spans="1:11" ht="21" customHeight="1">
      <c r="A237" s="8"/>
      <c r="B237" s="24"/>
      <c r="C237" s="8"/>
      <c r="D237" s="8"/>
      <c r="E237" s="8"/>
      <c r="F237" s="207"/>
      <c r="G237" s="207"/>
      <c r="H237" s="207"/>
      <c r="I237" s="207"/>
      <c r="J237" s="23"/>
      <c r="K237" s="1"/>
    </row>
    <row r="238" spans="1:11" ht="21" customHeight="1">
      <c r="A238" s="8"/>
      <c r="B238" s="24"/>
      <c r="C238" s="8"/>
      <c r="D238" s="8"/>
      <c r="E238" s="8"/>
      <c r="F238" s="69"/>
      <c r="G238" s="1"/>
      <c r="H238" s="8"/>
      <c r="I238" s="8"/>
      <c r="J238" s="23"/>
      <c r="K238" s="1"/>
    </row>
    <row r="239" spans="1:11" ht="21" customHeight="1">
      <c r="A239" s="8"/>
      <c r="B239" s="24"/>
      <c r="C239" s="8"/>
      <c r="D239" s="8"/>
      <c r="E239" s="8"/>
      <c r="F239" s="69"/>
      <c r="G239" s="1"/>
      <c r="H239" s="8"/>
      <c r="I239" s="8"/>
      <c r="J239" s="23"/>
      <c r="K239" s="1"/>
    </row>
    <row r="240" spans="1:11" ht="21" customHeight="1">
      <c r="A240" s="8"/>
      <c r="B240" s="24"/>
      <c r="C240" s="8"/>
      <c r="D240" s="8"/>
      <c r="E240" s="8"/>
      <c r="F240" s="72" t="s">
        <v>122</v>
      </c>
      <c r="G240" s="1"/>
      <c r="H240" s="8"/>
      <c r="I240" s="8"/>
      <c r="J240" s="23"/>
      <c r="K240" s="1"/>
    </row>
    <row r="241" spans="1:11" ht="21" customHeight="1">
      <c r="A241" s="8"/>
      <c r="B241" s="24"/>
      <c r="C241" s="8"/>
      <c r="D241" s="8"/>
      <c r="E241" s="8"/>
      <c r="F241" s="230" t="s">
        <v>123</v>
      </c>
      <c r="G241" s="230"/>
      <c r="H241" s="230"/>
      <c r="I241" s="230"/>
      <c r="J241" s="23"/>
      <c r="K241" s="1"/>
    </row>
    <row r="242" spans="1:11" ht="21" customHeight="1">
      <c r="A242" s="8"/>
      <c r="B242" s="24"/>
      <c r="C242" s="8"/>
      <c r="D242" s="8"/>
      <c r="E242" s="8"/>
      <c r="F242" s="230"/>
      <c r="G242" s="230"/>
      <c r="H242" s="230"/>
      <c r="I242" s="230"/>
      <c r="J242" s="23"/>
      <c r="K242" s="1"/>
    </row>
    <row r="243" spans="1:11" ht="21" customHeight="1">
      <c r="A243" s="8"/>
      <c r="B243" s="24"/>
      <c r="C243" s="8"/>
      <c r="D243" s="8"/>
      <c r="E243" s="8"/>
      <c r="F243" s="230"/>
      <c r="G243" s="230"/>
      <c r="H243" s="230"/>
      <c r="I243" s="230"/>
      <c r="J243" s="23"/>
      <c r="K243" s="1"/>
    </row>
    <row r="244" spans="1:11" ht="21" customHeight="1">
      <c r="A244" s="8"/>
      <c r="B244" s="24"/>
      <c r="C244" s="8"/>
      <c r="D244" s="8"/>
      <c r="E244" s="8"/>
      <c r="F244" s="230"/>
      <c r="G244" s="230"/>
      <c r="H244" s="230"/>
      <c r="I244" s="230"/>
      <c r="J244" s="23"/>
      <c r="K244" s="1"/>
    </row>
    <row r="245" spans="1:11" ht="21" customHeight="1">
      <c r="A245" s="8"/>
      <c r="B245" s="24"/>
      <c r="C245" s="8"/>
      <c r="D245" s="8"/>
      <c r="E245" s="8"/>
      <c r="F245" s="230"/>
      <c r="G245" s="230"/>
      <c r="H245" s="230"/>
      <c r="I245" s="230"/>
      <c r="J245" s="23"/>
      <c r="K245" s="1"/>
    </row>
    <row r="246" spans="1:11" ht="21" customHeight="1">
      <c r="A246" s="8"/>
      <c r="B246" s="24"/>
      <c r="C246" s="8"/>
      <c r="D246" s="8"/>
      <c r="E246" s="8"/>
      <c r="F246" s="69"/>
      <c r="G246" s="1"/>
      <c r="H246" s="8"/>
      <c r="I246" s="8"/>
      <c r="J246" s="23"/>
      <c r="K246" s="1"/>
    </row>
    <row r="247" spans="1:11" ht="21" customHeight="1">
      <c r="A247" s="8"/>
      <c r="B247" s="24"/>
      <c r="C247" s="8"/>
      <c r="D247" s="8"/>
      <c r="E247" s="8"/>
      <c r="F247" s="69"/>
      <c r="G247" s="1"/>
      <c r="H247" s="8"/>
      <c r="I247" s="8"/>
      <c r="J247" s="23"/>
      <c r="K247" s="1"/>
    </row>
    <row r="248" spans="1:11" ht="21" customHeight="1">
      <c r="A248" s="8"/>
      <c r="B248" s="24"/>
      <c r="C248" s="8"/>
      <c r="D248" s="8"/>
      <c r="E248" s="8"/>
      <c r="F248" s="69"/>
      <c r="G248" s="1"/>
      <c r="H248" s="8"/>
      <c r="I248" s="8"/>
      <c r="J248" s="23"/>
      <c r="K248" s="1"/>
    </row>
    <row r="249" spans="1:11" ht="21" customHeight="1">
      <c r="A249" s="8"/>
      <c r="B249" s="24"/>
      <c r="C249" s="8"/>
      <c r="D249" s="8"/>
      <c r="E249" s="8"/>
      <c r="F249" s="69"/>
      <c r="G249" s="1"/>
      <c r="H249" s="8"/>
      <c r="I249" s="8"/>
      <c r="J249" s="23"/>
      <c r="K249" s="1"/>
    </row>
    <row r="250" spans="1:11" ht="21" customHeight="1">
      <c r="A250" s="8"/>
      <c r="B250" s="24"/>
      <c r="C250" s="8"/>
      <c r="D250" s="8"/>
      <c r="E250" s="8"/>
      <c r="F250" s="72" t="s">
        <v>124</v>
      </c>
      <c r="G250" s="1"/>
      <c r="H250" s="8"/>
      <c r="I250" s="8"/>
      <c r="J250" s="23"/>
      <c r="K250" s="1"/>
    </row>
    <row r="251" spans="1:11" ht="21" customHeight="1">
      <c r="A251" s="8"/>
      <c r="B251" s="24"/>
      <c r="C251" s="8"/>
      <c r="D251" s="8"/>
      <c r="E251" s="8"/>
      <c r="F251" s="229" t="s">
        <v>125</v>
      </c>
      <c r="G251" s="207"/>
      <c r="H251" s="207"/>
      <c r="I251" s="207"/>
      <c r="J251" s="23"/>
      <c r="K251" s="1"/>
    </row>
    <row r="252" spans="1:11" ht="21" customHeight="1">
      <c r="A252" s="8"/>
      <c r="B252" s="24"/>
      <c r="C252" s="8"/>
      <c r="D252" s="8"/>
      <c r="E252" s="8"/>
      <c r="F252" s="207"/>
      <c r="G252" s="207"/>
      <c r="H252" s="207"/>
      <c r="I252" s="207"/>
      <c r="J252" s="23"/>
      <c r="K252" s="1"/>
    </row>
    <row r="253" spans="1:11" ht="21" customHeight="1">
      <c r="A253" s="8"/>
      <c r="B253" s="24"/>
      <c r="C253" s="8"/>
      <c r="D253" s="8"/>
      <c r="E253" s="8"/>
      <c r="F253" s="207"/>
      <c r="G253" s="207"/>
      <c r="H253" s="207"/>
      <c r="I253" s="207"/>
      <c r="J253" s="23"/>
      <c r="K253" s="1"/>
    </row>
    <row r="254" spans="1:11" ht="21" customHeight="1">
      <c r="A254" s="8"/>
      <c r="B254" s="24"/>
      <c r="C254" s="8"/>
      <c r="D254" s="8"/>
      <c r="E254" s="8"/>
      <c r="F254" s="207"/>
      <c r="G254" s="207"/>
      <c r="H254" s="207"/>
      <c r="I254" s="207"/>
      <c r="J254" s="23"/>
      <c r="K254" s="1"/>
    </row>
    <row r="255" spans="1:11" ht="21" customHeight="1">
      <c r="A255" s="8"/>
      <c r="B255" s="24"/>
      <c r="C255" s="8"/>
      <c r="D255" s="8"/>
      <c r="E255" s="8"/>
      <c r="F255" s="207"/>
      <c r="G255" s="207"/>
      <c r="H255" s="207"/>
      <c r="I255" s="207"/>
      <c r="J255" s="23"/>
      <c r="K255" s="1"/>
    </row>
    <row r="256" spans="1:11" ht="21" customHeight="1">
      <c r="A256" s="8"/>
      <c r="B256" s="24"/>
      <c r="C256" s="8"/>
      <c r="D256" s="8"/>
      <c r="E256" s="8"/>
      <c r="F256" s="207"/>
      <c r="G256" s="207"/>
      <c r="H256" s="207"/>
      <c r="I256" s="207"/>
      <c r="J256" s="23"/>
      <c r="K256" s="1"/>
    </row>
    <row r="257" spans="1:11" ht="21" customHeight="1">
      <c r="A257" s="8"/>
      <c r="B257" s="24"/>
      <c r="C257" s="8"/>
      <c r="D257" s="8"/>
      <c r="E257" s="8"/>
      <c r="F257" s="72"/>
      <c r="G257" s="1"/>
      <c r="H257" s="8"/>
      <c r="I257" s="8"/>
      <c r="J257" s="23"/>
      <c r="K257" s="1"/>
    </row>
    <row r="258" spans="1:11" ht="21" customHeight="1">
      <c r="A258" s="8"/>
      <c r="B258" s="24"/>
      <c r="C258" s="8"/>
      <c r="D258" s="8"/>
      <c r="E258" s="8"/>
      <c r="F258" s="26" t="s">
        <v>126</v>
      </c>
      <c r="G258" s="1"/>
      <c r="H258" s="8"/>
      <c r="I258" s="8"/>
      <c r="J258" s="23"/>
      <c r="K258" s="1"/>
    </row>
    <row r="259" spans="1:11" ht="21" customHeight="1">
      <c r="A259" s="8"/>
      <c r="B259" s="24"/>
      <c r="C259" s="8"/>
      <c r="D259" s="8"/>
      <c r="E259" s="8"/>
      <c r="F259" s="227" t="s">
        <v>127</v>
      </c>
      <c r="G259" s="207"/>
      <c r="H259" s="207"/>
      <c r="I259" s="207"/>
      <c r="J259" s="23"/>
      <c r="K259" s="1"/>
    </row>
    <row r="260" spans="1:11" ht="21" customHeight="1">
      <c r="A260" s="8"/>
      <c r="B260" s="24"/>
      <c r="C260" s="8"/>
      <c r="D260" s="8"/>
      <c r="E260" s="8"/>
      <c r="F260" s="207"/>
      <c r="G260" s="207"/>
      <c r="H260" s="207"/>
      <c r="I260" s="207"/>
      <c r="J260" s="23"/>
      <c r="K260" s="1"/>
    </row>
    <row r="261" spans="1:11" ht="21" customHeight="1">
      <c r="A261" s="8"/>
      <c r="B261" s="24"/>
      <c r="C261" s="8"/>
      <c r="D261" s="8"/>
      <c r="E261" s="8"/>
      <c r="F261" s="207"/>
      <c r="G261" s="207"/>
      <c r="H261" s="207"/>
      <c r="I261" s="207"/>
      <c r="J261" s="23"/>
      <c r="K261" s="1"/>
    </row>
    <row r="262" spans="1:11" ht="21" customHeight="1">
      <c r="A262" s="8"/>
      <c r="B262" s="24"/>
      <c r="C262" s="8"/>
      <c r="D262" s="8"/>
      <c r="E262" s="8"/>
      <c r="F262" s="207"/>
      <c r="G262" s="207"/>
      <c r="H262" s="207"/>
      <c r="I262" s="207"/>
      <c r="J262" s="23"/>
      <c r="K262" s="1"/>
    </row>
    <row r="263" spans="1:11" ht="21" customHeight="1">
      <c r="A263" s="8"/>
      <c r="B263" s="24"/>
      <c r="C263" s="8"/>
      <c r="D263" s="8"/>
      <c r="E263" s="8"/>
      <c r="F263" s="207"/>
      <c r="G263" s="207"/>
      <c r="H263" s="207"/>
      <c r="I263" s="207"/>
      <c r="J263" s="23"/>
      <c r="K263" s="1"/>
    </row>
    <row r="264" spans="1:11" ht="21" customHeight="1">
      <c r="A264" s="8"/>
      <c r="B264" s="24"/>
      <c r="C264" s="8"/>
      <c r="D264" s="8"/>
      <c r="E264" s="8"/>
      <c r="F264" s="207"/>
      <c r="G264" s="207"/>
      <c r="H264" s="207"/>
      <c r="I264" s="207"/>
      <c r="J264" s="23"/>
      <c r="K264" s="1"/>
    </row>
    <row r="265" spans="1:11" ht="21" customHeight="1">
      <c r="A265" s="8"/>
      <c r="B265" s="24"/>
      <c r="C265" s="8"/>
      <c r="D265" s="8"/>
      <c r="E265" s="8"/>
      <c r="F265" s="72"/>
      <c r="G265" s="72"/>
      <c r="H265" s="72"/>
      <c r="I265" s="72"/>
      <c r="J265" s="23"/>
      <c r="K265" s="1"/>
    </row>
    <row r="266" spans="1:11" ht="21" customHeight="1">
      <c r="A266" s="8"/>
      <c r="B266" s="24"/>
      <c r="C266" s="8"/>
      <c r="D266" s="8"/>
      <c r="E266" s="8"/>
      <c r="F266" s="25"/>
      <c r="G266" s="1"/>
      <c r="H266" s="8"/>
      <c r="I266" s="8"/>
      <c r="J266" s="23"/>
      <c r="K266" s="1"/>
    </row>
    <row r="267" spans="1:11" ht="21" customHeight="1">
      <c r="A267" s="8"/>
      <c r="B267" s="24"/>
      <c r="C267" s="233" t="s">
        <v>128</v>
      </c>
      <c r="D267" s="234"/>
      <c r="E267" s="234"/>
      <c r="F267" s="234"/>
      <c r="G267" s="234"/>
      <c r="H267" s="234"/>
      <c r="I267" s="235"/>
      <c r="J267" s="23"/>
      <c r="K267" s="1"/>
    </row>
    <row r="268" spans="1:11" ht="21" customHeight="1">
      <c r="A268" s="8"/>
      <c r="B268" s="24"/>
      <c r="C268" s="236"/>
      <c r="D268" s="210"/>
      <c r="E268" s="210"/>
      <c r="F268" s="210"/>
      <c r="G268" s="210"/>
      <c r="H268" s="210"/>
      <c r="I268" s="237"/>
      <c r="J268" s="23"/>
      <c r="K268" s="1"/>
    </row>
    <row r="269" spans="1:11" ht="21" customHeight="1">
      <c r="A269" s="8"/>
      <c r="B269" s="24"/>
      <c r="C269" s="238" t="s">
        <v>129</v>
      </c>
      <c r="D269" s="207"/>
      <c r="E269" s="207"/>
      <c r="F269" s="207"/>
      <c r="G269" s="207"/>
      <c r="H269" s="207"/>
      <c r="I269" s="239"/>
      <c r="J269" s="23"/>
      <c r="K269" s="1"/>
    </row>
    <row r="270" spans="1:11" ht="21" customHeight="1">
      <c r="A270" s="8"/>
      <c r="B270" s="24"/>
      <c r="C270" s="240"/>
      <c r="D270" s="241"/>
      <c r="E270" s="241"/>
      <c r="F270" s="241"/>
      <c r="G270" s="241"/>
      <c r="H270" s="241"/>
      <c r="I270" s="242"/>
      <c r="J270" s="23"/>
      <c r="K270" s="1"/>
    </row>
    <row r="271" spans="1:11" ht="21" customHeight="1">
      <c r="A271" s="8"/>
      <c r="B271" s="24"/>
      <c r="C271" s="8"/>
      <c r="D271" s="8"/>
      <c r="E271" s="8"/>
      <c r="F271" s="9"/>
      <c r="G271" s="1"/>
      <c r="H271" s="8"/>
      <c r="I271" s="8"/>
      <c r="J271" s="23"/>
      <c r="K271" s="1"/>
    </row>
    <row r="272" spans="1:11" ht="21" customHeight="1">
      <c r="A272" s="8"/>
      <c r="B272" s="24"/>
      <c r="C272" s="8"/>
      <c r="D272" s="8"/>
      <c r="E272" s="8"/>
      <c r="F272" s="9"/>
      <c r="G272" s="1"/>
      <c r="H272" s="8"/>
      <c r="I272" s="8"/>
      <c r="J272" s="23"/>
      <c r="K272" s="1"/>
    </row>
    <row r="273" spans="1:11" ht="21" customHeight="1">
      <c r="A273" s="8"/>
      <c r="B273" s="24"/>
      <c r="C273" s="243" t="s">
        <v>115</v>
      </c>
      <c r="D273" s="8"/>
      <c r="E273" s="8"/>
      <c r="F273" s="9"/>
      <c r="G273" s="1"/>
      <c r="H273" s="8"/>
      <c r="I273" s="8"/>
      <c r="J273" s="23"/>
      <c r="K273" s="1"/>
    </row>
    <row r="274" spans="1:11" ht="21" customHeight="1">
      <c r="A274" s="8"/>
      <c r="B274" s="24"/>
      <c r="C274" s="244"/>
      <c r="D274" s="8"/>
      <c r="E274" s="8"/>
      <c r="F274" s="9"/>
      <c r="G274" s="1"/>
      <c r="H274" s="8"/>
      <c r="I274" s="8"/>
      <c r="J274" s="23"/>
      <c r="K274" s="1"/>
    </row>
    <row r="275" spans="1:11" ht="21" customHeight="1">
      <c r="A275" s="8"/>
      <c r="B275" s="22"/>
      <c r="C275" s="20"/>
      <c r="D275" s="20"/>
      <c r="E275" s="20"/>
      <c r="F275" s="73"/>
      <c r="G275" s="21"/>
      <c r="H275" s="20"/>
      <c r="I275" s="20"/>
      <c r="J275" s="19"/>
      <c r="K275" s="1"/>
    </row>
    <row r="276" spans="1:11" ht="21" customHeight="1">
      <c r="A276" s="8"/>
      <c r="B276" s="8"/>
      <c r="C276" s="8"/>
      <c r="D276" s="8"/>
      <c r="E276" s="8"/>
      <c r="F276" s="9"/>
      <c r="G276" s="1"/>
      <c r="H276" s="8"/>
      <c r="I276" s="8"/>
      <c r="J276" s="1"/>
      <c r="K276" s="1"/>
    </row>
    <row r="277" spans="1:11" ht="21" customHeight="1">
      <c r="A277" s="8"/>
      <c r="B277" s="8"/>
      <c r="C277" s="8"/>
      <c r="D277" s="8"/>
      <c r="E277" s="8"/>
      <c r="F277" s="9"/>
      <c r="G277" s="1"/>
      <c r="H277" s="8"/>
      <c r="I277" s="8"/>
      <c r="J277" s="1"/>
      <c r="K277" s="1"/>
    </row>
    <row r="278" spans="1:11" ht="21" customHeight="1">
      <c r="A278" s="8"/>
      <c r="B278" s="8"/>
      <c r="C278" s="8"/>
      <c r="D278" s="8"/>
      <c r="E278" s="8"/>
      <c r="F278" s="9"/>
      <c r="G278" s="1"/>
      <c r="H278" s="8"/>
      <c r="I278" s="8"/>
      <c r="J278" s="1"/>
      <c r="K278" s="1"/>
    </row>
    <row r="279" spans="1:11" ht="21" customHeight="1">
      <c r="A279" s="8"/>
      <c r="B279" s="8"/>
      <c r="C279" s="8"/>
      <c r="D279" s="8"/>
      <c r="E279" s="8"/>
      <c r="F279" s="9"/>
      <c r="G279" s="1"/>
      <c r="H279" s="8"/>
      <c r="I279" s="8"/>
      <c r="J279" s="1"/>
      <c r="K279" s="1"/>
    </row>
  </sheetData>
  <mergeCells count="62">
    <mergeCell ref="C13:E15"/>
    <mergeCell ref="C17:E19"/>
    <mergeCell ref="C21:E23"/>
    <mergeCell ref="F57:I58"/>
    <mergeCell ref="F55:I56"/>
    <mergeCell ref="F81:I83"/>
    <mergeCell ref="F90:I92"/>
    <mergeCell ref="B27:J28"/>
    <mergeCell ref="I15:I16"/>
    <mergeCell ref="B3:E4"/>
    <mergeCell ref="I3:J3"/>
    <mergeCell ref="I4:J4"/>
    <mergeCell ref="B5:J7"/>
    <mergeCell ref="H9:J10"/>
    <mergeCell ref="C10:E11"/>
    <mergeCell ref="H11:J11"/>
    <mergeCell ref="B29:J29"/>
    <mergeCell ref="C32:I33"/>
    <mergeCell ref="C35:I36"/>
    <mergeCell ref="F67:I70"/>
    <mergeCell ref="F73:I76"/>
    <mergeCell ref="C267:I268"/>
    <mergeCell ref="C269:I270"/>
    <mergeCell ref="C273:C274"/>
    <mergeCell ref="B45:J46"/>
    <mergeCell ref="B47:J47"/>
    <mergeCell ref="B216:J217"/>
    <mergeCell ref="B218:J218"/>
    <mergeCell ref="F224:I226"/>
    <mergeCell ref="F233:I237"/>
    <mergeCell ref="F241:I245"/>
    <mergeCell ref="F251:I256"/>
    <mergeCell ref="B172:J172"/>
    <mergeCell ref="F117:I118"/>
    <mergeCell ref="C124:I124"/>
    <mergeCell ref="C126:I126"/>
    <mergeCell ref="C127:I128"/>
    <mergeCell ref="F157:I158"/>
    <mergeCell ref="F259:I264"/>
    <mergeCell ref="C175:I175"/>
    <mergeCell ref="C176:I180"/>
    <mergeCell ref="C189:I190"/>
    <mergeCell ref="B170:J171"/>
    <mergeCell ref="C183:I186"/>
    <mergeCell ref="C166:C167"/>
    <mergeCell ref="F204:I207"/>
    <mergeCell ref="F109:I116"/>
    <mergeCell ref="B39:J40"/>
    <mergeCell ref="C41:I43"/>
    <mergeCell ref="B194:J195"/>
    <mergeCell ref="B196:J196"/>
    <mergeCell ref="F95:I104"/>
    <mergeCell ref="F159:I160"/>
    <mergeCell ref="C130:I130"/>
    <mergeCell ref="C131:I132"/>
    <mergeCell ref="C134:I134"/>
    <mergeCell ref="C135:I137"/>
    <mergeCell ref="C139:I139"/>
    <mergeCell ref="C140:I140"/>
    <mergeCell ref="C142:I142"/>
    <mergeCell ref="C143:I145"/>
    <mergeCell ref="F153:I155"/>
  </mergeCells>
  <hyperlinks>
    <hyperlink ref="C273" location="Instructions!A1" display="  GO BACK TO TOP" xr:uid="{14BC3582-66BB-CE40-939F-A7C674CBAF81}"/>
    <hyperlink ref="C273:C274" location="Instructions!A1" display="GO BACK TO TOP" xr:uid="{BBC929DA-5756-2146-8A96-9F538E61FF4F}"/>
    <hyperlink ref="C166" location="Instructions!A1" display="  GO BACK TO TOP" xr:uid="{C1D413D5-5F7B-0048-BB69-C664356C3A4A}"/>
    <hyperlink ref="C13:E15" location="Instructions!B45" display="BUDGET TAB" xr:uid="{0678CB3C-F914-B240-BE58-69E200670C25}"/>
    <hyperlink ref="C17:E19" location="Instructions!B170" display="FAQs" xr:uid="{11739EE6-E3F7-0049-AA2D-D9599830F616}"/>
    <hyperlink ref="C21:E23" location="Instructions!B216" display="IMPORT TRANSACTIONS FROM A CSV FILE" xr:uid="{1E3DA0FD-BB98-AE40-B979-9BDD8D88B128}"/>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L595"/>
  <sheetViews>
    <sheetView showGridLines="0" zoomScaleNormal="100" workbookViewId="0"/>
  </sheetViews>
  <sheetFormatPr baseColWidth="10" defaultColWidth="12.6640625" defaultRowHeight="21" customHeight="1"/>
  <cols>
    <col min="1" max="1" width="7.6640625" style="133" customWidth="1"/>
    <col min="2" max="2" width="4.33203125" style="139" customWidth="1"/>
    <col min="3" max="3" width="17.5" style="140" customWidth="1"/>
    <col min="4" max="4" width="3.1640625" style="140" customWidth="1"/>
    <col min="5" max="5" width="12.33203125" style="140" customWidth="1"/>
    <col min="6" max="6" width="3.1640625" style="140" customWidth="1"/>
    <col min="7" max="7" width="12.33203125" style="140" customWidth="1"/>
    <col min="8" max="8" width="3.33203125" style="140" customWidth="1"/>
    <col min="9" max="9" width="22.83203125" style="140" customWidth="1"/>
    <col min="10" max="10" width="3.1640625" style="140" customWidth="1"/>
    <col min="11" max="11" width="12.33203125" style="140" customWidth="1"/>
    <col min="12" max="12" width="3.1640625" style="140" customWidth="1"/>
    <col min="13" max="14" width="12.33203125" style="140" customWidth="1"/>
    <col min="15" max="16" width="3.33203125" style="140" customWidth="1"/>
    <col min="17" max="17" width="19" style="140" customWidth="1"/>
    <col min="18" max="18" width="12.33203125" style="140" customWidth="1"/>
    <col min="19" max="19" width="3.1640625" style="140" customWidth="1"/>
    <col min="20" max="20" width="12.33203125" style="140" customWidth="1"/>
    <col min="21" max="21" width="3.1640625" style="140" customWidth="1"/>
    <col min="22" max="22" width="12.33203125" style="140" customWidth="1"/>
    <col min="23" max="23" width="9" style="140" customWidth="1"/>
    <col min="24" max="24" width="4.33203125" style="139" customWidth="1"/>
    <col min="25" max="25" width="10.83203125" style="139" customWidth="1"/>
    <col min="26" max="26" width="7.6640625" style="137" hidden="1" customWidth="1"/>
    <col min="27" max="27" width="18.5" style="138" hidden="1" customWidth="1"/>
    <col min="28" max="28" width="14.33203125" style="134" hidden="1" customWidth="1"/>
    <col min="29" max="29" width="13.83203125" style="134" hidden="1" customWidth="1"/>
    <col min="30" max="31" width="13" style="134" hidden="1" customWidth="1"/>
    <col min="32" max="32" width="12.5" style="134" hidden="1" customWidth="1"/>
    <col min="33" max="37" width="13.1640625" style="111" hidden="1" customWidth="1"/>
    <col min="38" max="38" width="7.6640625" style="139" customWidth="1"/>
    <col min="39" max="16384" width="12.6640625" style="133"/>
  </cols>
  <sheetData>
    <row r="1" spans="1:38" s="79" customFormat="1" ht="21" customHeight="1">
      <c r="A1" s="75"/>
      <c r="B1" s="75"/>
      <c r="C1" s="75"/>
      <c r="D1" s="75"/>
      <c r="E1" s="75"/>
      <c r="F1" s="75"/>
      <c r="G1" s="75"/>
      <c r="H1" s="75"/>
      <c r="I1" s="75"/>
      <c r="J1" s="75"/>
      <c r="K1" s="75"/>
      <c r="L1" s="75"/>
      <c r="M1" s="75"/>
      <c r="N1" s="75"/>
      <c r="O1" s="75"/>
      <c r="P1" s="75"/>
      <c r="Q1" s="75"/>
      <c r="R1" s="75"/>
      <c r="S1" s="75"/>
      <c r="T1" s="75"/>
      <c r="U1" s="75"/>
      <c r="V1" s="75"/>
      <c r="W1" s="75"/>
      <c r="X1" s="75"/>
      <c r="Y1" s="75"/>
      <c r="Z1" s="76"/>
      <c r="AA1" s="77"/>
      <c r="AB1" s="76"/>
      <c r="AC1" s="76"/>
      <c r="AD1" s="76"/>
      <c r="AE1" s="76"/>
      <c r="AF1" s="76"/>
      <c r="AG1" s="78"/>
      <c r="AH1" s="78"/>
      <c r="AI1" s="78"/>
      <c r="AJ1" s="78"/>
      <c r="AK1" s="78"/>
      <c r="AL1" s="75"/>
    </row>
    <row r="2" spans="1:38" s="79" customFormat="1" ht="21" customHeight="1">
      <c r="B2" s="75"/>
      <c r="C2" s="75"/>
      <c r="D2" s="75"/>
      <c r="E2" s="75"/>
      <c r="F2" s="75"/>
      <c r="G2" s="75"/>
      <c r="H2" s="75"/>
      <c r="I2" s="75"/>
      <c r="J2" s="75"/>
      <c r="K2" s="75"/>
      <c r="L2" s="75"/>
      <c r="M2" s="75"/>
      <c r="N2" s="75"/>
      <c r="O2" s="75"/>
      <c r="P2" s="75"/>
      <c r="Q2" s="75"/>
      <c r="R2" s="75"/>
      <c r="S2" s="75"/>
      <c r="T2" s="75"/>
      <c r="U2" s="75"/>
      <c r="V2" s="75"/>
      <c r="W2" s="75"/>
      <c r="X2" s="75"/>
      <c r="Y2" s="75"/>
      <c r="Z2" s="76"/>
      <c r="AA2" s="77"/>
      <c r="AB2" s="76"/>
      <c r="AC2" s="76"/>
      <c r="AD2" s="76"/>
      <c r="AE2" s="76"/>
      <c r="AF2" s="76"/>
      <c r="AG2" s="78"/>
      <c r="AH2" s="78"/>
      <c r="AI2" s="78"/>
      <c r="AJ2" s="78"/>
      <c r="AK2" s="78"/>
      <c r="AL2" s="75"/>
    </row>
    <row r="3" spans="1:38" s="79" customFormat="1" ht="21" customHeight="1">
      <c r="A3" s="75"/>
      <c r="B3" s="278" t="s">
        <v>64</v>
      </c>
      <c r="C3" s="279"/>
      <c r="D3" s="279"/>
      <c r="E3" s="279"/>
      <c r="F3" s="279"/>
      <c r="G3" s="279"/>
      <c r="H3" s="75"/>
      <c r="I3" s="80"/>
      <c r="J3" s="80"/>
      <c r="K3" s="80"/>
      <c r="L3" s="80"/>
      <c r="M3" s="80"/>
      <c r="N3" s="80"/>
      <c r="O3" s="80"/>
      <c r="P3" s="80"/>
      <c r="Q3" s="80"/>
      <c r="R3" s="80"/>
      <c r="S3" s="80"/>
      <c r="T3" s="80"/>
      <c r="U3" s="80"/>
      <c r="V3" s="80"/>
      <c r="W3" s="80"/>
      <c r="X3" s="80"/>
      <c r="Y3" s="80"/>
      <c r="Z3" s="78">
        <v>1</v>
      </c>
      <c r="AA3" s="81" t="str">
        <f>I24</f>
        <v>Food</v>
      </c>
      <c r="AB3" s="82">
        <f>IFERROR(M24,0)</f>
        <v>88.75</v>
      </c>
      <c r="AC3" s="81" t="str">
        <f t="array" ref="AC3">IF(LARGE($AB$3:$AB$122, Z3)=0,"",INDEX($AA$3:$AA$122, MATCH(1, ($AB$3:$AB$122=LARGE($AB$3:$AB$122, Z3)) * (COUNTIF(AC2:AC$2, $AA$3:$AA$122)=0), 0)))</f>
        <v>Car Fund</v>
      </c>
      <c r="AD3" s="82">
        <f>LARGE($AB$3:$AB$122, ROWS(Z3:Z$3))</f>
        <v>723</v>
      </c>
      <c r="AE3" s="74">
        <f>AD3/$AB$123</f>
        <v>0.19808219178082193</v>
      </c>
      <c r="AF3" s="83"/>
      <c r="AG3" s="78" t="s">
        <v>86</v>
      </c>
      <c r="AH3" s="78" t="s">
        <v>87</v>
      </c>
      <c r="AI3" s="78" t="s">
        <v>88</v>
      </c>
      <c r="AJ3" s="78" t="s">
        <v>55</v>
      </c>
      <c r="AK3" s="78" t="s">
        <v>56</v>
      </c>
      <c r="AL3" s="75"/>
    </row>
    <row r="4" spans="1:38" s="79" customFormat="1" ht="21" customHeight="1">
      <c r="A4" s="75"/>
      <c r="B4" s="279"/>
      <c r="C4" s="279"/>
      <c r="D4" s="279"/>
      <c r="E4" s="279"/>
      <c r="F4" s="279"/>
      <c r="G4" s="279"/>
      <c r="H4" s="75"/>
      <c r="I4" s="144"/>
      <c r="J4" s="145"/>
      <c r="K4" s="145"/>
      <c r="L4" s="145"/>
      <c r="M4" s="145"/>
      <c r="N4" s="145"/>
      <c r="O4" s="145"/>
      <c r="P4" s="145"/>
      <c r="Q4" s="145"/>
      <c r="R4" s="145"/>
      <c r="S4" s="145"/>
      <c r="T4" s="145"/>
      <c r="U4" s="145"/>
      <c r="V4" s="145"/>
      <c r="W4" s="145"/>
      <c r="X4" s="146"/>
      <c r="Y4" s="75"/>
      <c r="Z4" s="78">
        <v>2</v>
      </c>
      <c r="AA4" s="81" t="str">
        <f t="shared" ref="AA4:AA32" si="0">I25</f>
        <v>Social Life</v>
      </c>
      <c r="AB4" s="82">
        <f t="shared" ref="AB4:AB32" si="1">IFERROR(M25,0)</f>
        <v>0</v>
      </c>
      <c r="AC4" s="81" t="str">
        <f t="array" ref="AC4">IF(LARGE($AB$3:$AB$122, Z4)=0,"",INDEX($AA$3:$AA$122, MATCH(1, ($AB$3:$AB$122=LARGE($AB$3:$AB$122, Z4)) * (COUNTIF(AC$2:AC3, $AA$3:$AA$122)=0), 0)))</f>
        <v>Mortgage</v>
      </c>
      <c r="AD4" s="82">
        <f>LARGE($AB$3:$AB$122, ROWS(Z$3:Z4))</f>
        <v>500</v>
      </c>
      <c r="AE4" s="74">
        <f t="shared" ref="AE4:AE67" si="2">AD4/$AB$123</f>
        <v>0.13698630136986301</v>
      </c>
      <c r="AF4" s="76"/>
      <c r="AG4" s="81" t="str">
        <f>B35</f>
        <v>Paycheck</v>
      </c>
      <c r="AH4" s="81" t="str">
        <f>I24</f>
        <v>Food</v>
      </c>
      <c r="AI4" s="81" t="str">
        <f>Q24</f>
        <v>Internet</v>
      </c>
      <c r="AJ4" s="81" t="str">
        <f>Q59</f>
        <v>Student Loans</v>
      </c>
      <c r="AK4" s="81" t="str">
        <f>I59</f>
        <v>Travel Fund</v>
      </c>
      <c r="AL4" s="75"/>
    </row>
    <row r="5" spans="1:38" s="79" customFormat="1" ht="21" customHeight="1">
      <c r="A5" s="75"/>
      <c r="B5" s="280" t="s">
        <v>139</v>
      </c>
      <c r="C5" s="281"/>
      <c r="D5" s="281"/>
      <c r="E5" s="281"/>
      <c r="F5" s="281"/>
      <c r="G5" s="281"/>
      <c r="H5" s="75"/>
      <c r="I5" s="305" t="s">
        <v>46</v>
      </c>
      <c r="J5" s="306"/>
      <c r="K5" s="306"/>
      <c r="L5" s="306" t="s">
        <v>133</v>
      </c>
      <c r="M5" s="306"/>
      <c r="N5" s="306"/>
      <c r="O5" s="306"/>
      <c r="P5" s="306"/>
      <c r="Q5" s="306" t="s">
        <v>134</v>
      </c>
      <c r="R5" s="306"/>
      <c r="S5" s="306"/>
      <c r="T5" s="306"/>
      <c r="U5" s="306" t="s">
        <v>135</v>
      </c>
      <c r="V5" s="306"/>
      <c r="W5" s="306"/>
      <c r="X5" s="365"/>
      <c r="Y5" s="75"/>
      <c r="Z5" s="78">
        <v>3</v>
      </c>
      <c r="AA5" s="81" t="str">
        <f t="shared" si="0"/>
        <v>Transportation</v>
      </c>
      <c r="AB5" s="82">
        <f t="shared" si="1"/>
        <v>60</v>
      </c>
      <c r="AC5" s="81" t="str">
        <f t="array" ref="AC5">IF(LARGE($AB$3:$AB$122, Z5)=0,"",INDEX($AA$3:$AA$122, MATCH(1, ($AB$3:$AB$122=LARGE($AB$3:$AB$122, Z5)) * (COUNTIF(AC$2:AC4, $AA$3:$AA$122)=0), 0)))</f>
        <v>Car Payments</v>
      </c>
      <c r="AD5" s="82">
        <f>LARGE($AB$3:$AB$122, ROWS(Z$3:Z5))</f>
        <v>300</v>
      </c>
      <c r="AE5" s="74">
        <f t="shared" si="2"/>
        <v>8.2191780821917804E-2</v>
      </c>
      <c r="AF5" s="76"/>
      <c r="AG5" s="81" t="str">
        <f t="shared" ref="AG5:AG15" si="3">B36</f>
        <v>Business</v>
      </c>
      <c r="AH5" s="81" t="str">
        <f t="shared" ref="AH5:AH33" si="4">I25</f>
        <v>Social Life</v>
      </c>
      <c r="AI5" s="81" t="str">
        <f t="shared" ref="AI5:AI33" si="5">Q25</f>
        <v>Electricity</v>
      </c>
      <c r="AJ5" s="81" t="str">
        <f t="shared" ref="AJ5:AJ33" si="6">Q60</f>
        <v>Mortgage</v>
      </c>
      <c r="AK5" s="81" t="str">
        <f t="shared" ref="AK5:AK33" si="7">I60</f>
        <v>Wedding Fund</v>
      </c>
      <c r="AL5" s="75"/>
    </row>
    <row r="6" spans="1:38" s="79" customFormat="1" ht="21" customHeight="1">
      <c r="A6" s="75"/>
      <c r="B6" s="75"/>
      <c r="C6" s="75"/>
      <c r="D6" s="75"/>
      <c r="E6" s="75"/>
      <c r="F6" s="75"/>
      <c r="G6" s="75"/>
      <c r="H6" s="75"/>
      <c r="I6" s="307">
        <f>$G$25</f>
        <v>4150</v>
      </c>
      <c r="J6" s="308"/>
      <c r="K6" s="308"/>
      <c r="L6" s="308">
        <f>SUM($G$26:$G$27)</f>
        <v>1657</v>
      </c>
      <c r="M6" s="308"/>
      <c r="N6" s="308"/>
      <c r="O6" s="308"/>
      <c r="P6" s="308"/>
      <c r="Q6" s="308">
        <f>$G$28</f>
        <v>950</v>
      </c>
      <c r="R6" s="308"/>
      <c r="S6" s="308"/>
      <c r="T6" s="308"/>
      <c r="U6" s="308">
        <f>$G$29</f>
        <v>1043</v>
      </c>
      <c r="V6" s="308"/>
      <c r="W6" s="308"/>
      <c r="X6" s="366"/>
      <c r="Y6" s="75"/>
      <c r="Z6" s="78">
        <v>4</v>
      </c>
      <c r="AA6" s="81" t="str">
        <f t="shared" si="0"/>
        <v>Household</v>
      </c>
      <c r="AB6" s="82">
        <f t="shared" si="1"/>
        <v>225</v>
      </c>
      <c r="AC6" s="81" t="str">
        <f t="array" ref="AC6">IF(LARGE($AB$3:$AB$122, Z6)=0,"",INDEX($AA$3:$AA$122, MATCH(1, ($AB$3:$AB$122=LARGE($AB$3:$AB$122, Z6)) * (COUNTIF(AC$2:AC5, $AA$3:$AA$122)=0), 0)))</f>
        <v>Health Insurance</v>
      </c>
      <c r="AD6" s="82">
        <f>LARGE($AB$3:$AB$122, ROWS(Z$3:Z6))</f>
        <v>300</v>
      </c>
      <c r="AE6" s="74">
        <f t="shared" si="2"/>
        <v>8.2191780821917804E-2</v>
      </c>
      <c r="AF6" s="76"/>
      <c r="AG6" s="81" t="str">
        <f t="shared" si="3"/>
        <v>Side Hustle</v>
      </c>
      <c r="AH6" s="81" t="str">
        <f t="shared" si="4"/>
        <v>Transportation</v>
      </c>
      <c r="AI6" s="81" t="str">
        <f t="shared" si="5"/>
        <v>Water</v>
      </c>
      <c r="AJ6" s="81" t="str">
        <f t="shared" si="6"/>
        <v>Car Payments</v>
      </c>
      <c r="AK6" s="81" t="str">
        <f t="shared" si="7"/>
        <v>Car Fund</v>
      </c>
      <c r="AL6" s="75"/>
    </row>
    <row r="7" spans="1:38" s="79" customFormat="1" ht="21" customHeight="1">
      <c r="A7" s="75"/>
      <c r="B7" s="363" t="s">
        <v>137</v>
      </c>
      <c r="C7" s="364"/>
      <c r="D7" s="364"/>
      <c r="E7" s="141">
        <v>44927</v>
      </c>
      <c r="F7" s="142" t="s">
        <v>138</v>
      </c>
      <c r="G7" s="143">
        <v>44941</v>
      </c>
      <c r="H7" s="75"/>
      <c r="I7" s="307"/>
      <c r="J7" s="308"/>
      <c r="K7" s="308"/>
      <c r="L7" s="308"/>
      <c r="M7" s="308"/>
      <c r="N7" s="308"/>
      <c r="O7" s="308"/>
      <c r="P7" s="308"/>
      <c r="Q7" s="308"/>
      <c r="R7" s="308"/>
      <c r="S7" s="308"/>
      <c r="T7" s="308"/>
      <c r="U7" s="308"/>
      <c r="V7" s="308"/>
      <c r="W7" s="308"/>
      <c r="X7" s="366"/>
      <c r="Y7" s="75"/>
      <c r="Z7" s="78">
        <v>5</v>
      </c>
      <c r="AA7" s="81" t="str">
        <f t="shared" si="0"/>
        <v>Apparel</v>
      </c>
      <c r="AB7" s="82">
        <f t="shared" si="1"/>
        <v>125</v>
      </c>
      <c r="AC7" s="81" t="str">
        <f t="array" ref="AC7">IF(LARGE($AB$3:$AB$122, Z7)=0,"",INDEX($AA$3:$AA$122, MATCH(1, ($AB$3:$AB$122=LARGE($AB$3:$AB$122, Z7)) * (COUNTIF(AC$2:AC6, $AA$3:$AA$122)=0), 0)))</f>
        <v>Household</v>
      </c>
      <c r="AD7" s="82">
        <f>LARGE($AB$3:$AB$122, ROWS(Z$3:Z7))</f>
        <v>225</v>
      </c>
      <c r="AE7" s="74">
        <f t="shared" si="2"/>
        <v>6.1643835616438353E-2</v>
      </c>
      <c r="AF7" s="76"/>
      <c r="AG7" s="81" t="str">
        <f t="shared" si="3"/>
        <v>Dividends</v>
      </c>
      <c r="AH7" s="81" t="str">
        <f t="shared" si="4"/>
        <v>Household</v>
      </c>
      <c r="AI7" s="81" t="str">
        <f t="shared" si="5"/>
        <v>Mobile</v>
      </c>
      <c r="AJ7" s="81">
        <f t="shared" si="6"/>
        <v>0</v>
      </c>
      <c r="AK7" s="81" t="str">
        <f t="shared" si="7"/>
        <v>Stocks</v>
      </c>
      <c r="AL7" s="75"/>
    </row>
    <row r="8" spans="1:38" s="79" customFormat="1" ht="21" customHeight="1">
      <c r="A8" s="75"/>
      <c r="B8" s="361" t="s">
        <v>136</v>
      </c>
      <c r="C8" s="362"/>
      <c r="D8" s="362"/>
      <c r="E8" s="359" t="s">
        <v>11</v>
      </c>
      <c r="F8" s="359"/>
      <c r="G8" s="360"/>
      <c r="H8" s="75"/>
      <c r="I8" s="147"/>
      <c r="J8" s="148"/>
      <c r="K8" s="148"/>
      <c r="L8" s="148"/>
      <c r="M8" s="148"/>
      <c r="N8" s="148"/>
      <c r="O8" s="148"/>
      <c r="P8" s="148"/>
      <c r="Q8" s="148"/>
      <c r="R8" s="148"/>
      <c r="S8" s="148"/>
      <c r="T8" s="148"/>
      <c r="U8" s="148"/>
      <c r="V8" s="148"/>
      <c r="W8" s="148"/>
      <c r="X8" s="149"/>
      <c r="Y8" s="75"/>
      <c r="Z8" s="78">
        <v>6</v>
      </c>
      <c r="AA8" s="81" t="str">
        <f t="shared" si="0"/>
        <v>Beauty</v>
      </c>
      <c r="AB8" s="82">
        <f t="shared" si="1"/>
        <v>53.25</v>
      </c>
      <c r="AC8" s="81" t="str">
        <f t="array" ref="AC8">IF(LARGE($AB$3:$AB$122, Z8)=0,"",INDEX($AA$3:$AA$122, MATCH(1, ($AB$3:$AB$122=LARGE($AB$3:$AB$122, Z8)) * (COUNTIF(AC$2:AC7, $AA$3:$AA$122)=0), 0)))</f>
        <v>Life Insurance</v>
      </c>
      <c r="AD8" s="82">
        <f>LARGE($AB$3:$AB$122, ROWS(Z$3:Z8))</f>
        <v>200</v>
      </c>
      <c r="AE8" s="74">
        <f t="shared" si="2"/>
        <v>5.4794520547945202E-2</v>
      </c>
      <c r="AF8" s="76"/>
      <c r="AG8" s="81" t="str">
        <f t="shared" si="3"/>
        <v>Interest Income</v>
      </c>
      <c r="AH8" s="81" t="str">
        <f t="shared" si="4"/>
        <v>Apparel</v>
      </c>
      <c r="AI8" s="81" t="str">
        <f t="shared" si="5"/>
        <v>Life Insurance</v>
      </c>
      <c r="AJ8" s="81">
        <f t="shared" si="6"/>
        <v>0</v>
      </c>
      <c r="AK8" s="81" t="str">
        <f t="shared" si="7"/>
        <v>Mutual Funds</v>
      </c>
      <c r="AL8" s="75"/>
    </row>
    <row r="9" spans="1:38" s="79" customFormat="1" ht="21" customHeight="1">
      <c r="A9" s="75"/>
      <c r="B9" s="75"/>
      <c r="C9" s="75"/>
      <c r="D9" s="75"/>
      <c r="E9" s="75"/>
      <c r="F9" s="75"/>
      <c r="G9" s="75"/>
      <c r="H9" s="75"/>
      <c r="I9" s="75"/>
      <c r="J9" s="75"/>
      <c r="K9" s="75"/>
      <c r="L9" s="75"/>
      <c r="M9" s="75"/>
      <c r="N9" s="75"/>
      <c r="O9" s="75"/>
      <c r="P9" s="75"/>
      <c r="Q9" s="75"/>
      <c r="R9" s="75"/>
      <c r="S9" s="75"/>
      <c r="T9" s="75"/>
      <c r="U9" s="75"/>
      <c r="V9" s="75"/>
      <c r="W9" s="75"/>
      <c r="X9" s="75"/>
      <c r="Y9" s="75"/>
      <c r="Z9" s="78">
        <v>7</v>
      </c>
      <c r="AA9" s="81" t="str">
        <f t="shared" si="0"/>
        <v>Health</v>
      </c>
      <c r="AB9" s="82">
        <f t="shared" si="1"/>
        <v>0</v>
      </c>
      <c r="AC9" s="81" t="str">
        <f t="array" ref="AC9">IF(LARGE($AB$3:$AB$122, Z9)=0,"",INDEX($AA$3:$AA$122, MATCH(1, ($AB$3:$AB$122=LARGE($AB$3:$AB$122, Z9)) * (COUNTIF(AC$2:AC8, $AA$3:$AA$122)=0), 0)))</f>
        <v>Wedding Fund</v>
      </c>
      <c r="AD9" s="82">
        <f>LARGE($AB$3:$AB$122, ROWS(Z$3:Z9))</f>
        <v>200</v>
      </c>
      <c r="AE9" s="74">
        <f t="shared" si="2"/>
        <v>5.4794520547945202E-2</v>
      </c>
      <c r="AF9" s="76"/>
      <c r="AG9" s="81" t="str">
        <f t="shared" si="3"/>
        <v>Commission</v>
      </c>
      <c r="AH9" s="81" t="str">
        <f t="shared" si="4"/>
        <v>Beauty</v>
      </c>
      <c r="AI9" s="81" t="str">
        <f t="shared" si="5"/>
        <v>Health Insurance</v>
      </c>
      <c r="AJ9" s="81">
        <f t="shared" si="6"/>
        <v>0</v>
      </c>
      <c r="AK9" s="81" t="str">
        <f t="shared" si="7"/>
        <v>Cryptocurrency</v>
      </c>
      <c r="AL9" s="75"/>
    </row>
    <row r="10" spans="1:38" s="79" customFormat="1" ht="21" customHeight="1">
      <c r="A10" s="75"/>
      <c r="B10" s="75"/>
      <c r="C10" s="75"/>
      <c r="D10" s="75"/>
      <c r="E10" s="75"/>
      <c r="F10" s="75"/>
      <c r="G10" s="75"/>
      <c r="H10" s="75"/>
      <c r="I10" s="75"/>
      <c r="J10" s="75"/>
      <c r="K10" s="75"/>
      <c r="L10" s="75"/>
      <c r="M10" s="75"/>
      <c r="N10" s="75"/>
      <c r="O10" s="75"/>
      <c r="P10" s="75"/>
      <c r="Q10" s="75"/>
      <c r="R10" s="75"/>
      <c r="S10" s="75"/>
      <c r="T10" s="75"/>
      <c r="U10" s="75"/>
      <c r="V10" s="75"/>
      <c r="W10" s="75"/>
      <c r="X10" s="75"/>
      <c r="Y10" s="75"/>
      <c r="Z10" s="78">
        <v>8</v>
      </c>
      <c r="AA10" s="81" t="str">
        <f t="shared" si="0"/>
        <v>Education</v>
      </c>
      <c r="AB10" s="82">
        <f t="shared" si="1"/>
        <v>0</v>
      </c>
      <c r="AC10" s="81" t="str">
        <f t="array" ref="AC10">IF(LARGE($AB$3:$AB$122, Z10)=0,"",INDEX($AA$3:$AA$122, MATCH(1, ($AB$3:$AB$122=LARGE($AB$3:$AB$122, Z10)) * (COUNTIF(AC$2:AC9, $AA$3:$AA$122)=0), 0)))</f>
        <v>Student Loans</v>
      </c>
      <c r="AD10" s="82">
        <f>LARGE($AB$3:$AB$122, ROWS(Z$3:Z10))</f>
        <v>150</v>
      </c>
      <c r="AE10" s="74">
        <f t="shared" si="2"/>
        <v>4.1095890410958902E-2</v>
      </c>
      <c r="AF10" s="76"/>
      <c r="AG10" s="81">
        <f t="shared" si="3"/>
        <v>0</v>
      </c>
      <c r="AH10" s="81" t="str">
        <f t="shared" si="4"/>
        <v>Health</v>
      </c>
      <c r="AI10" s="81" t="str">
        <f t="shared" si="5"/>
        <v>City Garbage</v>
      </c>
      <c r="AJ10" s="81">
        <f t="shared" si="6"/>
        <v>0</v>
      </c>
      <c r="AK10" s="81">
        <f t="shared" si="7"/>
        <v>0</v>
      </c>
      <c r="AL10" s="75"/>
    </row>
    <row r="11" spans="1:38" s="79" customFormat="1" ht="21" customHeight="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8">
        <v>9</v>
      </c>
      <c r="AA11" s="81" t="str">
        <f t="shared" si="0"/>
        <v>Gift</v>
      </c>
      <c r="AB11" s="82">
        <f t="shared" si="1"/>
        <v>0</v>
      </c>
      <c r="AC11" s="81" t="str">
        <f t="array" ref="AC11">IF(LARGE($AB$3:$AB$122, Z11)=0,"",INDEX($AA$3:$AA$122, MATCH(1, ($AB$3:$AB$122=LARGE($AB$3:$AB$122, Z11)) * (COUNTIF(AC$2:AC10, $AA$3:$AA$122)=0), 0)))</f>
        <v>Apparel</v>
      </c>
      <c r="AD11" s="82">
        <f>LARGE($AB$3:$AB$122, ROWS(Z$3:Z11))</f>
        <v>125</v>
      </c>
      <c r="AE11" s="74">
        <f t="shared" si="2"/>
        <v>3.4246575342465752E-2</v>
      </c>
      <c r="AF11" s="76"/>
      <c r="AG11" s="81">
        <f t="shared" si="3"/>
        <v>0</v>
      </c>
      <c r="AH11" s="81" t="str">
        <f t="shared" si="4"/>
        <v>Education</v>
      </c>
      <c r="AI11" s="81" t="str">
        <f t="shared" si="5"/>
        <v>Gas</v>
      </c>
      <c r="AJ11" s="81">
        <f t="shared" si="6"/>
        <v>0</v>
      </c>
      <c r="AK11" s="81">
        <f t="shared" si="7"/>
        <v>0</v>
      </c>
      <c r="AL11" s="75"/>
    </row>
    <row r="12" spans="1:38" s="79" customFormat="1" ht="21" customHeight="1">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8">
        <v>10</v>
      </c>
      <c r="AA12" s="81" t="str">
        <f t="shared" si="0"/>
        <v>Pet</v>
      </c>
      <c r="AB12" s="82">
        <f t="shared" si="1"/>
        <v>100</v>
      </c>
      <c r="AC12" s="81" t="str">
        <f t="array" ref="AC12">IF(LARGE($AB$3:$AB$122, Z12)=0,"",INDEX($AA$3:$AA$122, MATCH(1, ($AB$3:$AB$122=LARGE($AB$3:$AB$122, Z12)) * (COUNTIF(AC$2:AC11, $AA$3:$AA$122)=0), 0)))</f>
        <v>Travel Fund</v>
      </c>
      <c r="AD12" s="82">
        <f>LARGE($AB$3:$AB$122, ROWS(Z$3:Z12))</f>
        <v>120</v>
      </c>
      <c r="AE12" s="74">
        <f t="shared" si="2"/>
        <v>3.287671232876712E-2</v>
      </c>
      <c r="AF12" s="76"/>
      <c r="AG12" s="81">
        <f t="shared" si="3"/>
        <v>0</v>
      </c>
      <c r="AH12" s="81" t="str">
        <f t="shared" si="4"/>
        <v>Gift</v>
      </c>
      <c r="AI12" s="81">
        <f t="shared" si="5"/>
        <v>0</v>
      </c>
      <c r="AJ12" s="81">
        <f t="shared" si="6"/>
        <v>0</v>
      </c>
      <c r="AK12" s="81">
        <f t="shared" si="7"/>
        <v>0</v>
      </c>
      <c r="AL12" s="75"/>
    </row>
    <row r="13" spans="1:38" s="79" customFormat="1" ht="21" customHeight="1">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8">
        <v>11</v>
      </c>
      <c r="AA13" s="81" t="str">
        <f t="shared" si="0"/>
        <v>Self-development</v>
      </c>
      <c r="AB13" s="82">
        <f t="shared" si="1"/>
        <v>0</v>
      </c>
      <c r="AC13" s="81" t="str">
        <f t="array" ref="AC13">IF(LARGE($AB$3:$AB$122, Z13)=0,"",INDEX($AA$3:$AA$122, MATCH(1, ($AB$3:$AB$122=LARGE($AB$3:$AB$122, Z13)) * (COUNTIF(AC$2:AC12, $AA$3:$AA$122)=0), 0)))</f>
        <v>Electricity</v>
      </c>
      <c r="AD13" s="82">
        <f>LARGE($AB$3:$AB$122, ROWS(Z$3:Z13))</f>
        <v>115</v>
      </c>
      <c r="AE13" s="74">
        <f t="shared" si="2"/>
        <v>3.1506849315068496E-2</v>
      </c>
      <c r="AF13" s="76"/>
      <c r="AG13" s="81">
        <f t="shared" si="3"/>
        <v>0</v>
      </c>
      <c r="AH13" s="81" t="str">
        <f t="shared" si="4"/>
        <v>Pet</v>
      </c>
      <c r="AI13" s="81">
        <f t="shared" si="5"/>
        <v>0</v>
      </c>
      <c r="AJ13" s="81">
        <f t="shared" si="6"/>
        <v>0</v>
      </c>
      <c r="AK13" s="81">
        <f t="shared" si="7"/>
        <v>0</v>
      </c>
      <c r="AL13" s="75"/>
    </row>
    <row r="14" spans="1:38" s="79" customFormat="1" ht="21" customHeight="1">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8">
        <v>12</v>
      </c>
      <c r="AA14" s="81">
        <f t="shared" si="0"/>
        <v>0</v>
      </c>
      <c r="AB14" s="82">
        <f t="shared" si="1"/>
        <v>0</v>
      </c>
      <c r="AC14" s="81" t="str">
        <f t="array" ref="AC14">IF(LARGE($AB$3:$AB$122, Z14)=0,"",INDEX($AA$3:$AA$122, MATCH(1, ($AB$3:$AB$122=LARGE($AB$3:$AB$122, Z14)) * (COUNTIF(AC$2:AC13, $AA$3:$AA$122)=0), 0)))</f>
        <v>Pet</v>
      </c>
      <c r="AD14" s="82">
        <f>LARGE($AB$3:$AB$122, ROWS(Z$3:Z14))</f>
        <v>100</v>
      </c>
      <c r="AE14" s="74">
        <f t="shared" si="2"/>
        <v>2.7397260273972601E-2</v>
      </c>
      <c r="AF14" s="76"/>
      <c r="AG14" s="81">
        <f t="shared" si="3"/>
        <v>0</v>
      </c>
      <c r="AH14" s="81" t="str">
        <f t="shared" si="4"/>
        <v>Self-development</v>
      </c>
      <c r="AI14" s="81">
        <f t="shared" si="5"/>
        <v>0</v>
      </c>
      <c r="AJ14" s="81">
        <f t="shared" si="6"/>
        <v>0</v>
      </c>
      <c r="AK14" s="81">
        <f t="shared" si="7"/>
        <v>0</v>
      </c>
      <c r="AL14" s="75"/>
    </row>
    <row r="15" spans="1:38" s="79" customFormat="1" ht="21" customHeight="1">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8">
        <v>13</v>
      </c>
      <c r="AA15" s="81">
        <f t="shared" si="0"/>
        <v>0</v>
      </c>
      <c r="AB15" s="82">
        <f t="shared" si="1"/>
        <v>0</v>
      </c>
      <c r="AC15" s="81" t="str">
        <f t="array" ref="AC15">IF(LARGE($AB$3:$AB$122, Z15)=0,"",INDEX($AA$3:$AA$122, MATCH(1, ($AB$3:$AB$122=LARGE($AB$3:$AB$122, Z15)) * (COUNTIF(AC$2:AC14, $AA$3:$AA$122)=0), 0)))</f>
        <v>City Garbage</v>
      </c>
      <c r="AD15" s="82">
        <f>LARGE($AB$3:$AB$122, ROWS(Z$3:Z15))</f>
        <v>100</v>
      </c>
      <c r="AE15" s="74">
        <f t="shared" si="2"/>
        <v>2.7397260273972601E-2</v>
      </c>
      <c r="AF15" s="76"/>
      <c r="AG15" s="81">
        <f t="shared" si="3"/>
        <v>0</v>
      </c>
      <c r="AH15" s="81">
        <f t="shared" si="4"/>
        <v>0</v>
      </c>
      <c r="AI15" s="81">
        <f t="shared" si="5"/>
        <v>0</v>
      </c>
      <c r="AJ15" s="81">
        <f t="shared" si="6"/>
        <v>0</v>
      </c>
      <c r="AK15" s="81">
        <f t="shared" si="7"/>
        <v>0</v>
      </c>
      <c r="AL15" s="75"/>
    </row>
    <row r="16" spans="1:38" s="79" customFormat="1" ht="21" customHeight="1">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8">
        <v>14</v>
      </c>
      <c r="AA16" s="81">
        <f t="shared" si="0"/>
        <v>0</v>
      </c>
      <c r="AB16" s="82">
        <f t="shared" si="1"/>
        <v>0</v>
      </c>
      <c r="AC16" s="81" t="str">
        <f t="array" ref="AC16">IF(LARGE($AB$3:$AB$122, Z16)=0,"",INDEX($AA$3:$AA$122, MATCH(1, ($AB$3:$AB$122=LARGE($AB$3:$AB$122, Z16)) * (COUNTIF(AC$2:AC15, $AA$3:$AA$122)=0), 0)))</f>
        <v>Gas</v>
      </c>
      <c r="AD16" s="82">
        <f>LARGE($AB$3:$AB$122, ROWS(Z$3:Z16))</f>
        <v>100</v>
      </c>
      <c r="AE16" s="74">
        <f t="shared" si="2"/>
        <v>2.7397260273972601E-2</v>
      </c>
      <c r="AF16" s="76"/>
      <c r="AG16" s="81"/>
      <c r="AH16" s="81">
        <f t="shared" si="4"/>
        <v>0</v>
      </c>
      <c r="AI16" s="81">
        <f t="shared" si="5"/>
        <v>0</v>
      </c>
      <c r="AJ16" s="81">
        <f t="shared" si="6"/>
        <v>0</v>
      </c>
      <c r="AK16" s="81">
        <f t="shared" si="7"/>
        <v>0</v>
      </c>
      <c r="AL16" s="75"/>
    </row>
    <row r="17" spans="1:38" s="79" customFormat="1" ht="21" customHeight="1">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8">
        <v>15</v>
      </c>
      <c r="AA17" s="81">
        <f t="shared" si="0"/>
        <v>0</v>
      </c>
      <c r="AB17" s="82">
        <f t="shared" si="1"/>
        <v>0</v>
      </c>
      <c r="AC17" s="81" t="str">
        <f t="array" ref="AC17">IF(LARGE($AB$3:$AB$122, Z17)=0,"",INDEX($AA$3:$AA$122, MATCH(1, ($AB$3:$AB$122=LARGE($AB$3:$AB$122, Z17)) * (COUNTIF(AC$2:AC16, $AA$3:$AA$122)=0), 0)))</f>
        <v>Food</v>
      </c>
      <c r="AD17" s="82">
        <f>LARGE($AB$3:$AB$122, ROWS(Z$3:Z17))</f>
        <v>88.75</v>
      </c>
      <c r="AE17" s="74">
        <f t="shared" si="2"/>
        <v>2.4315068493150686E-2</v>
      </c>
      <c r="AF17" s="76"/>
      <c r="AG17" s="81"/>
      <c r="AH17" s="81">
        <f t="shared" si="4"/>
        <v>0</v>
      </c>
      <c r="AI17" s="81">
        <f t="shared" si="5"/>
        <v>0</v>
      </c>
      <c r="AJ17" s="81">
        <f t="shared" si="6"/>
        <v>0</v>
      </c>
      <c r="AK17" s="81">
        <f t="shared" si="7"/>
        <v>0</v>
      </c>
      <c r="AL17" s="75"/>
    </row>
    <row r="18" spans="1:38" s="79" customFormat="1" ht="21" customHeight="1">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8">
        <v>16</v>
      </c>
      <c r="AA18" s="81">
        <f t="shared" si="0"/>
        <v>0</v>
      </c>
      <c r="AB18" s="82">
        <f t="shared" si="1"/>
        <v>0</v>
      </c>
      <c r="AC18" s="81" t="str">
        <f t="array" ref="AC18">IF(LARGE($AB$3:$AB$122, Z18)=0,"",INDEX($AA$3:$AA$122, MATCH(1, ($AB$3:$AB$122=LARGE($AB$3:$AB$122, Z18)) * (COUNTIF(AC$2:AC17, $AA$3:$AA$122)=0), 0)))</f>
        <v>Water</v>
      </c>
      <c r="AD18" s="82">
        <f>LARGE($AB$3:$AB$122, ROWS(Z$3:Z18))</f>
        <v>75</v>
      </c>
      <c r="AE18" s="74">
        <f t="shared" si="2"/>
        <v>2.0547945205479451E-2</v>
      </c>
      <c r="AF18" s="76"/>
      <c r="AG18" s="81"/>
      <c r="AH18" s="81">
        <f t="shared" si="4"/>
        <v>0</v>
      </c>
      <c r="AI18" s="81">
        <f t="shared" si="5"/>
        <v>0</v>
      </c>
      <c r="AJ18" s="81">
        <f t="shared" si="6"/>
        <v>0</v>
      </c>
      <c r="AK18" s="81">
        <f t="shared" si="7"/>
        <v>0</v>
      </c>
      <c r="AL18" s="75"/>
    </row>
    <row r="19" spans="1:38" s="79" customFormat="1" ht="21"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8">
        <v>17</v>
      </c>
      <c r="AA19" s="81">
        <f t="shared" si="0"/>
        <v>0</v>
      </c>
      <c r="AB19" s="82">
        <f t="shared" si="1"/>
        <v>0</v>
      </c>
      <c r="AC19" s="81" t="str">
        <f t="array" ref="AC19">IF(LARGE($AB$3:$AB$122, Z19)=0,"",INDEX($AA$3:$AA$122, MATCH(1, ($AB$3:$AB$122=LARGE($AB$3:$AB$122, Z19)) * (COUNTIF(AC$2:AC18, $AA$3:$AA$122)=0), 0)))</f>
        <v>Mobile</v>
      </c>
      <c r="AD19" s="82">
        <f>LARGE($AB$3:$AB$122, ROWS(Z$3:Z19))</f>
        <v>75</v>
      </c>
      <c r="AE19" s="74">
        <f t="shared" si="2"/>
        <v>2.0547945205479451E-2</v>
      </c>
      <c r="AF19" s="76"/>
      <c r="AG19" s="81"/>
      <c r="AH19" s="81">
        <f t="shared" si="4"/>
        <v>0</v>
      </c>
      <c r="AI19" s="81">
        <f t="shared" si="5"/>
        <v>0</v>
      </c>
      <c r="AJ19" s="81">
        <f t="shared" si="6"/>
        <v>0</v>
      </c>
      <c r="AK19" s="81">
        <f t="shared" si="7"/>
        <v>0</v>
      </c>
      <c r="AL19" s="75"/>
    </row>
    <row r="20" spans="1:38" s="79" customFormat="1" ht="21"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8">
        <v>18</v>
      </c>
      <c r="AA20" s="81">
        <f t="shared" si="0"/>
        <v>0</v>
      </c>
      <c r="AB20" s="82">
        <f t="shared" si="1"/>
        <v>0</v>
      </c>
      <c r="AC20" s="81" t="str">
        <f t="array" ref="AC20">IF(LARGE($AB$3:$AB$122, Z20)=0,"",INDEX($AA$3:$AA$122, MATCH(1, ($AB$3:$AB$122=LARGE($AB$3:$AB$122, Z20)) * (COUNTIF(AC$2:AC19, $AA$3:$AA$122)=0), 0)))</f>
        <v>Transportation</v>
      </c>
      <c r="AD20" s="82">
        <f>LARGE($AB$3:$AB$122, ROWS(Z$3:Z20))</f>
        <v>60</v>
      </c>
      <c r="AE20" s="74">
        <f t="shared" si="2"/>
        <v>1.643835616438356E-2</v>
      </c>
      <c r="AF20" s="76"/>
      <c r="AG20" s="81"/>
      <c r="AH20" s="81">
        <f t="shared" si="4"/>
        <v>0</v>
      </c>
      <c r="AI20" s="81">
        <f t="shared" si="5"/>
        <v>0</v>
      </c>
      <c r="AJ20" s="81">
        <f t="shared" si="6"/>
        <v>0</v>
      </c>
      <c r="AK20" s="81">
        <f t="shared" si="7"/>
        <v>0</v>
      </c>
      <c r="AL20" s="75"/>
    </row>
    <row r="21" spans="1:38" s="79" customFormat="1" ht="21" customHeight="1">
      <c r="A21" s="75"/>
      <c r="B21" s="282" t="s">
        <v>73</v>
      </c>
      <c r="C21" s="283"/>
      <c r="D21" s="283"/>
      <c r="E21" s="283"/>
      <c r="F21" s="283"/>
      <c r="G21" s="284"/>
      <c r="H21" s="75"/>
      <c r="I21" s="282" t="s">
        <v>79</v>
      </c>
      <c r="J21" s="283"/>
      <c r="K21" s="283"/>
      <c r="L21" s="283"/>
      <c r="M21" s="283"/>
      <c r="N21" s="284"/>
      <c r="O21" s="75"/>
      <c r="P21" s="282" t="s">
        <v>84</v>
      </c>
      <c r="Q21" s="338"/>
      <c r="R21" s="338"/>
      <c r="S21" s="338"/>
      <c r="T21" s="338"/>
      <c r="U21" s="338"/>
      <c r="V21" s="338"/>
      <c r="W21" s="338"/>
      <c r="X21" s="339"/>
      <c r="Y21" s="84"/>
      <c r="Z21" s="78">
        <v>19</v>
      </c>
      <c r="AA21" s="81">
        <f t="shared" si="0"/>
        <v>0</v>
      </c>
      <c r="AB21" s="82">
        <f t="shared" si="1"/>
        <v>0</v>
      </c>
      <c r="AC21" s="81" t="str">
        <f t="array" ref="AC21">IF(LARGE($AB$3:$AB$122, Z21)=0,"",INDEX($AA$3:$AA$122, MATCH(1, ($AB$3:$AB$122=LARGE($AB$3:$AB$122, Z21)) * (COUNTIF(AC$2:AC20, $AA$3:$AA$122)=0), 0)))</f>
        <v>Beauty</v>
      </c>
      <c r="AD21" s="82">
        <f>LARGE($AB$3:$AB$122, ROWS(Z$3:Z21))</f>
        <v>53.25</v>
      </c>
      <c r="AE21" s="74">
        <f t="shared" si="2"/>
        <v>1.4589041095890411E-2</v>
      </c>
      <c r="AF21" s="85"/>
      <c r="AG21" s="81"/>
      <c r="AH21" s="81">
        <f t="shared" si="4"/>
        <v>0</v>
      </c>
      <c r="AI21" s="81">
        <f t="shared" si="5"/>
        <v>0</v>
      </c>
      <c r="AJ21" s="81">
        <f t="shared" si="6"/>
        <v>0</v>
      </c>
      <c r="AK21" s="81">
        <f t="shared" si="7"/>
        <v>0</v>
      </c>
      <c r="AL21" s="75"/>
    </row>
    <row r="22" spans="1:38" s="79" customFormat="1" ht="21" customHeight="1">
      <c r="A22" s="75"/>
      <c r="B22" s="285"/>
      <c r="C22" s="286"/>
      <c r="D22" s="286"/>
      <c r="E22" s="286"/>
      <c r="F22" s="286"/>
      <c r="G22" s="287"/>
      <c r="H22" s="75"/>
      <c r="I22" s="285"/>
      <c r="J22" s="286"/>
      <c r="K22" s="286"/>
      <c r="L22" s="286"/>
      <c r="M22" s="286"/>
      <c r="N22" s="287"/>
      <c r="O22" s="75"/>
      <c r="P22" s="340"/>
      <c r="Q22" s="341"/>
      <c r="R22" s="341"/>
      <c r="S22" s="341"/>
      <c r="T22" s="341"/>
      <c r="U22" s="341"/>
      <c r="V22" s="341"/>
      <c r="W22" s="341"/>
      <c r="X22" s="342"/>
      <c r="Y22" s="84"/>
      <c r="Z22" s="78">
        <v>20</v>
      </c>
      <c r="AA22" s="81">
        <f t="shared" si="0"/>
        <v>0</v>
      </c>
      <c r="AB22" s="82">
        <f t="shared" si="1"/>
        <v>0</v>
      </c>
      <c r="AC22" s="81" t="str">
        <f t="array" ref="AC22">IF(LARGE($AB$3:$AB$122, Z22)=0,"",INDEX($AA$3:$AA$122, MATCH(1, ($AB$3:$AB$122=LARGE($AB$3:$AB$122, Z22)) * (COUNTIF(AC$2:AC21, $AA$3:$AA$122)=0), 0)))</f>
        <v>Internet</v>
      </c>
      <c r="AD22" s="82">
        <f>LARGE($AB$3:$AB$122, ROWS(Z$3:Z22))</f>
        <v>40</v>
      </c>
      <c r="AE22" s="74">
        <f t="shared" si="2"/>
        <v>1.0958904109589041E-2</v>
      </c>
      <c r="AF22" s="85"/>
      <c r="AG22" s="81"/>
      <c r="AH22" s="81">
        <f t="shared" si="4"/>
        <v>0</v>
      </c>
      <c r="AI22" s="81">
        <f t="shared" si="5"/>
        <v>0</v>
      </c>
      <c r="AJ22" s="81">
        <f t="shared" si="6"/>
        <v>0</v>
      </c>
      <c r="AK22" s="81">
        <f t="shared" si="7"/>
        <v>0</v>
      </c>
      <c r="AL22" s="75"/>
    </row>
    <row r="23" spans="1:38" s="79" customFormat="1" ht="21" customHeight="1">
      <c r="A23" s="75"/>
      <c r="B23" s="86"/>
      <c r="C23" s="87" t="s">
        <v>12</v>
      </c>
      <c r="D23" s="276" t="s">
        <v>13</v>
      </c>
      <c r="E23" s="277"/>
      <c r="F23" s="276" t="s">
        <v>44</v>
      </c>
      <c r="G23" s="288"/>
      <c r="H23" s="75"/>
      <c r="I23" s="86" t="s">
        <v>12</v>
      </c>
      <c r="J23" s="276" t="s">
        <v>13</v>
      </c>
      <c r="K23" s="277"/>
      <c r="L23" s="276" t="s">
        <v>44</v>
      </c>
      <c r="M23" s="277"/>
      <c r="N23" s="88" t="s">
        <v>58</v>
      </c>
      <c r="O23" s="75"/>
      <c r="P23" s="89"/>
      <c r="Q23" s="90" t="s">
        <v>12</v>
      </c>
      <c r="R23" s="91" t="s">
        <v>81</v>
      </c>
      <c r="S23" s="274" t="s">
        <v>13</v>
      </c>
      <c r="T23" s="275"/>
      <c r="U23" s="272" t="s">
        <v>44</v>
      </c>
      <c r="V23" s="273"/>
      <c r="W23" s="343" t="s">
        <v>58</v>
      </c>
      <c r="X23" s="344"/>
      <c r="Y23" s="84"/>
      <c r="Z23" s="78">
        <v>21</v>
      </c>
      <c r="AA23" s="81">
        <f t="shared" si="0"/>
        <v>0</v>
      </c>
      <c r="AB23" s="82">
        <f t="shared" si="1"/>
        <v>0</v>
      </c>
      <c r="AC23" s="81" t="str">
        <f t="array" ref="AC23">IF(LARGE($AB$3:$AB$122, Z23)=0,"",INDEX($AA$3:$AA$122, MATCH(1, ($AB$3:$AB$122=LARGE($AB$3:$AB$122, Z23)) * (COUNTIF(AC$2:AC22, $AA$3:$AA$122)=0), 0)))</f>
        <v/>
      </c>
      <c r="AD23" s="82">
        <f>LARGE($AB$3:$AB$122, ROWS(Z$3:Z23))</f>
        <v>0</v>
      </c>
      <c r="AE23" s="74">
        <f t="shared" si="2"/>
        <v>0</v>
      </c>
      <c r="AF23" s="85"/>
      <c r="AG23" s="81"/>
      <c r="AH23" s="81">
        <f t="shared" si="4"/>
        <v>0</v>
      </c>
      <c r="AI23" s="81">
        <f t="shared" si="5"/>
        <v>0</v>
      </c>
      <c r="AJ23" s="81">
        <f t="shared" si="6"/>
        <v>0</v>
      </c>
      <c r="AK23" s="81">
        <f t="shared" si="7"/>
        <v>0</v>
      </c>
      <c r="AL23" s="75"/>
    </row>
    <row r="24" spans="1:38" s="79" customFormat="1" ht="21" customHeight="1">
      <c r="A24" s="75"/>
      <c r="B24" s="92" t="s">
        <v>50</v>
      </c>
      <c r="C24" s="93" t="s">
        <v>75</v>
      </c>
      <c r="D24" s="94" t="str">
        <f t="shared" ref="D24:D30" si="8">$E$8</f>
        <v>$</v>
      </c>
      <c r="E24" s="12"/>
      <c r="F24" s="95" t="str">
        <f t="shared" ref="F24:F30" si="9">$E$8</f>
        <v>$</v>
      </c>
      <c r="G24" s="13"/>
      <c r="H24" s="75"/>
      <c r="I24" s="14" t="s">
        <v>16</v>
      </c>
      <c r="J24" s="96" t="str">
        <f t="shared" ref="J24:J54" si="10">$E$8</f>
        <v>$</v>
      </c>
      <c r="K24" s="10">
        <v>200</v>
      </c>
      <c r="L24" s="97" t="str">
        <f t="shared" ref="L24:L54" si="11">$E$8</f>
        <v>$</v>
      </c>
      <c r="M24" s="98">
        <f>ABS(SUMIF($G$96:$G$600,I24,$K$96:$K$600))</f>
        <v>88.75</v>
      </c>
      <c r="N24" s="99">
        <f t="shared" ref="N24:N54" si="12">IFERROR(M24/K24,"")</f>
        <v>0.44374999999999998</v>
      </c>
      <c r="O24" s="100"/>
      <c r="P24" s="15" t="s">
        <v>63</v>
      </c>
      <c r="Q24" s="16" t="s">
        <v>17</v>
      </c>
      <c r="R24" s="11">
        <v>8</v>
      </c>
      <c r="S24" s="96" t="str">
        <f t="shared" ref="S24:S54" si="13">$E$8</f>
        <v>$</v>
      </c>
      <c r="T24" s="10">
        <v>40</v>
      </c>
      <c r="U24" s="101" t="str">
        <f t="shared" ref="U24:U54" si="14">$E$8</f>
        <v>$</v>
      </c>
      <c r="V24" s="102">
        <f>ABS(SUMIF($G$96:$G$600,Q24,$K$96:$K$600))</f>
        <v>40</v>
      </c>
      <c r="W24" s="313">
        <f t="shared" ref="W24:W54" si="15">IFERROR(V24/T24,"")</f>
        <v>1</v>
      </c>
      <c r="X24" s="314"/>
      <c r="Y24" s="84"/>
      <c r="Z24" s="78">
        <v>22</v>
      </c>
      <c r="AA24" s="81">
        <f t="shared" si="0"/>
        <v>0</v>
      </c>
      <c r="AB24" s="82">
        <f t="shared" si="1"/>
        <v>0</v>
      </c>
      <c r="AC24" s="81" t="str">
        <f t="array" ref="AC24">IF(LARGE($AB$3:$AB$122, Z24)=0,"",INDEX($AA$3:$AA$122, MATCH(1, ($AB$3:$AB$122=LARGE($AB$3:$AB$122, Z24)) * (COUNTIF(AC$2:AC23, $AA$3:$AA$122)=0), 0)))</f>
        <v/>
      </c>
      <c r="AD24" s="82">
        <f>LARGE($AB$3:$AB$122, ROWS(Z$3:Z24))</f>
        <v>0</v>
      </c>
      <c r="AE24" s="74">
        <f t="shared" si="2"/>
        <v>0</v>
      </c>
      <c r="AF24" s="85"/>
      <c r="AG24" s="81"/>
      <c r="AH24" s="81">
        <f t="shared" si="4"/>
        <v>0</v>
      </c>
      <c r="AI24" s="81">
        <f t="shared" si="5"/>
        <v>0</v>
      </c>
      <c r="AJ24" s="81">
        <f t="shared" si="6"/>
        <v>0</v>
      </c>
      <c r="AK24" s="81">
        <f t="shared" si="7"/>
        <v>0</v>
      </c>
      <c r="AL24" s="75"/>
    </row>
    <row r="25" spans="1:38" s="79" customFormat="1" ht="21" customHeight="1">
      <c r="A25" s="75"/>
      <c r="B25" s="103" t="s">
        <v>50</v>
      </c>
      <c r="C25" s="104" t="s">
        <v>51</v>
      </c>
      <c r="D25" s="97" t="str">
        <f t="shared" si="8"/>
        <v>$</v>
      </c>
      <c r="E25" s="105">
        <f>$E$47</f>
        <v>4355</v>
      </c>
      <c r="F25" s="106" t="str">
        <f t="shared" si="9"/>
        <v>$</v>
      </c>
      <c r="G25" s="107">
        <f>$G$47</f>
        <v>4150</v>
      </c>
      <c r="H25" s="75"/>
      <c r="I25" s="14" t="s">
        <v>20</v>
      </c>
      <c r="J25" s="96" t="str">
        <f t="shared" si="10"/>
        <v>$</v>
      </c>
      <c r="K25" s="10">
        <v>100</v>
      </c>
      <c r="L25" s="97" t="str">
        <f t="shared" si="11"/>
        <v>$</v>
      </c>
      <c r="M25" s="98">
        <f t="shared" ref="M25:M53" si="16">ABS(SUMIF($G$96:$G$600,I25,$K$96:$K$600))</f>
        <v>0</v>
      </c>
      <c r="N25" s="99">
        <f t="shared" si="12"/>
        <v>0</v>
      </c>
      <c r="O25" s="100"/>
      <c r="P25" s="15"/>
      <c r="Q25" s="16" t="s">
        <v>21</v>
      </c>
      <c r="R25" s="11">
        <v>15</v>
      </c>
      <c r="S25" s="96" t="str">
        <f t="shared" si="13"/>
        <v>$</v>
      </c>
      <c r="T25" s="10">
        <v>200</v>
      </c>
      <c r="U25" s="101" t="str">
        <f t="shared" si="14"/>
        <v>$</v>
      </c>
      <c r="V25" s="102">
        <f t="shared" ref="V25:V53" si="17">ABS(SUMIF($G$96:$G$600,Q25,$K$96:$K$600))</f>
        <v>115</v>
      </c>
      <c r="W25" s="313">
        <f t="shared" si="15"/>
        <v>0.57499999999999996</v>
      </c>
      <c r="X25" s="314"/>
      <c r="Y25" s="84"/>
      <c r="Z25" s="78">
        <v>23</v>
      </c>
      <c r="AA25" s="81">
        <f t="shared" si="0"/>
        <v>0</v>
      </c>
      <c r="AB25" s="82">
        <f t="shared" si="1"/>
        <v>0</v>
      </c>
      <c r="AC25" s="81" t="str">
        <f t="array" ref="AC25">IF(LARGE($AB$3:$AB$122, Z25)=0,"",INDEX($AA$3:$AA$122, MATCH(1, ($AB$3:$AB$122=LARGE($AB$3:$AB$122, Z25)) * (COUNTIF(AC$2:AC24, $AA$3:$AA$122)=0), 0)))</f>
        <v/>
      </c>
      <c r="AD25" s="82">
        <f>LARGE($AB$3:$AB$122, ROWS(Z$3:Z25))</f>
        <v>0</v>
      </c>
      <c r="AE25" s="74">
        <f t="shared" si="2"/>
        <v>0</v>
      </c>
      <c r="AF25" s="85"/>
      <c r="AG25" s="81"/>
      <c r="AH25" s="81">
        <f t="shared" si="4"/>
        <v>0</v>
      </c>
      <c r="AI25" s="81">
        <f t="shared" si="5"/>
        <v>0</v>
      </c>
      <c r="AJ25" s="81">
        <f t="shared" si="6"/>
        <v>0</v>
      </c>
      <c r="AK25" s="81">
        <f t="shared" si="7"/>
        <v>0</v>
      </c>
      <c r="AL25" s="75"/>
    </row>
    <row r="26" spans="1:38" s="79" customFormat="1" ht="21" customHeight="1">
      <c r="A26" s="75"/>
      <c r="B26" s="108" t="s">
        <v>52</v>
      </c>
      <c r="C26" s="109" t="s">
        <v>53</v>
      </c>
      <c r="D26" s="97" t="str">
        <f t="shared" si="8"/>
        <v>$</v>
      </c>
      <c r="E26" s="98">
        <f>$K$54</f>
        <v>1310</v>
      </c>
      <c r="F26" s="106" t="str">
        <f t="shared" si="9"/>
        <v>$</v>
      </c>
      <c r="G26" s="110">
        <f>$M$54</f>
        <v>652</v>
      </c>
      <c r="H26" s="75"/>
      <c r="I26" s="14" t="s">
        <v>24</v>
      </c>
      <c r="J26" s="96" t="str">
        <f t="shared" si="10"/>
        <v>$</v>
      </c>
      <c r="K26" s="10">
        <v>100</v>
      </c>
      <c r="L26" s="97" t="str">
        <f t="shared" si="11"/>
        <v>$</v>
      </c>
      <c r="M26" s="98">
        <f t="shared" si="16"/>
        <v>60</v>
      </c>
      <c r="N26" s="99">
        <f t="shared" si="12"/>
        <v>0.6</v>
      </c>
      <c r="O26" s="100"/>
      <c r="P26" s="15"/>
      <c r="Q26" s="16" t="s">
        <v>25</v>
      </c>
      <c r="R26" s="11">
        <v>15</v>
      </c>
      <c r="S26" s="96" t="str">
        <f t="shared" si="13"/>
        <v>$</v>
      </c>
      <c r="T26" s="10">
        <v>100</v>
      </c>
      <c r="U26" s="101" t="str">
        <f t="shared" si="14"/>
        <v>$</v>
      </c>
      <c r="V26" s="102">
        <f t="shared" si="17"/>
        <v>75</v>
      </c>
      <c r="W26" s="313">
        <f t="shared" si="15"/>
        <v>0.75</v>
      </c>
      <c r="X26" s="314"/>
      <c r="Y26" s="84"/>
      <c r="Z26" s="78">
        <v>24</v>
      </c>
      <c r="AA26" s="81">
        <f t="shared" si="0"/>
        <v>0</v>
      </c>
      <c r="AB26" s="82">
        <f t="shared" si="1"/>
        <v>0</v>
      </c>
      <c r="AC26" s="81" t="str">
        <f t="array" ref="AC26">IF(LARGE($AB$3:$AB$122, Z26)=0,"",INDEX($AA$3:$AA$122, MATCH(1, ($AB$3:$AB$122=LARGE($AB$3:$AB$122, Z26)) * (COUNTIF(AC$2:AC25, $AA$3:$AA$122)=0), 0)))</f>
        <v/>
      </c>
      <c r="AD26" s="82">
        <f>LARGE($AB$3:$AB$122, ROWS(Z$3:Z26))</f>
        <v>0</v>
      </c>
      <c r="AE26" s="74">
        <f t="shared" si="2"/>
        <v>0</v>
      </c>
      <c r="AF26" s="85"/>
      <c r="AG26" s="81"/>
      <c r="AH26" s="81">
        <f t="shared" si="4"/>
        <v>0</v>
      </c>
      <c r="AI26" s="81">
        <f t="shared" si="5"/>
        <v>0</v>
      </c>
      <c r="AJ26" s="81">
        <f t="shared" si="6"/>
        <v>0</v>
      </c>
      <c r="AK26" s="81">
        <f t="shared" si="7"/>
        <v>0</v>
      </c>
      <c r="AL26" s="75"/>
    </row>
    <row r="27" spans="1:38" s="79" customFormat="1" ht="21" customHeight="1">
      <c r="A27" s="75"/>
      <c r="B27" s="108" t="s">
        <v>52</v>
      </c>
      <c r="C27" s="109" t="s">
        <v>54</v>
      </c>
      <c r="D27" s="97" t="str">
        <f t="shared" si="8"/>
        <v>$</v>
      </c>
      <c r="E27" s="98">
        <f>$T$54</f>
        <v>1075</v>
      </c>
      <c r="F27" s="106" t="str">
        <f t="shared" si="9"/>
        <v>$</v>
      </c>
      <c r="G27" s="110">
        <f>$V$54</f>
        <v>1005</v>
      </c>
      <c r="H27" s="75"/>
      <c r="I27" s="14" t="s">
        <v>27</v>
      </c>
      <c r="J27" s="96" t="str">
        <f t="shared" si="10"/>
        <v>$</v>
      </c>
      <c r="K27" s="10">
        <v>300</v>
      </c>
      <c r="L27" s="97" t="str">
        <f t="shared" si="11"/>
        <v>$</v>
      </c>
      <c r="M27" s="98">
        <f t="shared" si="16"/>
        <v>225</v>
      </c>
      <c r="N27" s="99">
        <f t="shared" si="12"/>
        <v>0.75</v>
      </c>
      <c r="O27" s="100"/>
      <c r="P27" s="15"/>
      <c r="Q27" s="16" t="s">
        <v>28</v>
      </c>
      <c r="R27" s="11">
        <v>10</v>
      </c>
      <c r="S27" s="96" t="str">
        <f t="shared" si="13"/>
        <v>$</v>
      </c>
      <c r="T27" s="10">
        <v>35</v>
      </c>
      <c r="U27" s="101" t="str">
        <f t="shared" si="14"/>
        <v>$</v>
      </c>
      <c r="V27" s="102">
        <f t="shared" si="17"/>
        <v>75</v>
      </c>
      <c r="W27" s="313">
        <f t="shared" si="15"/>
        <v>2.1428571428571428</v>
      </c>
      <c r="X27" s="314"/>
      <c r="Y27" s="84"/>
      <c r="Z27" s="78">
        <v>25</v>
      </c>
      <c r="AA27" s="81">
        <f t="shared" si="0"/>
        <v>0</v>
      </c>
      <c r="AB27" s="82">
        <f t="shared" si="1"/>
        <v>0</v>
      </c>
      <c r="AC27" s="81" t="str">
        <f t="array" ref="AC27">IF(LARGE($AB$3:$AB$122, Z27)=0,"",INDEX($AA$3:$AA$122, MATCH(1, ($AB$3:$AB$122=LARGE($AB$3:$AB$122, Z27)) * (COUNTIF(AC$2:AC26, $AA$3:$AA$122)=0), 0)))</f>
        <v/>
      </c>
      <c r="AD27" s="82">
        <f>LARGE($AB$3:$AB$122, ROWS(Z$3:Z27))</f>
        <v>0</v>
      </c>
      <c r="AE27" s="74">
        <f t="shared" si="2"/>
        <v>0</v>
      </c>
      <c r="AF27" s="85"/>
      <c r="AG27" s="81"/>
      <c r="AH27" s="81">
        <f t="shared" si="4"/>
        <v>0</v>
      </c>
      <c r="AI27" s="81">
        <f t="shared" si="5"/>
        <v>0</v>
      </c>
      <c r="AJ27" s="81">
        <f t="shared" si="6"/>
        <v>0</v>
      </c>
      <c r="AK27" s="81">
        <f t="shared" si="7"/>
        <v>0</v>
      </c>
      <c r="AL27" s="75"/>
    </row>
    <row r="28" spans="1:38" s="79" customFormat="1" ht="21" customHeight="1">
      <c r="A28" s="75"/>
      <c r="B28" s="108" t="s">
        <v>52</v>
      </c>
      <c r="C28" s="109" t="s">
        <v>55</v>
      </c>
      <c r="D28" s="97" t="str">
        <f t="shared" si="8"/>
        <v>$</v>
      </c>
      <c r="E28" s="98">
        <f>$T$89</f>
        <v>950</v>
      </c>
      <c r="F28" s="106" t="str">
        <f t="shared" si="9"/>
        <v>$</v>
      </c>
      <c r="G28" s="110">
        <f>$V$89</f>
        <v>950</v>
      </c>
      <c r="H28" s="75"/>
      <c r="I28" s="14" t="s">
        <v>30</v>
      </c>
      <c r="J28" s="96" t="str">
        <f t="shared" si="10"/>
        <v>$</v>
      </c>
      <c r="K28" s="10">
        <v>100</v>
      </c>
      <c r="L28" s="97" t="str">
        <f t="shared" si="11"/>
        <v>$</v>
      </c>
      <c r="M28" s="98">
        <f t="shared" si="16"/>
        <v>125</v>
      </c>
      <c r="N28" s="99">
        <f t="shared" si="12"/>
        <v>1.25</v>
      </c>
      <c r="O28" s="100"/>
      <c r="P28" s="15"/>
      <c r="Q28" s="16" t="s">
        <v>65</v>
      </c>
      <c r="R28" s="11">
        <v>3</v>
      </c>
      <c r="S28" s="96" t="str">
        <f t="shared" si="13"/>
        <v>$</v>
      </c>
      <c r="T28" s="10">
        <v>200</v>
      </c>
      <c r="U28" s="101" t="str">
        <f t="shared" si="14"/>
        <v>$</v>
      </c>
      <c r="V28" s="102">
        <f t="shared" si="17"/>
        <v>200</v>
      </c>
      <c r="W28" s="313">
        <f t="shared" si="15"/>
        <v>1</v>
      </c>
      <c r="X28" s="314"/>
      <c r="Y28" s="84"/>
      <c r="Z28" s="78">
        <v>26</v>
      </c>
      <c r="AA28" s="81">
        <f t="shared" si="0"/>
        <v>0</v>
      </c>
      <c r="AB28" s="82">
        <f t="shared" si="1"/>
        <v>0</v>
      </c>
      <c r="AC28" s="81" t="str">
        <f t="array" ref="AC28">IF(LARGE($AB$3:$AB$122, Z28)=0,"",INDEX($AA$3:$AA$122, MATCH(1, ($AB$3:$AB$122=LARGE($AB$3:$AB$122, Z28)) * (COUNTIF(AC$2:AC27, $AA$3:$AA$122)=0), 0)))</f>
        <v/>
      </c>
      <c r="AD28" s="82">
        <f>LARGE($AB$3:$AB$122, ROWS(Z$3:Z28))</f>
        <v>0</v>
      </c>
      <c r="AE28" s="74">
        <f t="shared" si="2"/>
        <v>0</v>
      </c>
      <c r="AF28" s="85"/>
      <c r="AG28" s="81"/>
      <c r="AH28" s="81">
        <f t="shared" si="4"/>
        <v>0</v>
      </c>
      <c r="AI28" s="81">
        <f t="shared" si="5"/>
        <v>0</v>
      </c>
      <c r="AJ28" s="81">
        <f t="shared" si="6"/>
        <v>0</v>
      </c>
      <c r="AK28" s="81">
        <f t="shared" si="7"/>
        <v>0</v>
      </c>
      <c r="AL28" s="75"/>
    </row>
    <row r="29" spans="1:38" s="79" customFormat="1" ht="21" customHeight="1">
      <c r="A29" s="75"/>
      <c r="B29" s="108" t="s">
        <v>52</v>
      </c>
      <c r="C29" s="109" t="s">
        <v>56</v>
      </c>
      <c r="D29" s="97" t="str">
        <f t="shared" si="8"/>
        <v>$</v>
      </c>
      <c r="E29" s="98">
        <f>$K$89</f>
        <v>1020</v>
      </c>
      <c r="F29" s="106" t="str">
        <f t="shared" si="9"/>
        <v>$</v>
      </c>
      <c r="G29" s="110">
        <f>$M$89</f>
        <v>1043</v>
      </c>
      <c r="H29" s="75"/>
      <c r="I29" s="14" t="s">
        <v>32</v>
      </c>
      <c r="J29" s="96" t="str">
        <f t="shared" si="10"/>
        <v>$</v>
      </c>
      <c r="K29" s="10">
        <v>50</v>
      </c>
      <c r="L29" s="97" t="str">
        <f t="shared" si="11"/>
        <v>$</v>
      </c>
      <c r="M29" s="98">
        <f t="shared" si="16"/>
        <v>53.25</v>
      </c>
      <c r="N29" s="99">
        <f t="shared" si="12"/>
        <v>1.0649999999999999</v>
      </c>
      <c r="O29" s="100"/>
      <c r="P29" s="15"/>
      <c r="Q29" s="16" t="s">
        <v>66</v>
      </c>
      <c r="R29" s="11">
        <v>1</v>
      </c>
      <c r="S29" s="96" t="str">
        <f t="shared" si="13"/>
        <v>$</v>
      </c>
      <c r="T29" s="10">
        <v>300</v>
      </c>
      <c r="U29" s="101" t="str">
        <f t="shared" si="14"/>
        <v>$</v>
      </c>
      <c r="V29" s="102">
        <f t="shared" si="17"/>
        <v>300</v>
      </c>
      <c r="W29" s="313">
        <f t="shared" si="15"/>
        <v>1</v>
      </c>
      <c r="X29" s="314"/>
      <c r="Y29" s="84"/>
      <c r="Z29" s="78">
        <v>27</v>
      </c>
      <c r="AA29" s="81">
        <f t="shared" si="0"/>
        <v>0</v>
      </c>
      <c r="AB29" s="82">
        <f t="shared" si="1"/>
        <v>0</v>
      </c>
      <c r="AC29" s="81" t="str">
        <f t="array" ref="AC29">IF(LARGE($AB$3:$AB$122, Z29)=0,"",INDEX($AA$3:$AA$122, MATCH(1, ($AB$3:$AB$122=LARGE($AB$3:$AB$122, Z29)) * (COUNTIF(AC$2:AC28, $AA$3:$AA$122)=0), 0)))</f>
        <v/>
      </c>
      <c r="AD29" s="82">
        <f>LARGE($AB$3:$AB$122, ROWS(Z$3:Z29))</f>
        <v>0</v>
      </c>
      <c r="AE29" s="74">
        <f t="shared" si="2"/>
        <v>0</v>
      </c>
      <c r="AF29" s="85"/>
      <c r="AG29" s="81"/>
      <c r="AH29" s="81">
        <f t="shared" si="4"/>
        <v>0</v>
      </c>
      <c r="AI29" s="81">
        <f t="shared" si="5"/>
        <v>0</v>
      </c>
      <c r="AJ29" s="81">
        <f t="shared" si="6"/>
        <v>0</v>
      </c>
      <c r="AK29" s="81">
        <f t="shared" si="7"/>
        <v>0</v>
      </c>
      <c r="AL29" s="75"/>
    </row>
    <row r="30" spans="1:38" s="79" customFormat="1" ht="21" customHeight="1">
      <c r="A30" s="75"/>
      <c r="B30" s="345" t="s">
        <v>57</v>
      </c>
      <c r="C30" s="346"/>
      <c r="D30" s="150" t="str">
        <f t="shared" si="8"/>
        <v>$</v>
      </c>
      <c r="E30" s="151">
        <f>SUM(E24:E25)-SUM(E26:E29)</f>
        <v>0</v>
      </c>
      <c r="F30" s="152" t="str">
        <f t="shared" si="9"/>
        <v>$</v>
      </c>
      <c r="G30" s="153">
        <f>SUM(G24:G25)-SUM(G26:G29)</f>
        <v>500</v>
      </c>
      <c r="H30" s="75"/>
      <c r="I30" s="14" t="s">
        <v>33</v>
      </c>
      <c r="J30" s="96" t="str">
        <f t="shared" si="10"/>
        <v>$</v>
      </c>
      <c r="K30" s="10">
        <v>80</v>
      </c>
      <c r="L30" s="97" t="str">
        <f t="shared" si="11"/>
        <v>$</v>
      </c>
      <c r="M30" s="98">
        <f t="shared" si="16"/>
        <v>0</v>
      </c>
      <c r="N30" s="99">
        <f t="shared" si="12"/>
        <v>0</v>
      </c>
      <c r="O30" s="100"/>
      <c r="P30" s="15"/>
      <c r="Q30" s="16" t="s">
        <v>67</v>
      </c>
      <c r="R30" s="11">
        <v>12</v>
      </c>
      <c r="S30" s="96" t="str">
        <f t="shared" si="13"/>
        <v>$</v>
      </c>
      <c r="T30" s="10">
        <v>100</v>
      </c>
      <c r="U30" s="101" t="str">
        <f t="shared" si="14"/>
        <v>$</v>
      </c>
      <c r="V30" s="102">
        <f t="shared" si="17"/>
        <v>100</v>
      </c>
      <c r="W30" s="313">
        <f t="shared" si="15"/>
        <v>1</v>
      </c>
      <c r="X30" s="314"/>
      <c r="Y30" s="84"/>
      <c r="Z30" s="78">
        <v>28</v>
      </c>
      <c r="AA30" s="81">
        <f t="shared" si="0"/>
        <v>0</v>
      </c>
      <c r="AB30" s="82">
        <f t="shared" si="1"/>
        <v>0</v>
      </c>
      <c r="AC30" s="81" t="str">
        <f t="array" ref="AC30">IF(LARGE($AB$3:$AB$122, Z30)=0,"",INDEX($AA$3:$AA$122, MATCH(1, ($AB$3:$AB$122=LARGE($AB$3:$AB$122, Z30)) * (COUNTIF(AC$2:AC29, $AA$3:$AA$122)=0), 0)))</f>
        <v/>
      </c>
      <c r="AD30" s="82">
        <f>LARGE($AB$3:$AB$122, ROWS(Z$3:Z30))</f>
        <v>0</v>
      </c>
      <c r="AE30" s="74">
        <f t="shared" si="2"/>
        <v>0</v>
      </c>
      <c r="AF30" s="85"/>
      <c r="AG30" s="81"/>
      <c r="AH30" s="81">
        <f t="shared" si="4"/>
        <v>0</v>
      </c>
      <c r="AI30" s="81">
        <f t="shared" si="5"/>
        <v>0</v>
      </c>
      <c r="AJ30" s="81">
        <f t="shared" si="6"/>
        <v>0</v>
      </c>
      <c r="AK30" s="81">
        <f t="shared" si="7"/>
        <v>0</v>
      </c>
      <c r="AL30" s="75"/>
    </row>
    <row r="31" spans="1:38" s="79" customFormat="1" ht="21" customHeight="1">
      <c r="A31" s="75"/>
      <c r="H31" s="75"/>
      <c r="I31" s="14" t="s">
        <v>34</v>
      </c>
      <c r="J31" s="96" t="str">
        <f t="shared" si="10"/>
        <v>$</v>
      </c>
      <c r="K31" s="10">
        <v>100</v>
      </c>
      <c r="L31" s="97" t="str">
        <f t="shared" si="11"/>
        <v>$</v>
      </c>
      <c r="M31" s="98">
        <f t="shared" si="16"/>
        <v>0</v>
      </c>
      <c r="N31" s="99">
        <f t="shared" si="12"/>
        <v>0</v>
      </c>
      <c r="O31" s="100"/>
      <c r="P31" s="15"/>
      <c r="Q31" s="16" t="s">
        <v>68</v>
      </c>
      <c r="R31" s="11">
        <v>5</v>
      </c>
      <c r="S31" s="96" t="str">
        <f t="shared" si="13"/>
        <v>$</v>
      </c>
      <c r="T31" s="10">
        <v>100</v>
      </c>
      <c r="U31" s="101" t="str">
        <f t="shared" si="14"/>
        <v>$</v>
      </c>
      <c r="V31" s="102">
        <f t="shared" si="17"/>
        <v>100</v>
      </c>
      <c r="W31" s="313">
        <f t="shared" si="15"/>
        <v>1</v>
      </c>
      <c r="X31" s="314"/>
      <c r="Y31" s="84"/>
      <c r="Z31" s="78">
        <v>29</v>
      </c>
      <c r="AA31" s="81">
        <f t="shared" si="0"/>
        <v>0</v>
      </c>
      <c r="AB31" s="82">
        <f t="shared" si="1"/>
        <v>0</v>
      </c>
      <c r="AC31" s="81" t="str">
        <f t="array" ref="AC31">IF(LARGE($AB$3:$AB$122, Z31)=0,"",INDEX($AA$3:$AA$122, MATCH(1, ($AB$3:$AB$122=LARGE($AB$3:$AB$122, Z31)) * (COUNTIF(AC$2:AC30, $AA$3:$AA$122)=0), 0)))</f>
        <v/>
      </c>
      <c r="AD31" s="82">
        <f>LARGE($AB$3:$AB$122, ROWS(Z$3:Z31))</f>
        <v>0</v>
      </c>
      <c r="AE31" s="74">
        <f t="shared" si="2"/>
        <v>0</v>
      </c>
      <c r="AF31" s="85"/>
      <c r="AG31" s="81"/>
      <c r="AH31" s="81">
        <f t="shared" si="4"/>
        <v>0</v>
      </c>
      <c r="AI31" s="81">
        <f t="shared" si="5"/>
        <v>0</v>
      </c>
      <c r="AJ31" s="81">
        <f t="shared" si="6"/>
        <v>0</v>
      </c>
      <c r="AK31" s="81">
        <f t="shared" si="7"/>
        <v>0</v>
      </c>
      <c r="AL31" s="75"/>
    </row>
    <row r="32" spans="1:38" s="79" customFormat="1" ht="21" customHeight="1">
      <c r="A32" s="75"/>
      <c r="B32" s="294" t="s">
        <v>74</v>
      </c>
      <c r="C32" s="295"/>
      <c r="D32" s="295"/>
      <c r="E32" s="295"/>
      <c r="F32" s="295"/>
      <c r="G32" s="296"/>
      <c r="H32" s="75"/>
      <c r="I32" s="14" t="s">
        <v>35</v>
      </c>
      <c r="J32" s="96" t="str">
        <f t="shared" si="10"/>
        <v>$</v>
      </c>
      <c r="K32" s="10">
        <v>30</v>
      </c>
      <c r="L32" s="97" t="str">
        <f t="shared" si="11"/>
        <v>$</v>
      </c>
      <c r="M32" s="98">
        <f t="shared" si="16"/>
        <v>0</v>
      </c>
      <c r="N32" s="99">
        <f t="shared" si="12"/>
        <v>0</v>
      </c>
      <c r="O32" s="100"/>
      <c r="P32" s="15"/>
      <c r="Q32" s="16"/>
      <c r="R32" s="11"/>
      <c r="S32" s="96" t="str">
        <f t="shared" si="13"/>
        <v>$</v>
      </c>
      <c r="T32" s="10"/>
      <c r="U32" s="101" t="str">
        <f t="shared" si="14"/>
        <v>$</v>
      </c>
      <c r="V32" s="102">
        <f t="shared" si="17"/>
        <v>0</v>
      </c>
      <c r="W32" s="313" t="str">
        <f t="shared" si="15"/>
        <v/>
      </c>
      <c r="X32" s="314"/>
      <c r="Y32" s="84"/>
      <c r="Z32" s="78">
        <v>30</v>
      </c>
      <c r="AA32" s="81">
        <f t="shared" si="0"/>
        <v>0</v>
      </c>
      <c r="AB32" s="82">
        <f t="shared" si="1"/>
        <v>0</v>
      </c>
      <c r="AC32" s="81" t="str">
        <f t="array" ref="AC32">IF(LARGE($AB$3:$AB$122, Z32)=0,"",INDEX($AA$3:$AA$122, MATCH(1, ($AB$3:$AB$122=LARGE($AB$3:$AB$122, Z32)) * (COUNTIF(AC$2:AC31, $AA$3:$AA$122)=0), 0)))</f>
        <v/>
      </c>
      <c r="AD32" s="82">
        <f>LARGE($AB$3:$AB$122, ROWS(Z$3:Z32))</f>
        <v>0</v>
      </c>
      <c r="AE32" s="74">
        <f t="shared" si="2"/>
        <v>0</v>
      </c>
      <c r="AF32" s="85"/>
      <c r="AG32" s="81"/>
      <c r="AH32" s="81">
        <f t="shared" si="4"/>
        <v>0</v>
      </c>
      <c r="AI32" s="81">
        <f t="shared" si="5"/>
        <v>0</v>
      </c>
      <c r="AJ32" s="81">
        <f t="shared" si="6"/>
        <v>0</v>
      </c>
      <c r="AK32" s="81">
        <f t="shared" si="7"/>
        <v>0</v>
      </c>
      <c r="AL32" s="75"/>
    </row>
    <row r="33" spans="1:38" s="79" customFormat="1" ht="21" customHeight="1">
      <c r="A33" s="75"/>
      <c r="B33" s="297"/>
      <c r="C33" s="298"/>
      <c r="D33" s="298"/>
      <c r="E33" s="298"/>
      <c r="F33" s="298"/>
      <c r="G33" s="299"/>
      <c r="H33" s="75"/>
      <c r="I33" s="14" t="s">
        <v>36</v>
      </c>
      <c r="J33" s="96" t="str">
        <f t="shared" si="10"/>
        <v>$</v>
      </c>
      <c r="K33" s="10">
        <v>150</v>
      </c>
      <c r="L33" s="97" t="str">
        <f t="shared" si="11"/>
        <v>$</v>
      </c>
      <c r="M33" s="98">
        <f t="shared" si="16"/>
        <v>100</v>
      </c>
      <c r="N33" s="99">
        <f t="shared" si="12"/>
        <v>0.66666666666666663</v>
      </c>
      <c r="O33" s="100"/>
      <c r="P33" s="15"/>
      <c r="Q33" s="16"/>
      <c r="R33" s="11"/>
      <c r="S33" s="96" t="str">
        <f t="shared" si="13"/>
        <v>$</v>
      </c>
      <c r="T33" s="10"/>
      <c r="U33" s="101" t="str">
        <f t="shared" si="14"/>
        <v>$</v>
      </c>
      <c r="V33" s="102">
        <f t="shared" si="17"/>
        <v>0</v>
      </c>
      <c r="W33" s="313" t="str">
        <f t="shared" si="15"/>
        <v/>
      </c>
      <c r="X33" s="314"/>
      <c r="Y33" s="84"/>
      <c r="Z33" s="78">
        <v>31</v>
      </c>
      <c r="AA33" s="81" t="str">
        <f>Q59</f>
        <v>Student Loans</v>
      </c>
      <c r="AB33" s="82">
        <f>IFERROR(V59,0)</f>
        <v>150</v>
      </c>
      <c r="AC33" s="81" t="str">
        <f t="array" ref="AC33">IF(LARGE($AB$3:$AB$122, Z33)=0,"",INDEX($AA$3:$AA$122, MATCH(1, ($AB$3:$AB$122=LARGE($AB$3:$AB$122, Z33)) * (COUNTIF(AC$2:AC32, $AA$3:$AA$122)=0), 0)))</f>
        <v/>
      </c>
      <c r="AD33" s="82">
        <f>LARGE($AB$3:$AB$122, ROWS(Z$3:Z33))</f>
        <v>0</v>
      </c>
      <c r="AE33" s="74">
        <f t="shared" si="2"/>
        <v>0</v>
      </c>
      <c r="AF33" s="85"/>
      <c r="AG33" s="81"/>
      <c r="AH33" s="81">
        <f t="shared" si="4"/>
        <v>0</v>
      </c>
      <c r="AI33" s="81">
        <f t="shared" si="5"/>
        <v>0</v>
      </c>
      <c r="AJ33" s="81">
        <f t="shared" si="6"/>
        <v>0</v>
      </c>
      <c r="AK33" s="81">
        <f t="shared" si="7"/>
        <v>0</v>
      </c>
      <c r="AL33" s="75"/>
    </row>
    <row r="34" spans="1:38" s="79" customFormat="1" ht="21" customHeight="1">
      <c r="A34" s="75"/>
      <c r="B34" s="300" t="s">
        <v>12</v>
      </c>
      <c r="C34" s="289"/>
      <c r="D34" s="289" t="s">
        <v>13</v>
      </c>
      <c r="E34" s="290"/>
      <c r="F34" s="289" t="s">
        <v>44</v>
      </c>
      <c r="G34" s="291"/>
      <c r="H34" s="75"/>
      <c r="I34" s="14" t="s">
        <v>37</v>
      </c>
      <c r="J34" s="96" t="str">
        <f t="shared" si="10"/>
        <v>$</v>
      </c>
      <c r="K34" s="10">
        <v>100</v>
      </c>
      <c r="L34" s="97" t="str">
        <f t="shared" si="11"/>
        <v>$</v>
      </c>
      <c r="M34" s="98">
        <f t="shared" si="16"/>
        <v>0</v>
      </c>
      <c r="N34" s="99">
        <f t="shared" si="12"/>
        <v>0</v>
      </c>
      <c r="O34" s="100"/>
      <c r="P34" s="15"/>
      <c r="Q34" s="16"/>
      <c r="R34" s="11"/>
      <c r="S34" s="96" t="str">
        <f t="shared" si="13"/>
        <v>$</v>
      </c>
      <c r="T34" s="10"/>
      <c r="U34" s="101" t="str">
        <f t="shared" si="14"/>
        <v>$</v>
      </c>
      <c r="V34" s="102">
        <f t="shared" si="17"/>
        <v>0</v>
      </c>
      <c r="W34" s="313" t="str">
        <f t="shared" si="15"/>
        <v/>
      </c>
      <c r="X34" s="314"/>
      <c r="Y34" s="84"/>
      <c r="Z34" s="78">
        <v>32</v>
      </c>
      <c r="AA34" s="81" t="str">
        <f t="shared" ref="AA34:AA62" si="18">Q60</f>
        <v>Mortgage</v>
      </c>
      <c r="AB34" s="82">
        <f t="shared" ref="AB34:AB62" si="19">IFERROR(V60,0)</f>
        <v>500</v>
      </c>
      <c r="AC34" s="81" t="str">
        <f t="array" ref="AC34">IF(LARGE($AB$3:$AB$122, Z34)=0,"",INDEX($AA$3:$AA$122, MATCH(1, ($AB$3:$AB$122=LARGE($AB$3:$AB$122, Z34)) * (COUNTIF(AC$2:AC33, $AA$3:$AA$122)=0), 0)))</f>
        <v/>
      </c>
      <c r="AD34" s="82">
        <f>LARGE($AB$3:$AB$122, ROWS(Z$3:Z34))</f>
        <v>0</v>
      </c>
      <c r="AE34" s="74">
        <f t="shared" si="2"/>
        <v>0</v>
      </c>
      <c r="AF34" s="85"/>
      <c r="AG34" s="111"/>
      <c r="AH34" s="78"/>
      <c r="AI34" s="111"/>
      <c r="AJ34" s="111"/>
      <c r="AK34" s="111"/>
      <c r="AL34" s="75"/>
    </row>
    <row r="35" spans="1:38" s="79" customFormat="1" ht="21" customHeight="1">
      <c r="A35" s="75"/>
      <c r="B35" s="301" t="s">
        <v>14</v>
      </c>
      <c r="C35" s="302"/>
      <c r="D35" s="96" t="str">
        <f t="shared" ref="D35:D47" si="20">$E$8</f>
        <v>$</v>
      </c>
      <c r="E35" s="10">
        <v>1000</v>
      </c>
      <c r="F35" s="164" t="str">
        <f t="shared" ref="F35:F47" si="21">$E$8</f>
        <v>$</v>
      </c>
      <c r="G35" s="165">
        <f>SUMIF($G$96:$G$600,B35,$K$96:$K$600)</f>
        <v>1200</v>
      </c>
      <c r="H35" s="75"/>
      <c r="I35" s="14"/>
      <c r="J35" s="96" t="str">
        <f t="shared" si="10"/>
        <v>$</v>
      </c>
      <c r="K35" s="10"/>
      <c r="L35" s="97" t="str">
        <f t="shared" si="11"/>
        <v>$</v>
      </c>
      <c r="M35" s="98">
        <f t="shared" si="16"/>
        <v>0</v>
      </c>
      <c r="N35" s="99" t="str">
        <f t="shared" si="12"/>
        <v/>
      </c>
      <c r="O35" s="100"/>
      <c r="P35" s="15"/>
      <c r="Q35" s="16"/>
      <c r="R35" s="11"/>
      <c r="S35" s="96" t="str">
        <f t="shared" si="13"/>
        <v>$</v>
      </c>
      <c r="T35" s="10"/>
      <c r="U35" s="101" t="str">
        <f t="shared" si="14"/>
        <v>$</v>
      </c>
      <c r="V35" s="102">
        <f t="shared" si="17"/>
        <v>0</v>
      </c>
      <c r="W35" s="313" t="str">
        <f t="shared" si="15"/>
        <v/>
      </c>
      <c r="X35" s="314"/>
      <c r="Y35" s="84"/>
      <c r="Z35" s="78">
        <v>33</v>
      </c>
      <c r="AA35" s="81" t="str">
        <f t="shared" si="18"/>
        <v>Car Payments</v>
      </c>
      <c r="AB35" s="82">
        <f t="shared" si="19"/>
        <v>300</v>
      </c>
      <c r="AC35" s="81" t="str">
        <f t="array" ref="AC35">IF(LARGE($AB$3:$AB$122, Z35)=0,"",INDEX($AA$3:$AA$122, MATCH(1, ($AB$3:$AB$122=LARGE($AB$3:$AB$122, Z35)) * (COUNTIF(AC$2:AC34, $AA$3:$AA$122)=0), 0)))</f>
        <v/>
      </c>
      <c r="AD35" s="82">
        <f>LARGE($AB$3:$AB$122, ROWS(Z$3:Z35))</f>
        <v>0</v>
      </c>
      <c r="AE35" s="74">
        <f t="shared" si="2"/>
        <v>0</v>
      </c>
      <c r="AF35" s="85"/>
      <c r="AG35" s="111"/>
      <c r="AH35" s="78"/>
      <c r="AI35" s="111"/>
      <c r="AJ35" s="111"/>
      <c r="AK35" s="111"/>
      <c r="AL35" s="75"/>
    </row>
    <row r="36" spans="1:38" s="79" customFormat="1" ht="21" customHeight="1">
      <c r="A36" s="75"/>
      <c r="B36" s="301" t="s">
        <v>18</v>
      </c>
      <c r="C36" s="302"/>
      <c r="D36" s="96" t="str">
        <f t="shared" si="20"/>
        <v>$</v>
      </c>
      <c r="E36" s="10">
        <v>3000</v>
      </c>
      <c r="F36" s="164" t="str">
        <f t="shared" si="21"/>
        <v>$</v>
      </c>
      <c r="G36" s="165">
        <f t="shared" ref="G36:G46" si="22">SUMIF($G$96:$G$600,B36,$K$96:$K$600)</f>
        <v>1650</v>
      </c>
      <c r="H36" s="75"/>
      <c r="I36" s="14"/>
      <c r="J36" s="96" t="str">
        <f t="shared" si="10"/>
        <v>$</v>
      </c>
      <c r="K36" s="10"/>
      <c r="L36" s="97" t="str">
        <f t="shared" si="11"/>
        <v>$</v>
      </c>
      <c r="M36" s="98">
        <f t="shared" si="16"/>
        <v>0</v>
      </c>
      <c r="N36" s="99" t="str">
        <f t="shared" si="12"/>
        <v/>
      </c>
      <c r="O36" s="100"/>
      <c r="P36" s="15"/>
      <c r="Q36" s="16"/>
      <c r="R36" s="11"/>
      <c r="S36" s="96" t="str">
        <f t="shared" si="13"/>
        <v>$</v>
      </c>
      <c r="T36" s="10"/>
      <c r="U36" s="101" t="str">
        <f t="shared" si="14"/>
        <v>$</v>
      </c>
      <c r="V36" s="102">
        <f t="shared" si="17"/>
        <v>0</v>
      </c>
      <c r="W36" s="313" t="str">
        <f t="shared" si="15"/>
        <v/>
      </c>
      <c r="X36" s="314"/>
      <c r="Y36" s="84"/>
      <c r="Z36" s="78">
        <v>34</v>
      </c>
      <c r="AA36" s="81">
        <f t="shared" si="18"/>
        <v>0</v>
      </c>
      <c r="AB36" s="82">
        <f t="shared" si="19"/>
        <v>0</v>
      </c>
      <c r="AC36" s="81" t="str">
        <f t="array" ref="AC36">IF(LARGE($AB$3:$AB$122, Z36)=0,"",INDEX($AA$3:$AA$122, MATCH(1, ($AB$3:$AB$122=LARGE($AB$3:$AB$122, Z36)) * (COUNTIF(AC$2:AC35, $AA$3:$AA$122)=0), 0)))</f>
        <v/>
      </c>
      <c r="AD36" s="82">
        <f>LARGE($AB$3:$AB$122, ROWS(Z$3:Z36))</f>
        <v>0</v>
      </c>
      <c r="AE36" s="74">
        <f t="shared" si="2"/>
        <v>0</v>
      </c>
      <c r="AF36" s="85"/>
      <c r="AG36" s="111"/>
      <c r="AH36" s="78"/>
      <c r="AI36" s="111"/>
      <c r="AJ36" s="111"/>
      <c r="AK36" s="111"/>
      <c r="AL36" s="75"/>
    </row>
    <row r="37" spans="1:38" s="79" customFormat="1" ht="21" customHeight="1">
      <c r="A37" s="75"/>
      <c r="B37" s="301" t="s">
        <v>22</v>
      </c>
      <c r="C37" s="302"/>
      <c r="D37" s="96" t="str">
        <f t="shared" si="20"/>
        <v>$</v>
      </c>
      <c r="E37" s="10">
        <v>100</v>
      </c>
      <c r="F37" s="164" t="str">
        <f t="shared" si="21"/>
        <v>$</v>
      </c>
      <c r="G37" s="165">
        <f t="shared" si="22"/>
        <v>800</v>
      </c>
      <c r="H37" s="75"/>
      <c r="I37" s="14"/>
      <c r="J37" s="96" t="str">
        <f t="shared" si="10"/>
        <v>$</v>
      </c>
      <c r="K37" s="10"/>
      <c r="L37" s="97" t="str">
        <f t="shared" si="11"/>
        <v>$</v>
      </c>
      <c r="M37" s="98">
        <f t="shared" si="16"/>
        <v>0</v>
      </c>
      <c r="N37" s="99" t="str">
        <f t="shared" si="12"/>
        <v/>
      </c>
      <c r="O37" s="100"/>
      <c r="P37" s="15"/>
      <c r="Q37" s="16"/>
      <c r="R37" s="11"/>
      <c r="S37" s="96" t="str">
        <f t="shared" si="13"/>
        <v>$</v>
      </c>
      <c r="T37" s="10"/>
      <c r="U37" s="101" t="str">
        <f t="shared" si="14"/>
        <v>$</v>
      </c>
      <c r="V37" s="102">
        <f t="shared" si="17"/>
        <v>0</v>
      </c>
      <c r="W37" s="313" t="str">
        <f t="shared" si="15"/>
        <v/>
      </c>
      <c r="X37" s="314"/>
      <c r="Y37" s="84"/>
      <c r="Z37" s="78">
        <v>35</v>
      </c>
      <c r="AA37" s="81">
        <f t="shared" si="18"/>
        <v>0</v>
      </c>
      <c r="AB37" s="82">
        <f t="shared" si="19"/>
        <v>0</v>
      </c>
      <c r="AC37" s="81" t="str">
        <f t="array" ref="AC37">IF(LARGE($AB$3:$AB$122, Z37)=0,"",INDEX($AA$3:$AA$122, MATCH(1, ($AB$3:$AB$122=LARGE($AB$3:$AB$122, Z37)) * (COUNTIF(AC$2:AC36, $AA$3:$AA$122)=0), 0)))</f>
        <v/>
      </c>
      <c r="AD37" s="82">
        <f>LARGE($AB$3:$AB$122, ROWS(Z$3:Z37))</f>
        <v>0</v>
      </c>
      <c r="AE37" s="74">
        <f t="shared" si="2"/>
        <v>0</v>
      </c>
      <c r="AF37" s="85"/>
      <c r="AG37" s="111"/>
      <c r="AH37" s="78"/>
      <c r="AI37" s="111"/>
      <c r="AJ37" s="111"/>
      <c r="AK37" s="111"/>
      <c r="AL37" s="75"/>
    </row>
    <row r="38" spans="1:38" s="79" customFormat="1" ht="21" customHeight="1">
      <c r="A38" s="75"/>
      <c r="B38" s="301" t="s">
        <v>26</v>
      </c>
      <c r="C38" s="302"/>
      <c r="D38" s="96" t="str">
        <f t="shared" si="20"/>
        <v>$</v>
      </c>
      <c r="E38" s="10">
        <v>100</v>
      </c>
      <c r="F38" s="164" t="str">
        <f t="shared" si="21"/>
        <v>$</v>
      </c>
      <c r="G38" s="165">
        <f t="shared" si="22"/>
        <v>175</v>
      </c>
      <c r="H38" s="75"/>
      <c r="I38" s="14"/>
      <c r="J38" s="96" t="str">
        <f t="shared" si="10"/>
        <v>$</v>
      </c>
      <c r="K38" s="10"/>
      <c r="L38" s="97" t="str">
        <f t="shared" si="11"/>
        <v>$</v>
      </c>
      <c r="M38" s="98">
        <f t="shared" si="16"/>
        <v>0</v>
      </c>
      <c r="N38" s="99" t="str">
        <f t="shared" si="12"/>
        <v/>
      </c>
      <c r="O38" s="100"/>
      <c r="P38" s="15"/>
      <c r="Q38" s="16"/>
      <c r="R38" s="11"/>
      <c r="S38" s="96" t="str">
        <f t="shared" si="13"/>
        <v>$</v>
      </c>
      <c r="T38" s="10"/>
      <c r="U38" s="101" t="str">
        <f t="shared" si="14"/>
        <v>$</v>
      </c>
      <c r="V38" s="102">
        <f t="shared" si="17"/>
        <v>0</v>
      </c>
      <c r="W38" s="313" t="str">
        <f t="shared" si="15"/>
        <v/>
      </c>
      <c r="X38" s="314"/>
      <c r="Y38" s="84"/>
      <c r="Z38" s="78">
        <v>36</v>
      </c>
      <c r="AA38" s="81">
        <f t="shared" si="18"/>
        <v>0</v>
      </c>
      <c r="AB38" s="82">
        <f t="shared" si="19"/>
        <v>0</v>
      </c>
      <c r="AC38" s="81" t="str">
        <f t="array" ref="AC38">IF(LARGE($AB$3:$AB$122, Z38)=0,"",INDEX($AA$3:$AA$122, MATCH(1, ($AB$3:$AB$122=LARGE($AB$3:$AB$122, Z38)) * (COUNTIF(AC$2:AC37, $AA$3:$AA$122)=0), 0)))</f>
        <v/>
      </c>
      <c r="AD38" s="82">
        <f>LARGE($AB$3:$AB$122, ROWS(Z$3:Z38))</f>
        <v>0</v>
      </c>
      <c r="AE38" s="74">
        <f t="shared" si="2"/>
        <v>0</v>
      </c>
      <c r="AF38" s="85"/>
      <c r="AG38" s="111"/>
      <c r="AH38" s="78"/>
      <c r="AI38" s="111"/>
      <c r="AJ38" s="111"/>
      <c r="AK38" s="111"/>
      <c r="AL38" s="75"/>
    </row>
    <row r="39" spans="1:38" s="79" customFormat="1" ht="21" customHeight="1">
      <c r="A39" s="75"/>
      <c r="B39" s="301" t="s">
        <v>29</v>
      </c>
      <c r="C39" s="302"/>
      <c r="D39" s="96" t="str">
        <f t="shared" si="20"/>
        <v>$</v>
      </c>
      <c r="E39" s="10">
        <v>5</v>
      </c>
      <c r="F39" s="164" t="str">
        <f t="shared" si="21"/>
        <v>$</v>
      </c>
      <c r="G39" s="165">
        <f t="shared" si="22"/>
        <v>5</v>
      </c>
      <c r="H39" s="75"/>
      <c r="I39" s="14"/>
      <c r="J39" s="96" t="str">
        <f t="shared" si="10"/>
        <v>$</v>
      </c>
      <c r="K39" s="10"/>
      <c r="L39" s="97" t="str">
        <f t="shared" si="11"/>
        <v>$</v>
      </c>
      <c r="M39" s="98">
        <f t="shared" si="16"/>
        <v>0</v>
      </c>
      <c r="N39" s="99" t="str">
        <f t="shared" si="12"/>
        <v/>
      </c>
      <c r="O39" s="100"/>
      <c r="P39" s="15"/>
      <c r="Q39" s="16"/>
      <c r="R39" s="11"/>
      <c r="S39" s="96" t="str">
        <f t="shared" si="13"/>
        <v>$</v>
      </c>
      <c r="T39" s="10"/>
      <c r="U39" s="101" t="str">
        <f t="shared" si="14"/>
        <v>$</v>
      </c>
      <c r="V39" s="102">
        <f t="shared" si="17"/>
        <v>0</v>
      </c>
      <c r="W39" s="313" t="str">
        <f t="shared" si="15"/>
        <v/>
      </c>
      <c r="X39" s="314"/>
      <c r="Y39" s="84"/>
      <c r="Z39" s="78">
        <v>37</v>
      </c>
      <c r="AA39" s="81">
        <f t="shared" si="18"/>
        <v>0</v>
      </c>
      <c r="AB39" s="82">
        <f t="shared" si="19"/>
        <v>0</v>
      </c>
      <c r="AC39" s="81" t="str">
        <f t="array" ref="AC39">IF(LARGE($AB$3:$AB$122, Z39)=0,"",INDEX($AA$3:$AA$122, MATCH(1, ($AB$3:$AB$122=LARGE($AB$3:$AB$122, Z39)) * (COUNTIF(AC$2:AC38, $AA$3:$AA$122)=0), 0)))</f>
        <v/>
      </c>
      <c r="AD39" s="82">
        <f>LARGE($AB$3:$AB$122, ROWS(Z$3:Z39))</f>
        <v>0</v>
      </c>
      <c r="AE39" s="74">
        <f t="shared" si="2"/>
        <v>0</v>
      </c>
      <c r="AF39" s="85"/>
      <c r="AG39" s="111"/>
      <c r="AH39" s="78"/>
      <c r="AI39" s="111"/>
      <c r="AJ39" s="111"/>
      <c r="AK39" s="111"/>
      <c r="AL39" s="75"/>
    </row>
    <row r="40" spans="1:38" s="79" customFormat="1" ht="21" customHeight="1">
      <c r="A40" s="75"/>
      <c r="B40" s="301" t="s">
        <v>31</v>
      </c>
      <c r="C40" s="302"/>
      <c r="D40" s="96" t="str">
        <f t="shared" si="20"/>
        <v>$</v>
      </c>
      <c r="E40" s="10">
        <v>150</v>
      </c>
      <c r="F40" s="164" t="str">
        <f t="shared" si="21"/>
        <v>$</v>
      </c>
      <c r="G40" s="165">
        <f t="shared" si="22"/>
        <v>320</v>
      </c>
      <c r="H40" s="75"/>
      <c r="I40" s="14"/>
      <c r="J40" s="96" t="str">
        <f t="shared" si="10"/>
        <v>$</v>
      </c>
      <c r="K40" s="10"/>
      <c r="L40" s="97" t="str">
        <f t="shared" si="11"/>
        <v>$</v>
      </c>
      <c r="M40" s="98">
        <f t="shared" si="16"/>
        <v>0</v>
      </c>
      <c r="N40" s="99" t="str">
        <f t="shared" si="12"/>
        <v/>
      </c>
      <c r="O40" s="100"/>
      <c r="P40" s="15"/>
      <c r="Q40" s="16"/>
      <c r="R40" s="11"/>
      <c r="S40" s="96" t="str">
        <f t="shared" si="13"/>
        <v>$</v>
      </c>
      <c r="T40" s="10"/>
      <c r="U40" s="101" t="str">
        <f t="shared" si="14"/>
        <v>$</v>
      </c>
      <c r="V40" s="102">
        <f t="shared" si="17"/>
        <v>0</v>
      </c>
      <c r="W40" s="313" t="str">
        <f t="shared" si="15"/>
        <v/>
      </c>
      <c r="X40" s="314"/>
      <c r="Y40" s="84"/>
      <c r="Z40" s="78">
        <v>38</v>
      </c>
      <c r="AA40" s="81">
        <f t="shared" si="18"/>
        <v>0</v>
      </c>
      <c r="AB40" s="82">
        <f t="shared" si="19"/>
        <v>0</v>
      </c>
      <c r="AC40" s="81" t="str">
        <f t="array" ref="AC40">IF(LARGE($AB$3:$AB$122, Z40)=0,"",INDEX($AA$3:$AA$122, MATCH(1, ($AB$3:$AB$122=LARGE($AB$3:$AB$122, Z40)) * (COUNTIF(AC$2:AC39, $AA$3:$AA$122)=0), 0)))</f>
        <v/>
      </c>
      <c r="AD40" s="82">
        <f>LARGE($AB$3:$AB$122, ROWS(Z$3:Z40))</f>
        <v>0</v>
      </c>
      <c r="AE40" s="74">
        <f t="shared" si="2"/>
        <v>0</v>
      </c>
      <c r="AF40" s="85"/>
      <c r="AG40" s="111"/>
      <c r="AH40" s="78"/>
      <c r="AI40" s="111"/>
      <c r="AJ40" s="111"/>
      <c r="AK40" s="111"/>
      <c r="AL40" s="75"/>
    </row>
    <row r="41" spans="1:38" s="79" customFormat="1" ht="21" customHeight="1">
      <c r="A41" s="75"/>
      <c r="B41" s="301"/>
      <c r="C41" s="302"/>
      <c r="D41" s="96" t="str">
        <f t="shared" si="20"/>
        <v>$</v>
      </c>
      <c r="E41" s="10"/>
      <c r="F41" s="164" t="str">
        <f t="shared" si="21"/>
        <v>$</v>
      </c>
      <c r="G41" s="165">
        <f t="shared" si="22"/>
        <v>0</v>
      </c>
      <c r="H41" s="75"/>
      <c r="I41" s="14"/>
      <c r="J41" s="96" t="str">
        <f t="shared" si="10"/>
        <v>$</v>
      </c>
      <c r="K41" s="10"/>
      <c r="L41" s="97" t="str">
        <f t="shared" si="11"/>
        <v>$</v>
      </c>
      <c r="M41" s="98">
        <f t="shared" si="16"/>
        <v>0</v>
      </c>
      <c r="N41" s="99" t="str">
        <f t="shared" si="12"/>
        <v/>
      </c>
      <c r="O41" s="100"/>
      <c r="P41" s="15"/>
      <c r="Q41" s="16"/>
      <c r="R41" s="11"/>
      <c r="S41" s="96" t="str">
        <f t="shared" si="13"/>
        <v>$</v>
      </c>
      <c r="T41" s="10"/>
      <c r="U41" s="101" t="str">
        <f t="shared" si="14"/>
        <v>$</v>
      </c>
      <c r="V41" s="102">
        <f t="shared" si="17"/>
        <v>0</v>
      </c>
      <c r="W41" s="313" t="str">
        <f t="shared" si="15"/>
        <v/>
      </c>
      <c r="X41" s="314"/>
      <c r="Y41" s="84"/>
      <c r="Z41" s="78">
        <v>39</v>
      </c>
      <c r="AA41" s="81">
        <f t="shared" si="18"/>
        <v>0</v>
      </c>
      <c r="AB41" s="82">
        <f t="shared" si="19"/>
        <v>0</v>
      </c>
      <c r="AC41" s="81" t="str">
        <f t="array" ref="AC41">IF(LARGE($AB$3:$AB$122, Z41)=0,"",INDEX($AA$3:$AA$122, MATCH(1, ($AB$3:$AB$122=LARGE($AB$3:$AB$122, Z41)) * (COUNTIF(AC$2:AC40, $AA$3:$AA$122)=0), 0)))</f>
        <v/>
      </c>
      <c r="AD41" s="82">
        <f>LARGE($AB$3:$AB$122, ROWS(Z$3:Z41))</f>
        <v>0</v>
      </c>
      <c r="AE41" s="74">
        <f t="shared" si="2"/>
        <v>0</v>
      </c>
      <c r="AF41" s="85"/>
      <c r="AG41" s="111"/>
      <c r="AH41" s="78"/>
      <c r="AI41" s="111"/>
      <c r="AJ41" s="111"/>
      <c r="AK41" s="111"/>
      <c r="AL41" s="75"/>
    </row>
    <row r="42" spans="1:38" s="79" customFormat="1" ht="21" customHeight="1">
      <c r="A42" s="75"/>
      <c r="B42" s="301"/>
      <c r="C42" s="302"/>
      <c r="D42" s="96" t="str">
        <f t="shared" si="20"/>
        <v>$</v>
      </c>
      <c r="E42" s="10"/>
      <c r="F42" s="164" t="str">
        <f t="shared" si="21"/>
        <v>$</v>
      </c>
      <c r="G42" s="165">
        <f t="shared" si="22"/>
        <v>0</v>
      </c>
      <c r="H42" s="75"/>
      <c r="I42" s="14"/>
      <c r="J42" s="96" t="str">
        <f t="shared" si="10"/>
        <v>$</v>
      </c>
      <c r="K42" s="10"/>
      <c r="L42" s="97" t="str">
        <f t="shared" si="11"/>
        <v>$</v>
      </c>
      <c r="M42" s="98">
        <f t="shared" si="16"/>
        <v>0</v>
      </c>
      <c r="N42" s="99" t="str">
        <f t="shared" si="12"/>
        <v/>
      </c>
      <c r="O42" s="100"/>
      <c r="P42" s="15"/>
      <c r="Q42" s="16"/>
      <c r="R42" s="11"/>
      <c r="S42" s="96" t="str">
        <f t="shared" si="13"/>
        <v>$</v>
      </c>
      <c r="T42" s="10"/>
      <c r="U42" s="101" t="str">
        <f t="shared" si="14"/>
        <v>$</v>
      </c>
      <c r="V42" s="102">
        <f t="shared" si="17"/>
        <v>0</v>
      </c>
      <c r="W42" s="313" t="str">
        <f t="shared" si="15"/>
        <v/>
      </c>
      <c r="X42" s="314"/>
      <c r="Y42" s="84"/>
      <c r="Z42" s="78">
        <v>40</v>
      </c>
      <c r="AA42" s="81">
        <f t="shared" si="18"/>
        <v>0</v>
      </c>
      <c r="AB42" s="82">
        <f t="shared" si="19"/>
        <v>0</v>
      </c>
      <c r="AC42" s="81" t="str">
        <f t="array" ref="AC42">IF(LARGE($AB$3:$AB$122, Z42)=0,"",INDEX($AA$3:$AA$122, MATCH(1, ($AB$3:$AB$122=LARGE($AB$3:$AB$122, Z42)) * (COUNTIF(AC$2:AC41, $AA$3:$AA$122)=0), 0)))</f>
        <v/>
      </c>
      <c r="AD42" s="82">
        <f>LARGE($AB$3:$AB$122, ROWS(Z$3:Z42))</f>
        <v>0</v>
      </c>
      <c r="AE42" s="74">
        <f t="shared" si="2"/>
        <v>0</v>
      </c>
      <c r="AF42" s="85"/>
      <c r="AG42" s="111"/>
      <c r="AH42" s="78"/>
      <c r="AI42" s="111"/>
      <c r="AJ42" s="111"/>
      <c r="AK42" s="111"/>
      <c r="AL42" s="75"/>
    </row>
    <row r="43" spans="1:38" s="79" customFormat="1" ht="21" customHeight="1">
      <c r="A43" s="75"/>
      <c r="B43" s="301"/>
      <c r="C43" s="302"/>
      <c r="D43" s="96" t="str">
        <f t="shared" si="20"/>
        <v>$</v>
      </c>
      <c r="E43" s="10"/>
      <c r="F43" s="164" t="str">
        <f t="shared" si="21"/>
        <v>$</v>
      </c>
      <c r="G43" s="165">
        <f t="shared" si="22"/>
        <v>0</v>
      </c>
      <c r="H43" s="75"/>
      <c r="I43" s="14"/>
      <c r="J43" s="96" t="str">
        <f t="shared" si="10"/>
        <v>$</v>
      </c>
      <c r="K43" s="10"/>
      <c r="L43" s="97" t="str">
        <f t="shared" si="11"/>
        <v>$</v>
      </c>
      <c r="M43" s="98">
        <f t="shared" si="16"/>
        <v>0</v>
      </c>
      <c r="N43" s="99" t="str">
        <f t="shared" si="12"/>
        <v/>
      </c>
      <c r="O43" s="100"/>
      <c r="P43" s="15"/>
      <c r="Q43" s="16"/>
      <c r="R43" s="11"/>
      <c r="S43" s="96" t="str">
        <f t="shared" si="13"/>
        <v>$</v>
      </c>
      <c r="T43" s="10"/>
      <c r="U43" s="101" t="str">
        <f t="shared" si="14"/>
        <v>$</v>
      </c>
      <c r="V43" s="102">
        <f t="shared" si="17"/>
        <v>0</v>
      </c>
      <c r="W43" s="313" t="str">
        <f t="shared" si="15"/>
        <v/>
      </c>
      <c r="X43" s="314"/>
      <c r="Y43" s="84"/>
      <c r="Z43" s="78">
        <v>41</v>
      </c>
      <c r="AA43" s="81">
        <f t="shared" si="18"/>
        <v>0</v>
      </c>
      <c r="AB43" s="82">
        <f t="shared" si="19"/>
        <v>0</v>
      </c>
      <c r="AC43" s="81" t="str">
        <f t="array" ref="AC43">IF(LARGE($AB$3:$AB$122, Z43)=0,"",INDEX($AA$3:$AA$122, MATCH(1, ($AB$3:$AB$122=LARGE($AB$3:$AB$122, Z43)) * (COUNTIF(AC$2:AC42, $AA$3:$AA$122)=0), 0)))</f>
        <v/>
      </c>
      <c r="AD43" s="82">
        <f>LARGE($AB$3:$AB$122, ROWS(Z$3:Z43))</f>
        <v>0</v>
      </c>
      <c r="AE43" s="74">
        <f t="shared" si="2"/>
        <v>0</v>
      </c>
      <c r="AF43" s="85"/>
      <c r="AG43" s="111"/>
      <c r="AH43" s="78"/>
      <c r="AI43" s="111"/>
      <c r="AJ43" s="111"/>
      <c r="AK43" s="111"/>
      <c r="AL43" s="75"/>
    </row>
    <row r="44" spans="1:38" s="79" customFormat="1" ht="21" customHeight="1">
      <c r="A44" s="75"/>
      <c r="B44" s="301"/>
      <c r="C44" s="302"/>
      <c r="D44" s="96" t="str">
        <f t="shared" si="20"/>
        <v>$</v>
      </c>
      <c r="E44" s="10"/>
      <c r="F44" s="164" t="str">
        <f t="shared" si="21"/>
        <v>$</v>
      </c>
      <c r="G44" s="165">
        <f t="shared" si="22"/>
        <v>0</v>
      </c>
      <c r="H44" s="75"/>
      <c r="I44" s="14"/>
      <c r="J44" s="96" t="str">
        <f t="shared" si="10"/>
        <v>$</v>
      </c>
      <c r="K44" s="10"/>
      <c r="L44" s="97" t="str">
        <f t="shared" si="11"/>
        <v>$</v>
      </c>
      <c r="M44" s="98">
        <f t="shared" si="16"/>
        <v>0</v>
      </c>
      <c r="N44" s="99" t="str">
        <f t="shared" si="12"/>
        <v/>
      </c>
      <c r="O44" s="100"/>
      <c r="P44" s="15"/>
      <c r="Q44" s="16"/>
      <c r="R44" s="11"/>
      <c r="S44" s="96" t="str">
        <f t="shared" si="13"/>
        <v>$</v>
      </c>
      <c r="T44" s="10"/>
      <c r="U44" s="101" t="str">
        <f t="shared" si="14"/>
        <v>$</v>
      </c>
      <c r="V44" s="102">
        <f t="shared" si="17"/>
        <v>0</v>
      </c>
      <c r="W44" s="313" t="str">
        <f t="shared" si="15"/>
        <v/>
      </c>
      <c r="X44" s="314"/>
      <c r="Y44" s="84"/>
      <c r="Z44" s="78">
        <v>42</v>
      </c>
      <c r="AA44" s="81">
        <f t="shared" si="18"/>
        <v>0</v>
      </c>
      <c r="AB44" s="82">
        <f t="shared" si="19"/>
        <v>0</v>
      </c>
      <c r="AC44" s="81" t="str">
        <f t="array" ref="AC44">IF(LARGE($AB$3:$AB$122, Z44)=0,"",INDEX($AA$3:$AA$122, MATCH(1, ($AB$3:$AB$122=LARGE($AB$3:$AB$122, Z44)) * (COUNTIF(AC$2:AC43, $AA$3:$AA$122)=0), 0)))</f>
        <v/>
      </c>
      <c r="AD44" s="82">
        <f>LARGE($AB$3:$AB$122, ROWS(Z$3:Z44))</f>
        <v>0</v>
      </c>
      <c r="AE44" s="74">
        <f t="shared" si="2"/>
        <v>0</v>
      </c>
      <c r="AF44" s="85"/>
      <c r="AG44" s="111"/>
      <c r="AH44" s="78"/>
      <c r="AI44" s="111"/>
      <c r="AJ44" s="111"/>
      <c r="AK44" s="111"/>
      <c r="AL44" s="75"/>
    </row>
    <row r="45" spans="1:38" s="79" customFormat="1" ht="21" customHeight="1">
      <c r="A45" s="75"/>
      <c r="B45" s="301"/>
      <c r="C45" s="302"/>
      <c r="D45" s="96" t="str">
        <f t="shared" si="20"/>
        <v>$</v>
      </c>
      <c r="E45" s="10"/>
      <c r="F45" s="164" t="str">
        <f t="shared" si="21"/>
        <v>$</v>
      </c>
      <c r="G45" s="165">
        <f t="shared" si="22"/>
        <v>0</v>
      </c>
      <c r="H45" s="75"/>
      <c r="I45" s="14"/>
      <c r="J45" s="96" t="str">
        <f t="shared" si="10"/>
        <v>$</v>
      </c>
      <c r="K45" s="10"/>
      <c r="L45" s="97" t="str">
        <f t="shared" si="11"/>
        <v>$</v>
      </c>
      <c r="M45" s="98">
        <f t="shared" si="16"/>
        <v>0</v>
      </c>
      <c r="N45" s="99" t="str">
        <f t="shared" si="12"/>
        <v/>
      </c>
      <c r="O45" s="100"/>
      <c r="P45" s="15"/>
      <c r="Q45" s="16"/>
      <c r="R45" s="11"/>
      <c r="S45" s="96" t="str">
        <f t="shared" si="13"/>
        <v>$</v>
      </c>
      <c r="T45" s="10"/>
      <c r="U45" s="101" t="str">
        <f t="shared" si="14"/>
        <v>$</v>
      </c>
      <c r="V45" s="102">
        <f t="shared" si="17"/>
        <v>0</v>
      </c>
      <c r="W45" s="313" t="str">
        <f t="shared" si="15"/>
        <v/>
      </c>
      <c r="X45" s="314"/>
      <c r="Y45" s="84"/>
      <c r="Z45" s="78">
        <v>43</v>
      </c>
      <c r="AA45" s="81">
        <f t="shared" si="18"/>
        <v>0</v>
      </c>
      <c r="AB45" s="82">
        <f t="shared" si="19"/>
        <v>0</v>
      </c>
      <c r="AC45" s="81" t="str">
        <f t="array" ref="AC45">IF(LARGE($AB$3:$AB$122, Z45)=0,"",INDEX($AA$3:$AA$122, MATCH(1, ($AB$3:$AB$122=LARGE($AB$3:$AB$122, Z45)) * (COUNTIF(AC$2:AC44, $AA$3:$AA$122)=0), 0)))</f>
        <v/>
      </c>
      <c r="AD45" s="82">
        <f>LARGE($AB$3:$AB$122, ROWS(Z$3:Z45))</f>
        <v>0</v>
      </c>
      <c r="AE45" s="74">
        <f t="shared" si="2"/>
        <v>0</v>
      </c>
      <c r="AF45" s="85"/>
      <c r="AG45" s="111"/>
      <c r="AH45" s="78"/>
      <c r="AI45" s="111"/>
      <c r="AJ45" s="111"/>
      <c r="AK45" s="111"/>
      <c r="AL45" s="75"/>
    </row>
    <row r="46" spans="1:38" s="79" customFormat="1" ht="21" customHeight="1">
      <c r="A46" s="75"/>
      <c r="B46" s="301"/>
      <c r="C46" s="302"/>
      <c r="D46" s="96" t="str">
        <f t="shared" si="20"/>
        <v>$</v>
      </c>
      <c r="E46" s="10"/>
      <c r="F46" s="164" t="str">
        <f t="shared" si="21"/>
        <v>$</v>
      </c>
      <c r="G46" s="165">
        <f t="shared" si="22"/>
        <v>0</v>
      </c>
      <c r="H46" s="75"/>
      <c r="I46" s="14"/>
      <c r="J46" s="96" t="str">
        <f t="shared" si="10"/>
        <v>$</v>
      </c>
      <c r="K46" s="10"/>
      <c r="L46" s="97" t="str">
        <f t="shared" si="11"/>
        <v>$</v>
      </c>
      <c r="M46" s="98">
        <f t="shared" si="16"/>
        <v>0</v>
      </c>
      <c r="N46" s="99" t="str">
        <f t="shared" si="12"/>
        <v/>
      </c>
      <c r="O46" s="100"/>
      <c r="P46" s="15"/>
      <c r="Q46" s="16"/>
      <c r="R46" s="11"/>
      <c r="S46" s="96" t="str">
        <f t="shared" si="13"/>
        <v>$</v>
      </c>
      <c r="T46" s="10"/>
      <c r="U46" s="101" t="str">
        <f t="shared" si="14"/>
        <v>$</v>
      </c>
      <c r="V46" s="102">
        <f t="shared" si="17"/>
        <v>0</v>
      </c>
      <c r="W46" s="313" t="str">
        <f t="shared" si="15"/>
        <v/>
      </c>
      <c r="X46" s="314"/>
      <c r="Y46" s="84"/>
      <c r="Z46" s="78">
        <v>44</v>
      </c>
      <c r="AA46" s="81">
        <f t="shared" si="18"/>
        <v>0</v>
      </c>
      <c r="AB46" s="82">
        <f t="shared" si="19"/>
        <v>0</v>
      </c>
      <c r="AC46" s="81" t="str">
        <f t="array" ref="AC46">IF(LARGE($AB$3:$AB$122, Z46)=0,"",INDEX($AA$3:$AA$122, MATCH(1, ($AB$3:$AB$122=LARGE($AB$3:$AB$122, Z46)) * (COUNTIF(AC$2:AC45, $AA$3:$AA$122)=0), 0)))</f>
        <v/>
      </c>
      <c r="AD46" s="82">
        <f>LARGE($AB$3:$AB$122, ROWS(Z$3:Z46))</f>
        <v>0</v>
      </c>
      <c r="AE46" s="74">
        <f t="shared" si="2"/>
        <v>0</v>
      </c>
      <c r="AF46" s="85"/>
      <c r="AG46" s="111"/>
      <c r="AH46" s="78"/>
      <c r="AI46" s="111"/>
      <c r="AJ46" s="111"/>
      <c r="AK46" s="111"/>
      <c r="AL46" s="75"/>
    </row>
    <row r="47" spans="1:38" s="79" customFormat="1" ht="21" customHeight="1">
      <c r="A47" s="75"/>
      <c r="B47" s="303" t="s">
        <v>49</v>
      </c>
      <c r="C47" s="304"/>
      <c r="D47" s="154" t="str">
        <f t="shared" si="20"/>
        <v>$</v>
      </c>
      <c r="E47" s="151">
        <f>SUM(E35:E46)</f>
        <v>4355</v>
      </c>
      <c r="F47" s="152" t="str">
        <f t="shared" si="21"/>
        <v>$</v>
      </c>
      <c r="G47" s="153">
        <f>SUM(SUMIF(G35:G46,{"&lt;0","&gt;0"}))</f>
        <v>4150</v>
      </c>
      <c r="H47" s="75"/>
      <c r="I47" s="14"/>
      <c r="J47" s="96" t="str">
        <f t="shared" si="10"/>
        <v>$</v>
      </c>
      <c r="K47" s="10"/>
      <c r="L47" s="97" t="str">
        <f t="shared" si="11"/>
        <v>$</v>
      </c>
      <c r="M47" s="98">
        <f t="shared" si="16"/>
        <v>0</v>
      </c>
      <c r="N47" s="99" t="str">
        <f t="shared" si="12"/>
        <v/>
      </c>
      <c r="O47" s="100"/>
      <c r="P47" s="15"/>
      <c r="Q47" s="16"/>
      <c r="R47" s="11"/>
      <c r="S47" s="96" t="str">
        <f t="shared" si="13"/>
        <v>$</v>
      </c>
      <c r="T47" s="10"/>
      <c r="U47" s="101" t="str">
        <f t="shared" si="14"/>
        <v>$</v>
      </c>
      <c r="V47" s="102">
        <f t="shared" si="17"/>
        <v>0</v>
      </c>
      <c r="W47" s="313" t="str">
        <f t="shared" si="15"/>
        <v/>
      </c>
      <c r="X47" s="314"/>
      <c r="Y47" s="84"/>
      <c r="Z47" s="78">
        <v>45</v>
      </c>
      <c r="AA47" s="81">
        <f t="shared" si="18"/>
        <v>0</v>
      </c>
      <c r="AB47" s="82">
        <f t="shared" si="19"/>
        <v>0</v>
      </c>
      <c r="AC47" s="81" t="str">
        <f t="array" ref="AC47">IF(LARGE($AB$3:$AB$122, Z47)=0,"",INDEX($AA$3:$AA$122, MATCH(1, ($AB$3:$AB$122=LARGE($AB$3:$AB$122, Z47)) * (COUNTIF(AC$2:AC46, $AA$3:$AA$122)=0), 0)))</f>
        <v/>
      </c>
      <c r="AD47" s="82">
        <f>LARGE($AB$3:$AB$122, ROWS(Z$3:Z47))</f>
        <v>0</v>
      </c>
      <c r="AE47" s="74">
        <f t="shared" si="2"/>
        <v>0</v>
      </c>
      <c r="AF47" s="85"/>
      <c r="AG47" s="111"/>
      <c r="AH47" s="78"/>
      <c r="AI47" s="111"/>
      <c r="AJ47" s="111"/>
      <c r="AK47" s="111"/>
      <c r="AL47" s="75"/>
    </row>
    <row r="48" spans="1:38" s="79" customFormat="1" ht="21" customHeight="1">
      <c r="A48" s="75"/>
      <c r="B48" s="75"/>
      <c r="C48" s="75"/>
      <c r="D48" s="75"/>
      <c r="E48" s="75"/>
      <c r="F48" s="75"/>
      <c r="G48" s="75"/>
      <c r="H48" s="75"/>
      <c r="I48" s="14"/>
      <c r="J48" s="96" t="str">
        <f t="shared" si="10"/>
        <v>$</v>
      </c>
      <c r="K48" s="10"/>
      <c r="L48" s="97" t="str">
        <f t="shared" si="11"/>
        <v>$</v>
      </c>
      <c r="M48" s="98">
        <f t="shared" si="16"/>
        <v>0</v>
      </c>
      <c r="N48" s="99" t="str">
        <f t="shared" si="12"/>
        <v/>
      </c>
      <c r="O48" s="100"/>
      <c r="P48" s="15"/>
      <c r="Q48" s="16"/>
      <c r="R48" s="11"/>
      <c r="S48" s="96" t="str">
        <f t="shared" si="13"/>
        <v>$</v>
      </c>
      <c r="T48" s="10"/>
      <c r="U48" s="101" t="str">
        <f t="shared" si="14"/>
        <v>$</v>
      </c>
      <c r="V48" s="102">
        <f t="shared" si="17"/>
        <v>0</v>
      </c>
      <c r="W48" s="313" t="str">
        <f t="shared" si="15"/>
        <v/>
      </c>
      <c r="X48" s="314"/>
      <c r="Y48" s="84"/>
      <c r="Z48" s="78">
        <v>46</v>
      </c>
      <c r="AA48" s="81">
        <f t="shared" si="18"/>
        <v>0</v>
      </c>
      <c r="AB48" s="82">
        <f t="shared" si="19"/>
        <v>0</v>
      </c>
      <c r="AC48" s="81" t="str">
        <f t="array" ref="AC48">IF(LARGE($AB$3:$AB$122, Z48)=0,"",INDEX($AA$3:$AA$122, MATCH(1, ($AB$3:$AB$122=LARGE($AB$3:$AB$122, Z48)) * (COUNTIF(AC$2:AC47, $AA$3:$AA$122)=0), 0)))</f>
        <v/>
      </c>
      <c r="AD48" s="82">
        <f>LARGE($AB$3:$AB$122, ROWS(Z$3:Z48))</f>
        <v>0</v>
      </c>
      <c r="AE48" s="74">
        <f t="shared" si="2"/>
        <v>0</v>
      </c>
      <c r="AF48" s="85"/>
      <c r="AG48" s="111"/>
      <c r="AH48" s="78"/>
      <c r="AI48" s="111"/>
      <c r="AJ48" s="111"/>
      <c r="AK48" s="111"/>
      <c r="AL48" s="75"/>
    </row>
    <row r="49" spans="1:38" s="79" customFormat="1" ht="21" customHeight="1">
      <c r="A49" s="75"/>
      <c r="B49" s="112"/>
      <c r="C49" s="113"/>
      <c r="D49" s="113"/>
      <c r="E49" s="113"/>
      <c r="F49" s="113"/>
      <c r="G49" s="114"/>
      <c r="H49" s="75"/>
      <c r="I49" s="14"/>
      <c r="J49" s="96" t="str">
        <f t="shared" si="10"/>
        <v>$</v>
      </c>
      <c r="K49" s="10"/>
      <c r="L49" s="97" t="str">
        <f t="shared" si="11"/>
        <v>$</v>
      </c>
      <c r="M49" s="98">
        <f t="shared" si="16"/>
        <v>0</v>
      </c>
      <c r="N49" s="99" t="str">
        <f t="shared" si="12"/>
        <v/>
      </c>
      <c r="O49" s="100"/>
      <c r="P49" s="15"/>
      <c r="Q49" s="16"/>
      <c r="R49" s="11"/>
      <c r="S49" s="96" t="str">
        <f t="shared" si="13"/>
        <v>$</v>
      </c>
      <c r="T49" s="10"/>
      <c r="U49" s="101" t="str">
        <f t="shared" si="14"/>
        <v>$</v>
      </c>
      <c r="V49" s="102">
        <f t="shared" si="17"/>
        <v>0</v>
      </c>
      <c r="W49" s="313" t="str">
        <f t="shared" si="15"/>
        <v/>
      </c>
      <c r="X49" s="314"/>
      <c r="Y49" s="84"/>
      <c r="Z49" s="78">
        <v>47</v>
      </c>
      <c r="AA49" s="81">
        <f t="shared" si="18"/>
        <v>0</v>
      </c>
      <c r="AB49" s="82">
        <f t="shared" si="19"/>
        <v>0</v>
      </c>
      <c r="AC49" s="81" t="str">
        <f t="array" ref="AC49">IF(LARGE($AB$3:$AB$122, Z49)=0,"",INDEX($AA$3:$AA$122, MATCH(1, ($AB$3:$AB$122=LARGE($AB$3:$AB$122, Z49)) * (COUNTIF(AC$2:AC48, $AA$3:$AA$122)=0), 0)))</f>
        <v/>
      </c>
      <c r="AD49" s="82">
        <f>LARGE($AB$3:$AB$122, ROWS(Z$3:Z49))</f>
        <v>0</v>
      </c>
      <c r="AE49" s="74">
        <f t="shared" si="2"/>
        <v>0</v>
      </c>
      <c r="AF49" s="85"/>
      <c r="AG49" s="111"/>
      <c r="AH49" s="78"/>
      <c r="AI49" s="111"/>
      <c r="AJ49" s="111"/>
      <c r="AK49" s="111"/>
      <c r="AL49" s="75"/>
    </row>
    <row r="50" spans="1:38" s="79" customFormat="1" ht="21" customHeight="1">
      <c r="A50" s="75"/>
      <c r="B50" s="347" t="s">
        <v>76</v>
      </c>
      <c r="C50" s="348"/>
      <c r="D50" s="348"/>
      <c r="E50" s="348"/>
      <c r="F50" s="348"/>
      <c r="G50" s="349"/>
      <c r="H50" s="75"/>
      <c r="I50" s="14"/>
      <c r="J50" s="96" t="str">
        <f t="shared" si="10"/>
        <v>$</v>
      </c>
      <c r="K50" s="10"/>
      <c r="L50" s="97" t="str">
        <f t="shared" si="11"/>
        <v>$</v>
      </c>
      <c r="M50" s="98">
        <f t="shared" si="16"/>
        <v>0</v>
      </c>
      <c r="N50" s="99" t="str">
        <f t="shared" si="12"/>
        <v/>
      </c>
      <c r="O50" s="100"/>
      <c r="P50" s="15"/>
      <c r="Q50" s="16"/>
      <c r="R50" s="11"/>
      <c r="S50" s="96" t="str">
        <f t="shared" si="13"/>
        <v>$</v>
      </c>
      <c r="T50" s="10"/>
      <c r="U50" s="101" t="str">
        <f t="shared" si="14"/>
        <v>$</v>
      </c>
      <c r="V50" s="102">
        <f t="shared" si="17"/>
        <v>0</v>
      </c>
      <c r="W50" s="313" t="str">
        <f t="shared" si="15"/>
        <v/>
      </c>
      <c r="X50" s="314"/>
      <c r="Y50" s="84"/>
      <c r="Z50" s="78">
        <v>48</v>
      </c>
      <c r="AA50" s="81">
        <f t="shared" si="18"/>
        <v>0</v>
      </c>
      <c r="AB50" s="82">
        <f t="shared" si="19"/>
        <v>0</v>
      </c>
      <c r="AC50" s="81" t="str">
        <f t="array" ref="AC50">IF(LARGE($AB$3:$AB$122, Z50)=0,"",INDEX($AA$3:$AA$122, MATCH(1, ($AB$3:$AB$122=LARGE($AB$3:$AB$122, Z50)) * (COUNTIF(AC$2:AC49, $AA$3:$AA$122)=0), 0)))</f>
        <v/>
      </c>
      <c r="AD50" s="82">
        <f>LARGE($AB$3:$AB$122, ROWS(Z$3:Z50))</f>
        <v>0</v>
      </c>
      <c r="AE50" s="74">
        <f t="shared" si="2"/>
        <v>0</v>
      </c>
      <c r="AF50" s="85"/>
      <c r="AG50" s="111"/>
      <c r="AH50" s="78"/>
      <c r="AI50" s="111"/>
      <c r="AJ50" s="111"/>
      <c r="AK50" s="111"/>
      <c r="AL50" s="75"/>
    </row>
    <row r="51" spans="1:38" s="79" customFormat="1" ht="21" customHeight="1">
      <c r="A51" s="75"/>
      <c r="B51" s="350">
        <f>G30</f>
        <v>500</v>
      </c>
      <c r="C51" s="351"/>
      <c r="D51" s="351"/>
      <c r="E51" s="351"/>
      <c r="F51" s="351"/>
      <c r="G51" s="352"/>
      <c r="H51" s="75"/>
      <c r="I51" s="14"/>
      <c r="J51" s="96" t="str">
        <f t="shared" si="10"/>
        <v>$</v>
      </c>
      <c r="K51" s="10"/>
      <c r="L51" s="97" t="str">
        <f t="shared" si="11"/>
        <v>$</v>
      </c>
      <c r="M51" s="98">
        <f t="shared" si="16"/>
        <v>0</v>
      </c>
      <c r="N51" s="99" t="str">
        <f t="shared" si="12"/>
        <v/>
      </c>
      <c r="O51" s="100"/>
      <c r="P51" s="15"/>
      <c r="Q51" s="16"/>
      <c r="R51" s="11"/>
      <c r="S51" s="96" t="str">
        <f t="shared" si="13"/>
        <v>$</v>
      </c>
      <c r="T51" s="10"/>
      <c r="U51" s="101" t="str">
        <f t="shared" si="14"/>
        <v>$</v>
      </c>
      <c r="V51" s="102">
        <f t="shared" si="17"/>
        <v>0</v>
      </c>
      <c r="W51" s="313" t="str">
        <f t="shared" si="15"/>
        <v/>
      </c>
      <c r="X51" s="314"/>
      <c r="Y51" s="84"/>
      <c r="Z51" s="78">
        <v>49</v>
      </c>
      <c r="AA51" s="81">
        <f t="shared" si="18"/>
        <v>0</v>
      </c>
      <c r="AB51" s="82">
        <f t="shared" si="19"/>
        <v>0</v>
      </c>
      <c r="AC51" s="81" t="str">
        <f t="array" ref="AC51">IF(LARGE($AB$3:$AB$122, Z51)=0,"",INDEX($AA$3:$AA$122, MATCH(1, ($AB$3:$AB$122=LARGE($AB$3:$AB$122, Z51)) * (COUNTIF(AC$2:AC50, $AA$3:$AA$122)=0), 0)))</f>
        <v/>
      </c>
      <c r="AD51" s="82">
        <f>LARGE($AB$3:$AB$122, ROWS(Z$3:Z51))</f>
        <v>0</v>
      </c>
      <c r="AE51" s="74">
        <f t="shared" si="2"/>
        <v>0</v>
      </c>
      <c r="AF51" s="85"/>
      <c r="AG51" s="111"/>
      <c r="AH51" s="78"/>
      <c r="AI51" s="111"/>
      <c r="AJ51" s="111"/>
      <c r="AK51" s="111"/>
      <c r="AL51" s="75"/>
    </row>
    <row r="52" spans="1:38" s="79" customFormat="1" ht="21" customHeight="1">
      <c r="A52" s="75"/>
      <c r="B52" s="350"/>
      <c r="C52" s="351"/>
      <c r="D52" s="351"/>
      <c r="E52" s="351"/>
      <c r="F52" s="351"/>
      <c r="G52" s="352"/>
      <c r="H52" s="75"/>
      <c r="I52" s="14"/>
      <c r="J52" s="96" t="str">
        <f t="shared" si="10"/>
        <v>$</v>
      </c>
      <c r="K52" s="10"/>
      <c r="L52" s="97" t="str">
        <f t="shared" si="11"/>
        <v>$</v>
      </c>
      <c r="M52" s="98">
        <f t="shared" si="16"/>
        <v>0</v>
      </c>
      <c r="N52" s="99" t="str">
        <f t="shared" si="12"/>
        <v/>
      </c>
      <c r="O52" s="100"/>
      <c r="P52" s="15"/>
      <c r="Q52" s="16"/>
      <c r="R52" s="11"/>
      <c r="S52" s="96" t="str">
        <f t="shared" si="13"/>
        <v>$</v>
      </c>
      <c r="T52" s="10"/>
      <c r="U52" s="101" t="str">
        <f t="shared" si="14"/>
        <v>$</v>
      </c>
      <c r="V52" s="102">
        <f t="shared" si="17"/>
        <v>0</v>
      </c>
      <c r="W52" s="313" t="str">
        <f t="shared" si="15"/>
        <v/>
      </c>
      <c r="X52" s="314"/>
      <c r="Y52" s="84"/>
      <c r="Z52" s="78">
        <v>50</v>
      </c>
      <c r="AA52" s="81">
        <f t="shared" si="18"/>
        <v>0</v>
      </c>
      <c r="AB52" s="82">
        <f t="shared" si="19"/>
        <v>0</v>
      </c>
      <c r="AC52" s="81" t="str">
        <f t="array" ref="AC52">IF(LARGE($AB$3:$AB$122, Z52)=0,"",INDEX($AA$3:$AA$122, MATCH(1, ($AB$3:$AB$122=LARGE($AB$3:$AB$122, Z52)) * (COUNTIF(AC$2:AC51, $AA$3:$AA$122)=0), 0)))</f>
        <v/>
      </c>
      <c r="AD52" s="82">
        <f>LARGE($AB$3:$AB$122, ROWS(Z$3:Z52))</f>
        <v>0</v>
      </c>
      <c r="AE52" s="74">
        <f t="shared" si="2"/>
        <v>0</v>
      </c>
      <c r="AF52" s="85"/>
      <c r="AG52" s="111"/>
      <c r="AH52" s="78"/>
      <c r="AI52" s="111"/>
      <c r="AJ52" s="111"/>
      <c r="AK52" s="111"/>
      <c r="AL52" s="75"/>
    </row>
    <row r="53" spans="1:38" s="79" customFormat="1" ht="21" customHeight="1">
      <c r="A53" s="75"/>
      <c r="B53" s="350"/>
      <c r="C53" s="351"/>
      <c r="D53" s="351"/>
      <c r="E53" s="351"/>
      <c r="F53" s="351"/>
      <c r="G53" s="352"/>
      <c r="H53" s="75"/>
      <c r="I53" s="14"/>
      <c r="J53" s="96" t="str">
        <f t="shared" si="10"/>
        <v>$</v>
      </c>
      <c r="K53" s="10"/>
      <c r="L53" s="97" t="str">
        <f t="shared" si="11"/>
        <v>$</v>
      </c>
      <c r="M53" s="98">
        <f t="shared" si="16"/>
        <v>0</v>
      </c>
      <c r="N53" s="99" t="str">
        <f t="shared" si="12"/>
        <v/>
      </c>
      <c r="O53" s="75"/>
      <c r="P53" s="15"/>
      <c r="Q53" s="16"/>
      <c r="R53" s="11"/>
      <c r="S53" s="96" t="str">
        <f t="shared" si="13"/>
        <v>$</v>
      </c>
      <c r="T53" s="10"/>
      <c r="U53" s="101" t="str">
        <f t="shared" si="14"/>
        <v>$</v>
      </c>
      <c r="V53" s="102">
        <f t="shared" si="17"/>
        <v>0</v>
      </c>
      <c r="W53" s="313" t="str">
        <f t="shared" si="15"/>
        <v/>
      </c>
      <c r="X53" s="314"/>
      <c r="Y53" s="84"/>
      <c r="Z53" s="78">
        <v>51</v>
      </c>
      <c r="AA53" s="81">
        <f t="shared" si="18"/>
        <v>0</v>
      </c>
      <c r="AB53" s="82">
        <f t="shared" si="19"/>
        <v>0</v>
      </c>
      <c r="AC53" s="81" t="str">
        <f t="array" ref="AC53">IF(LARGE($AB$3:$AB$122, Z53)=0,"",INDEX($AA$3:$AA$122, MATCH(1, ($AB$3:$AB$122=LARGE($AB$3:$AB$122, Z53)) * (COUNTIF(AC$2:AC52, $AA$3:$AA$122)=0), 0)))</f>
        <v/>
      </c>
      <c r="AD53" s="82">
        <f>LARGE($AB$3:$AB$122, ROWS(Z$3:Z53))</f>
        <v>0</v>
      </c>
      <c r="AE53" s="74">
        <f t="shared" si="2"/>
        <v>0</v>
      </c>
      <c r="AF53" s="85"/>
      <c r="AG53" s="111"/>
      <c r="AH53" s="78"/>
      <c r="AI53" s="111"/>
      <c r="AJ53" s="111"/>
      <c r="AK53" s="111"/>
      <c r="AL53" s="75"/>
    </row>
    <row r="54" spans="1:38" s="79" customFormat="1" ht="21" customHeight="1">
      <c r="B54" s="353" t="str">
        <f>IF(B51&lt;0,"O  V  E  R  B  U  D  G  E  T","O  N     T  R  A  C  K")</f>
        <v>O  N     T  R  A  C  K</v>
      </c>
      <c r="C54" s="354"/>
      <c r="D54" s="354"/>
      <c r="E54" s="354"/>
      <c r="F54" s="354"/>
      <c r="G54" s="355"/>
      <c r="I54" s="115" t="s">
        <v>59</v>
      </c>
      <c r="J54" s="116" t="str">
        <f t="shared" si="10"/>
        <v>$</v>
      </c>
      <c r="K54" s="117">
        <f>SUM(K24:K53)</f>
        <v>1310</v>
      </c>
      <c r="L54" s="116" t="str">
        <f t="shared" si="11"/>
        <v>$</v>
      </c>
      <c r="M54" s="117">
        <f>SUM(SUMIF(M24:M53,{"&lt;0","&gt;0"}))</f>
        <v>652</v>
      </c>
      <c r="N54" s="118">
        <f t="shared" si="12"/>
        <v>0.49770992366412214</v>
      </c>
      <c r="O54" s="75"/>
      <c r="P54" s="315" t="s">
        <v>59</v>
      </c>
      <c r="Q54" s="316"/>
      <c r="R54" s="316"/>
      <c r="S54" s="119" t="str">
        <f t="shared" si="13"/>
        <v>$</v>
      </c>
      <c r="T54" s="120">
        <f>SUM(T24:T53)</f>
        <v>1075</v>
      </c>
      <c r="U54" s="121" t="str">
        <f t="shared" si="14"/>
        <v>$</v>
      </c>
      <c r="V54" s="122">
        <f>SUM(V24:V53)</f>
        <v>1005</v>
      </c>
      <c r="W54" s="335">
        <f t="shared" si="15"/>
        <v>0.93488372093023253</v>
      </c>
      <c r="X54" s="336"/>
      <c r="Y54" s="84"/>
      <c r="Z54" s="78">
        <v>52</v>
      </c>
      <c r="AA54" s="81">
        <f t="shared" si="18"/>
        <v>0</v>
      </c>
      <c r="AB54" s="82">
        <f t="shared" si="19"/>
        <v>0</v>
      </c>
      <c r="AC54" s="81" t="str">
        <f t="array" ref="AC54">IF(LARGE($AB$3:$AB$122, Z54)=0,"",INDEX($AA$3:$AA$122, MATCH(1, ($AB$3:$AB$122=LARGE($AB$3:$AB$122, Z54)) * (COUNTIF(AC$2:AC53, $AA$3:$AA$122)=0), 0)))</f>
        <v/>
      </c>
      <c r="AD54" s="82">
        <f>LARGE($AB$3:$AB$122, ROWS(Z$3:Z54))</f>
        <v>0</v>
      </c>
      <c r="AE54" s="74">
        <f t="shared" si="2"/>
        <v>0</v>
      </c>
      <c r="AF54" s="85"/>
      <c r="AG54" s="111"/>
      <c r="AH54" s="78"/>
      <c r="AI54" s="111"/>
      <c r="AJ54" s="111"/>
      <c r="AK54" s="111"/>
      <c r="AL54" s="75"/>
    </row>
    <row r="55" spans="1:38" s="79" customFormat="1" ht="21" customHeight="1">
      <c r="B55" s="356"/>
      <c r="C55" s="357"/>
      <c r="D55" s="357"/>
      <c r="E55" s="357"/>
      <c r="F55" s="357"/>
      <c r="G55" s="358"/>
      <c r="I55" s="75"/>
      <c r="J55" s="75"/>
      <c r="K55" s="75"/>
      <c r="L55" s="75"/>
      <c r="M55" s="75"/>
      <c r="N55" s="75"/>
      <c r="O55" s="75"/>
      <c r="P55" s="100"/>
      <c r="Q55" s="80"/>
      <c r="R55" s="80"/>
      <c r="S55" s="80"/>
      <c r="T55" s="80"/>
      <c r="U55" s="80"/>
      <c r="V55" s="80"/>
      <c r="W55" s="80"/>
      <c r="X55" s="75"/>
      <c r="Y55" s="84"/>
      <c r="Z55" s="78">
        <v>53</v>
      </c>
      <c r="AA55" s="81">
        <f t="shared" si="18"/>
        <v>0</v>
      </c>
      <c r="AB55" s="82">
        <f t="shared" si="19"/>
        <v>0</v>
      </c>
      <c r="AC55" s="81" t="str">
        <f t="array" ref="AC55">IF(LARGE($AB$3:$AB$122, Z55)=0,"",INDEX($AA$3:$AA$122, MATCH(1, ($AB$3:$AB$122=LARGE($AB$3:$AB$122, Z55)) * (COUNTIF(AC$2:AC54, $AA$3:$AA$122)=0), 0)))</f>
        <v/>
      </c>
      <c r="AD55" s="82">
        <f>LARGE($AB$3:$AB$122, ROWS(Z$3:Z55))</f>
        <v>0</v>
      </c>
      <c r="AE55" s="74">
        <f t="shared" si="2"/>
        <v>0</v>
      </c>
      <c r="AF55" s="76"/>
      <c r="AG55" s="78"/>
      <c r="AH55" s="78"/>
      <c r="AI55" s="111"/>
      <c r="AJ55" s="111"/>
      <c r="AK55" s="111"/>
      <c r="AL55" s="75"/>
    </row>
    <row r="56" spans="1:38" s="79" customFormat="1" ht="21" customHeight="1">
      <c r="B56" s="75"/>
      <c r="C56" s="75"/>
      <c r="D56" s="75"/>
      <c r="E56" s="75"/>
      <c r="F56" s="75"/>
      <c r="G56" s="75"/>
      <c r="I56" s="317" t="s">
        <v>83</v>
      </c>
      <c r="J56" s="318"/>
      <c r="K56" s="318"/>
      <c r="L56" s="318"/>
      <c r="M56" s="318"/>
      <c r="N56" s="319"/>
      <c r="O56" s="75"/>
      <c r="P56" s="367" t="s">
        <v>82</v>
      </c>
      <c r="Q56" s="368"/>
      <c r="R56" s="368"/>
      <c r="S56" s="368"/>
      <c r="T56" s="368"/>
      <c r="U56" s="368"/>
      <c r="V56" s="368"/>
      <c r="W56" s="368"/>
      <c r="X56" s="369"/>
      <c r="Y56" s="84"/>
      <c r="Z56" s="78">
        <v>54</v>
      </c>
      <c r="AA56" s="81">
        <f t="shared" si="18"/>
        <v>0</v>
      </c>
      <c r="AB56" s="82">
        <f t="shared" si="19"/>
        <v>0</v>
      </c>
      <c r="AC56" s="81" t="str">
        <f t="array" ref="AC56">IF(LARGE($AB$3:$AB$122, Z56)=0,"",INDEX($AA$3:$AA$122, MATCH(1, ($AB$3:$AB$122=LARGE($AB$3:$AB$122, Z56)) * (COUNTIF(AC$2:AC55, $AA$3:$AA$122)=0), 0)))</f>
        <v/>
      </c>
      <c r="AD56" s="82">
        <f>LARGE($AB$3:$AB$122, ROWS(Z$3:Z56))</f>
        <v>0</v>
      </c>
      <c r="AE56" s="74">
        <f t="shared" si="2"/>
        <v>0</v>
      </c>
      <c r="AF56" s="76"/>
      <c r="AG56" s="78"/>
      <c r="AH56" s="78"/>
      <c r="AI56" s="111"/>
      <c r="AJ56" s="111"/>
      <c r="AK56" s="111"/>
      <c r="AL56" s="75"/>
    </row>
    <row r="57" spans="1:38" s="79" customFormat="1" ht="21" customHeight="1">
      <c r="I57" s="320"/>
      <c r="J57" s="321"/>
      <c r="K57" s="321"/>
      <c r="L57" s="321"/>
      <c r="M57" s="321"/>
      <c r="N57" s="322"/>
      <c r="O57" s="75"/>
      <c r="P57" s="370"/>
      <c r="Q57" s="371"/>
      <c r="R57" s="371"/>
      <c r="S57" s="371"/>
      <c r="T57" s="371"/>
      <c r="U57" s="371"/>
      <c r="V57" s="371"/>
      <c r="W57" s="371"/>
      <c r="X57" s="372"/>
      <c r="Y57" s="84"/>
      <c r="Z57" s="78">
        <v>55</v>
      </c>
      <c r="AA57" s="81">
        <f t="shared" si="18"/>
        <v>0</v>
      </c>
      <c r="AB57" s="82">
        <f t="shared" si="19"/>
        <v>0</v>
      </c>
      <c r="AC57" s="81" t="str">
        <f t="array" ref="AC57">IF(LARGE($AB$3:$AB$122, Z57)=0,"",INDEX($AA$3:$AA$122, MATCH(1, ($AB$3:$AB$122=LARGE($AB$3:$AB$122, Z57)) * (COUNTIF(AC$2:AC56, $AA$3:$AA$122)=0), 0)))</f>
        <v/>
      </c>
      <c r="AD57" s="82">
        <f>LARGE($AB$3:$AB$122, ROWS(Z$3:Z57))</f>
        <v>0</v>
      </c>
      <c r="AE57" s="74">
        <f t="shared" si="2"/>
        <v>0</v>
      </c>
      <c r="AF57" s="76"/>
      <c r="AG57" s="78"/>
      <c r="AH57" s="78"/>
      <c r="AI57" s="111"/>
      <c r="AJ57" s="111"/>
      <c r="AK57" s="111"/>
      <c r="AL57" s="75"/>
    </row>
    <row r="58" spans="1:38" s="79" customFormat="1" ht="21" customHeight="1">
      <c r="I58" s="155" t="s">
        <v>12</v>
      </c>
      <c r="J58" s="292" t="s">
        <v>13</v>
      </c>
      <c r="K58" s="293"/>
      <c r="L58" s="292" t="s">
        <v>44</v>
      </c>
      <c r="M58" s="293"/>
      <c r="N58" s="156" t="s">
        <v>58</v>
      </c>
      <c r="O58" s="75"/>
      <c r="P58" s="89"/>
      <c r="Q58" s="90" t="s">
        <v>12</v>
      </c>
      <c r="R58" s="91" t="s">
        <v>81</v>
      </c>
      <c r="S58" s="274" t="s">
        <v>13</v>
      </c>
      <c r="T58" s="275"/>
      <c r="U58" s="272" t="s">
        <v>44</v>
      </c>
      <c r="V58" s="273"/>
      <c r="W58" s="343" t="s">
        <v>58</v>
      </c>
      <c r="X58" s="344"/>
      <c r="Y58" s="84"/>
      <c r="Z58" s="78">
        <v>56</v>
      </c>
      <c r="AA58" s="81">
        <f t="shared" si="18"/>
        <v>0</v>
      </c>
      <c r="AB58" s="82">
        <f t="shared" si="19"/>
        <v>0</v>
      </c>
      <c r="AC58" s="81" t="str">
        <f t="array" ref="AC58">IF(LARGE($AB$3:$AB$122, Z58)=0,"",INDEX($AA$3:$AA$122, MATCH(1, ($AB$3:$AB$122=LARGE($AB$3:$AB$122, Z58)) * (COUNTIF(AC$2:AC57, $AA$3:$AA$122)=0), 0)))</f>
        <v/>
      </c>
      <c r="AD58" s="82">
        <f>LARGE($AB$3:$AB$122, ROWS(Z$3:Z58))</f>
        <v>0</v>
      </c>
      <c r="AE58" s="74">
        <f t="shared" si="2"/>
        <v>0</v>
      </c>
      <c r="AF58" s="76"/>
      <c r="AG58" s="78"/>
      <c r="AH58" s="78"/>
      <c r="AI58" s="111"/>
      <c r="AJ58" s="111"/>
      <c r="AK58" s="111"/>
      <c r="AL58" s="75"/>
    </row>
    <row r="59" spans="1:38" s="79" customFormat="1" ht="21" customHeight="1">
      <c r="I59" s="14" t="s">
        <v>15</v>
      </c>
      <c r="J59" s="96" t="str">
        <f t="shared" ref="J59:J89" si="23">$E$8</f>
        <v>$</v>
      </c>
      <c r="K59" s="10">
        <v>320</v>
      </c>
      <c r="L59" s="161" t="str">
        <f t="shared" ref="L59:L89" si="24">$E$8</f>
        <v>$</v>
      </c>
      <c r="M59" s="162">
        <f>ABS(SUMIF($G$96:$G$600,I59,$K$96:$K$600))</f>
        <v>120</v>
      </c>
      <c r="N59" s="163">
        <f>IFERROR(M59/K59,"")</f>
        <v>0.375</v>
      </c>
      <c r="O59" s="75"/>
      <c r="P59" s="15" t="s">
        <v>63</v>
      </c>
      <c r="Q59" s="16" t="s">
        <v>41</v>
      </c>
      <c r="R59" s="11">
        <v>15</v>
      </c>
      <c r="S59" s="96" t="str">
        <f t="shared" ref="S59:S89" si="25">$E$8</f>
        <v>$</v>
      </c>
      <c r="T59" s="10">
        <v>150</v>
      </c>
      <c r="U59" s="101" t="str">
        <f t="shared" ref="U59:U89" si="26">$E$8</f>
        <v>$</v>
      </c>
      <c r="V59" s="102">
        <f>ABS(SUMIF($G$96:$G$600,Q59,$K$96:$K$600))</f>
        <v>150</v>
      </c>
      <c r="W59" s="313">
        <f>IFERROR(V59/T59,"")</f>
        <v>1</v>
      </c>
      <c r="X59" s="314"/>
      <c r="Y59" s="84"/>
      <c r="Z59" s="78">
        <v>57</v>
      </c>
      <c r="AA59" s="81">
        <f t="shared" si="18"/>
        <v>0</v>
      </c>
      <c r="AB59" s="82">
        <f t="shared" si="19"/>
        <v>0</v>
      </c>
      <c r="AC59" s="81" t="str">
        <f t="array" ref="AC59">IF(LARGE($AB$3:$AB$122, Z59)=0,"",INDEX($AA$3:$AA$122, MATCH(1, ($AB$3:$AB$122=LARGE($AB$3:$AB$122, Z59)) * (COUNTIF(AC$2:AC58, $AA$3:$AA$122)=0), 0)))</f>
        <v/>
      </c>
      <c r="AD59" s="82">
        <f>LARGE($AB$3:$AB$122, ROWS(Z$3:Z59))</f>
        <v>0</v>
      </c>
      <c r="AE59" s="74">
        <f t="shared" si="2"/>
        <v>0</v>
      </c>
      <c r="AF59" s="85"/>
      <c r="AG59" s="111"/>
      <c r="AH59" s="78"/>
      <c r="AI59" s="111"/>
      <c r="AJ59" s="111"/>
      <c r="AK59" s="111"/>
      <c r="AL59" s="75"/>
    </row>
    <row r="60" spans="1:38" s="79" customFormat="1" ht="21" customHeight="1">
      <c r="I60" s="14" t="s">
        <v>19</v>
      </c>
      <c r="J60" s="96" t="str">
        <f t="shared" si="23"/>
        <v>$</v>
      </c>
      <c r="K60" s="10">
        <v>400</v>
      </c>
      <c r="L60" s="161" t="str">
        <f t="shared" si="24"/>
        <v>$</v>
      </c>
      <c r="M60" s="162">
        <f t="shared" ref="M60:M88" si="27">ABS(SUMIF($G$96:$G$600,I60,$K$96:$K$600))</f>
        <v>200</v>
      </c>
      <c r="N60" s="163">
        <f t="shared" ref="N60:N88" si="28">IFERROR(M60/K60,"")</f>
        <v>0.5</v>
      </c>
      <c r="O60" s="75"/>
      <c r="P60" s="15"/>
      <c r="Q60" s="16" t="s">
        <v>42</v>
      </c>
      <c r="R60" s="11">
        <v>25</v>
      </c>
      <c r="S60" s="96" t="str">
        <f t="shared" si="25"/>
        <v>$</v>
      </c>
      <c r="T60" s="10">
        <v>500</v>
      </c>
      <c r="U60" s="101" t="str">
        <f t="shared" si="26"/>
        <v>$</v>
      </c>
      <c r="V60" s="102">
        <f t="shared" ref="V60:V88" si="29">ABS(SUMIF($G$96:$G$600,Q60,$K$96:$K$600))</f>
        <v>500</v>
      </c>
      <c r="W60" s="313">
        <f t="shared" ref="W60:W89" si="30">IFERROR(V60/T60,"")</f>
        <v>1</v>
      </c>
      <c r="X60" s="314"/>
      <c r="Y60" s="84"/>
      <c r="Z60" s="78">
        <v>58</v>
      </c>
      <c r="AA60" s="81">
        <f t="shared" si="18"/>
        <v>0</v>
      </c>
      <c r="AB60" s="82">
        <f t="shared" si="19"/>
        <v>0</v>
      </c>
      <c r="AC60" s="81" t="str">
        <f t="array" ref="AC60">IF(LARGE($AB$3:$AB$122, Z60)=0,"",INDEX($AA$3:$AA$122, MATCH(1, ($AB$3:$AB$122=LARGE($AB$3:$AB$122, Z60)) * (COUNTIF(AC$2:AC59, $AA$3:$AA$122)=0), 0)))</f>
        <v/>
      </c>
      <c r="AD60" s="82">
        <f>LARGE($AB$3:$AB$122, ROWS(Z$3:Z60))</f>
        <v>0</v>
      </c>
      <c r="AE60" s="74">
        <f t="shared" si="2"/>
        <v>0</v>
      </c>
      <c r="AF60" s="85"/>
      <c r="AG60" s="111"/>
      <c r="AH60" s="78"/>
      <c r="AI60" s="111"/>
      <c r="AJ60" s="111"/>
      <c r="AK60" s="111"/>
      <c r="AL60" s="75"/>
    </row>
    <row r="61" spans="1:38" s="79" customFormat="1" ht="21" customHeight="1">
      <c r="I61" s="14" t="s">
        <v>23</v>
      </c>
      <c r="J61" s="96" t="str">
        <f t="shared" si="23"/>
        <v>$</v>
      </c>
      <c r="K61" s="10">
        <v>300</v>
      </c>
      <c r="L61" s="161" t="str">
        <f t="shared" si="24"/>
        <v>$</v>
      </c>
      <c r="M61" s="162">
        <f t="shared" si="27"/>
        <v>723</v>
      </c>
      <c r="N61" s="163">
        <f t="shared" si="28"/>
        <v>2.41</v>
      </c>
      <c r="O61" s="75"/>
      <c r="P61" s="15"/>
      <c r="Q61" s="16" t="s">
        <v>43</v>
      </c>
      <c r="R61" s="11">
        <v>30</v>
      </c>
      <c r="S61" s="96" t="str">
        <f t="shared" si="25"/>
        <v>$</v>
      </c>
      <c r="T61" s="10">
        <v>300</v>
      </c>
      <c r="U61" s="101" t="str">
        <f t="shared" si="26"/>
        <v>$</v>
      </c>
      <c r="V61" s="102">
        <f t="shared" si="29"/>
        <v>300</v>
      </c>
      <c r="W61" s="313">
        <f t="shared" si="30"/>
        <v>1</v>
      </c>
      <c r="X61" s="314"/>
      <c r="Y61" s="84"/>
      <c r="Z61" s="78">
        <v>59</v>
      </c>
      <c r="AA61" s="81">
        <f t="shared" si="18"/>
        <v>0</v>
      </c>
      <c r="AB61" s="82">
        <f t="shared" si="19"/>
        <v>0</v>
      </c>
      <c r="AC61" s="81" t="str">
        <f t="array" ref="AC61">IF(LARGE($AB$3:$AB$122, Z61)=0,"",INDEX($AA$3:$AA$122, MATCH(1, ($AB$3:$AB$122=LARGE($AB$3:$AB$122, Z61)) * (COUNTIF(AC$2:AC60, $AA$3:$AA$122)=0), 0)))</f>
        <v/>
      </c>
      <c r="AD61" s="82">
        <f>LARGE($AB$3:$AB$122, ROWS(Z$3:Z61))</f>
        <v>0</v>
      </c>
      <c r="AE61" s="74">
        <f t="shared" si="2"/>
        <v>0</v>
      </c>
      <c r="AF61" s="85"/>
      <c r="AG61" s="111"/>
      <c r="AH61" s="78"/>
      <c r="AI61" s="111"/>
      <c r="AJ61" s="111"/>
      <c r="AK61" s="111"/>
      <c r="AL61" s="75"/>
    </row>
    <row r="62" spans="1:38" s="79" customFormat="1" ht="21" customHeight="1">
      <c r="I62" s="14" t="s">
        <v>38</v>
      </c>
      <c r="J62" s="96" t="str">
        <f t="shared" si="23"/>
        <v>$</v>
      </c>
      <c r="K62" s="10"/>
      <c r="L62" s="161" t="str">
        <f t="shared" si="24"/>
        <v>$</v>
      </c>
      <c r="M62" s="162">
        <f t="shared" si="27"/>
        <v>0</v>
      </c>
      <c r="N62" s="163" t="str">
        <f t="shared" si="28"/>
        <v/>
      </c>
      <c r="O62" s="75"/>
      <c r="P62" s="15"/>
      <c r="Q62" s="16"/>
      <c r="R62" s="11"/>
      <c r="S62" s="96" t="str">
        <f t="shared" si="25"/>
        <v>$</v>
      </c>
      <c r="T62" s="10"/>
      <c r="U62" s="101" t="str">
        <f t="shared" si="26"/>
        <v>$</v>
      </c>
      <c r="V62" s="102">
        <f t="shared" si="29"/>
        <v>0</v>
      </c>
      <c r="W62" s="313" t="str">
        <f t="shared" si="30"/>
        <v/>
      </c>
      <c r="X62" s="314"/>
      <c r="Y62" s="84"/>
      <c r="Z62" s="78">
        <v>60</v>
      </c>
      <c r="AA62" s="81">
        <f t="shared" si="18"/>
        <v>0</v>
      </c>
      <c r="AB62" s="82">
        <f t="shared" si="19"/>
        <v>0</v>
      </c>
      <c r="AC62" s="81" t="str">
        <f t="array" ref="AC62">IF(LARGE($AB$3:$AB$122, Z62)=0,"",INDEX($AA$3:$AA$122, MATCH(1, ($AB$3:$AB$122=LARGE($AB$3:$AB$122, Z62)) * (COUNTIF(AC$2:AC61, $AA$3:$AA$122)=0), 0)))</f>
        <v/>
      </c>
      <c r="AD62" s="82">
        <f>LARGE($AB$3:$AB$122, ROWS(Z$3:Z62))</f>
        <v>0</v>
      </c>
      <c r="AE62" s="74">
        <f t="shared" si="2"/>
        <v>0</v>
      </c>
      <c r="AF62" s="85"/>
      <c r="AG62" s="111"/>
      <c r="AH62" s="78"/>
      <c r="AI62" s="111"/>
      <c r="AJ62" s="111"/>
      <c r="AK62" s="111"/>
      <c r="AL62" s="75"/>
    </row>
    <row r="63" spans="1:38" s="79" customFormat="1" ht="21" customHeight="1">
      <c r="I63" s="14" t="s">
        <v>39</v>
      </c>
      <c r="J63" s="96" t="str">
        <f t="shared" si="23"/>
        <v>$</v>
      </c>
      <c r="K63" s="10"/>
      <c r="L63" s="161" t="str">
        <f t="shared" si="24"/>
        <v>$</v>
      </c>
      <c r="M63" s="162">
        <f t="shared" si="27"/>
        <v>0</v>
      </c>
      <c r="N63" s="163" t="str">
        <f t="shared" si="28"/>
        <v/>
      </c>
      <c r="O63" s="75"/>
      <c r="P63" s="15"/>
      <c r="Q63" s="16"/>
      <c r="R63" s="11"/>
      <c r="S63" s="96" t="str">
        <f t="shared" si="25"/>
        <v>$</v>
      </c>
      <c r="T63" s="10"/>
      <c r="U63" s="101" t="str">
        <f t="shared" si="26"/>
        <v>$</v>
      </c>
      <c r="V63" s="102">
        <f t="shared" si="29"/>
        <v>0</v>
      </c>
      <c r="W63" s="313" t="str">
        <f t="shared" si="30"/>
        <v/>
      </c>
      <c r="X63" s="314"/>
      <c r="Y63" s="84"/>
      <c r="Z63" s="78">
        <v>61</v>
      </c>
      <c r="AA63" s="123" t="str">
        <f>Q24</f>
        <v>Internet</v>
      </c>
      <c r="AB63" s="82">
        <f>IFERROR(V24,0)</f>
        <v>40</v>
      </c>
      <c r="AC63" s="81" t="str">
        <f t="array" ref="AC63">IF(LARGE($AB$3:$AB$122, Z63)=0,"",INDEX($AA$3:$AA$122, MATCH(1, ($AB$3:$AB$122=LARGE($AB$3:$AB$122, Z63)) * (COUNTIF(AC$2:AC62, $AA$3:$AA$122)=0), 0)))</f>
        <v/>
      </c>
      <c r="AD63" s="82">
        <f>LARGE($AB$3:$AB$122, ROWS(Z$3:Z63))</f>
        <v>0</v>
      </c>
      <c r="AE63" s="74">
        <f t="shared" si="2"/>
        <v>0</v>
      </c>
      <c r="AF63" s="85"/>
      <c r="AG63" s="111"/>
      <c r="AH63" s="78"/>
      <c r="AI63" s="111"/>
      <c r="AJ63" s="111"/>
      <c r="AK63" s="111"/>
      <c r="AL63" s="75"/>
    </row>
    <row r="64" spans="1:38" s="79" customFormat="1" ht="21" customHeight="1">
      <c r="I64" s="14" t="s">
        <v>40</v>
      </c>
      <c r="J64" s="96" t="str">
        <f t="shared" si="23"/>
        <v>$</v>
      </c>
      <c r="K64" s="10"/>
      <c r="L64" s="161" t="str">
        <f t="shared" si="24"/>
        <v>$</v>
      </c>
      <c r="M64" s="162">
        <f t="shared" si="27"/>
        <v>0</v>
      </c>
      <c r="N64" s="163" t="str">
        <f t="shared" si="28"/>
        <v/>
      </c>
      <c r="O64" s="75"/>
      <c r="P64" s="15"/>
      <c r="Q64" s="16"/>
      <c r="R64" s="11"/>
      <c r="S64" s="96" t="str">
        <f t="shared" si="25"/>
        <v>$</v>
      </c>
      <c r="T64" s="10"/>
      <c r="U64" s="101" t="str">
        <f t="shared" si="26"/>
        <v>$</v>
      </c>
      <c r="V64" s="102">
        <f t="shared" si="29"/>
        <v>0</v>
      </c>
      <c r="W64" s="313" t="str">
        <f t="shared" si="30"/>
        <v/>
      </c>
      <c r="X64" s="314"/>
      <c r="Y64" s="84"/>
      <c r="Z64" s="78">
        <v>62</v>
      </c>
      <c r="AA64" s="123" t="str">
        <f t="shared" ref="AA64:AA92" si="31">Q25</f>
        <v>Electricity</v>
      </c>
      <c r="AB64" s="82">
        <f t="shared" ref="AB64:AB92" si="32">IFERROR(V25,0)</f>
        <v>115</v>
      </c>
      <c r="AC64" s="81" t="str">
        <f t="array" ref="AC64">IF(LARGE($AB$3:$AB$122, Z64)=0,"",INDEX($AA$3:$AA$122, MATCH(1, ($AB$3:$AB$122=LARGE($AB$3:$AB$122, Z64)) * (COUNTIF(AC$2:AC63, $AA$3:$AA$122)=0), 0)))</f>
        <v/>
      </c>
      <c r="AD64" s="82">
        <f>LARGE($AB$3:$AB$122, ROWS(Z$3:Z64))</f>
        <v>0</v>
      </c>
      <c r="AE64" s="74">
        <f t="shared" si="2"/>
        <v>0</v>
      </c>
      <c r="AF64" s="85"/>
      <c r="AG64" s="111"/>
      <c r="AH64" s="78"/>
      <c r="AI64" s="111"/>
      <c r="AJ64" s="111"/>
      <c r="AK64" s="111"/>
      <c r="AL64" s="75"/>
    </row>
    <row r="65" spans="2:38" s="79" customFormat="1" ht="21" customHeight="1">
      <c r="I65" s="14"/>
      <c r="J65" s="96" t="str">
        <f t="shared" si="23"/>
        <v>$</v>
      </c>
      <c r="K65" s="10"/>
      <c r="L65" s="161" t="str">
        <f t="shared" si="24"/>
        <v>$</v>
      </c>
      <c r="M65" s="162">
        <f t="shared" si="27"/>
        <v>0</v>
      </c>
      <c r="N65" s="163" t="str">
        <f t="shared" si="28"/>
        <v/>
      </c>
      <c r="O65" s="75"/>
      <c r="P65" s="15"/>
      <c r="Q65" s="16"/>
      <c r="R65" s="11"/>
      <c r="S65" s="96" t="str">
        <f t="shared" si="25"/>
        <v>$</v>
      </c>
      <c r="T65" s="10"/>
      <c r="U65" s="101" t="str">
        <f t="shared" si="26"/>
        <v>$</v>
      </c>
      <c r="V65" s="102">
        <f t="shared" si="29"/>
        <v>0</v>
      </c>
      <c r="W65" s="313" t="str">
        <f t="shared" si="30"/>
        <v/>
      </c>
      <c r="X65" s="314"/>
      <c r="Y65" s="84"/>
      <c r="Z65" s="78">
        <v>63</v>
      </c>
      <c r="AA65" s="123" t="str">
        <f t="shared" si="31"/>
        <v>Water</v>
      </c>
      <c r="AB65" s="82">
        <f t="shared" si="32"/>
        <v>75</v>
      </c>
      <c r="AC65" s="81" t="str">
        <f t="array" ref="AC65">IF(LARGE($AB$3:$AB$122, Z65)=0,"",INDEX($AA$3:$AA$122, MATCH(1, ($AB$3:$AB$122=LARGE($AB$3:$AB$122, Z65)) * (COUNTIF(AC$2:AC64, $AA$3:$AA$122)=0), 0)))</f>
        <v/>
      </c>
      <c r="AD65" s="82">
        <f>LARGE($AB$3:$AB$122, ROWS(Z$3:Z65))</f>
        <v>0</v>
      </c>
      <c r="AE65" s="74">
        <f t="shared" si="2"/>
        <v>0</v>
      </c>
      <c r="AF65" s="85"/>
      <c r="AG65" s="111"/>
      <c r="AH65" s="78"/>
      <c r="AI65" s="111"/>
      <c r="AJ65" s="111"/>
      <c r="AK65" s="111"/>
      <c r="AL65" s="75"/>
    </row>
    <row r="66" spans="2:38" s="79" customFormat="1" ht="21" customHeight="1">
      <c r="I66" s="14"/>
      <c r="J66" s="96" t="str">
        <f t="shared" si="23"/>
        <v>$</v>
      </c>
      <c r="K66" s="10"/>
      <c r="L66" s="161" t="str">
        <f t="shared" si="24"/>
        <v>$</v>
      </c>
      <c r="M66" s="162">
        <f t="shared" si="27"/>
        <v>0</v>
      </c>
      <c r="N66" s="163" t="str">
        <f t="shared" si="28"/>
        <v/>
      </c>
      <c r="O66" s="75"/>
      <c r="P66" s="15"/>
      <c r="Q66" s="16"/>
      <c r="R66" s="11"/>
      <c r="S66" s="96" t="str">
        <f t="shared" si="25"/>
        <v>$</v>
      </c>
      <c r="T66" s="10"/>
      <c r="U66" s="101" t="str">
        <f t="shared" si="26"/>
        <v>$</v>
      </c>
      <c r="V66" s="102">
        <f t="shared" si="29"/>
        <v>0</v>
      </c>
      <c r="W66" s="313" t="str">
        <f t="shared" si="30"/>
        <v/>
      </c>
      <c r="X66" s="314"/>
      <c r="Y66" s="84"/>
      <c r="Z66" s="78">
        <v>64</v>
      </c>
      <c r="AA66" s="123" t="str">
        <f t="shared" si="31"/>
        <v>Mobile</v>
      </c>
      <c r="AB66" s="82">
        <f t="shared" si="32"/>
        <v>75</v>
      </c>
      <c r="AC66" s="81" t="str">
        <f t="array" ref="AC66">IF(LARGE($AB$3:$AB$122, Z66)=0,"",INDEX($AA$3:$AA$122, MATCH(1, ($AB$3:$AB$122=LARGE($AB$3:$AB$122, Z66)) * (COUNTIF(AC$2:AC65, $AA$3:$AA$122)=0), 0)))</f>
        <v/>
      </c>
      <c r="AD66" s="82">
        <f>LARGE($AB$3:$AB$122, ROWS(Z$3:Z66))</f>
        <v>0</v>
      </c>
      <c r="AE66" s="74">
        <f t="shared" si="2"/>
        <v>0</v>
      </c>
      <c r="AF66" s="85"/>
      <c r="AG66" s="111"/>
      <c r="AH66" s="78"/>
      <c r="AI66" s="111"/>
      <c r="AJ66" s="111"/>
      <c r="AK66" s="111"/>
      <c r="AL66" s="75"/>
    </row>
    <row r="67" spans="2:38" s="79" customFormat="1" ht="21" customHeight="1">
      <c r="B67" s="263" t="s">
        <v>78</v>
      </c>
      <c r="C67" s="264"/>
      <c r="D67" s="264"/>
      <c r="E67" s="264"/>
      <c r="F67" s="264"/>
      <c r="G67" s="265"/>
      <c r="I67" s="14"/>
      <c r="J67" s="96" t="str">
        <f t="shared" si="23"/>
        <v>$</v>
      </c>
      <c r="K67" s="10"/>
      <c r="L67" s="161" t="str">
        <f t="shared" si="24"/>
        <v>$</v>
      </c>
      <c r="M67" s="162">
        <f t="shared" si="27"/>
        <v>0</v>
      </c>
      <c r="N67" s="163" t="str">
        <f t="shared" si="28"/>
        <v/>
      </c>
      <c r="O67" s="75"/>
      <c r="P67" s="15"/>
      <c r="Q67" s="16"/>
      <c r="R67" s="11"/>
      <c r="S67" s="96" t="str">
        <f t="shared" si="25"/>
        <v>$</v>
      </c>
      <c r="T67" s="10"/>
      <c r="U67" s="101" t="str">
        <f t="shared" si="26"/>
        <v>$</v>
      </c>
      <c r="V67" s="102">
        <f t="shared" si="29"/>
        <v>0</v>
      </c>
      <c r="W67" s="313" t="str">
        <f t="shared" si="30"/>
        <v/>
      </c>
      <c r="X67" s="314"/>
      <c r="Y67" s="84"/>
      <c r="Z67" s="78">
        <v>65</v>
      </c>
      <c r="AA67" s="123" t="str">
        <f t="shared" si="31"/>
        <v>Life Insurance</v>
      </c>
      <c r="AB67" s="82">
        <f t="shared" si="32"/>
        <v>200</v>
      </c>
      <c r="AC67" s="81" t="str">
        <f t="array" ref="AC67">IF(LARGE($AB$3:$AB$122, Z67)=0,"",INDEX($AA$3:$AA$122, MATCH(1, ($AB$3:$AB$122=LARGE($AB$3:$AB$122, Z67)) * (COUNTIF(AC$2:AC66, $AA$3:$AA$122)=0), 0)))</f>
        <v/>
      </c>
      <c r="AD67" s="82">
        <f>LARGE($AB$3:$AB$122, ROWS(Z$3:Z67))</f>
        <v>0</v>
      </c>
      <c r="AE67" s="74">
        <f t="shared" si="2"/>
        <v>0</v>
      </c>
      <c r="AF67" s="85"/>
      <c r="AG67" s="111"/>
      <c r="AH67" s="78"/>
      <c r="AI67" s="111"/>
      <c r="AJ67" s="111"/>
      <c r="AK67" s="111"/>
      <c r="AL67" s="75"/>
    </row>
    <row r="68" spans="2:38" s="79" customFormat="1" ht="21" customHeight="1">
      <c r="B68" s="266"/>
      <c r="C68" s="267"/>
      <c r="D68" s="267"/>
      <c r="E68" s="267"/>
      <c r="F68" s="267"/>
      <c r="G68" s="268"/>
      <c r="I68" s="14"/>
      <c r="J68" s="96" t="str">
        <f t="shared" si="23"/>
        <v>$</v>
      </c>
      <c r="K68" s="10"/>
      <c r="L68" s="161" t="str">
        <f t="shared" si="24"/>
        <v>$</v>
      </c>
      <c r="M68" s="162">
        <f t="shared" si="27"/>
        <v>0</v>
      </c>
      <c r="N68" s="163" t="str">
        <f t="shared" si="28"/>
        <v/>
      </c>
      <c r="O68" s="75"/>
      <c r="P68" s="15"/>
      <c r="Q68" s="16"/>
      <c r="R68" s="11"/>
      <c r="S68" s="96" t="str">
        <f t="shared" si="25"/>
        <v>$</v>
      </c>
      <c r="T68" s="10"/>
      <c r="U68" s="101" t="str">
        <f t="shared" si="26"/>
        <v>$</v>
      </c>
      <c r="V68" s="102">
        <f t="shared" si="29"/>
        <v>0</v>
      </c>
      <c r="W68" s="313" t="str">
        <f t="shared" si="30"/>
        <v/>
      </c>
      <c r="X68" s="314"/>
      <c r="Y68" s="84"/>
      <c r="Z68" s="78">
        <v>66</v>
      </c>
      <c r="AA68" s="123" t="str">
        <f t="shared" si="31"/>
        <v>Health Insurance</v>
      </c>
      <c r="AB68" s="82">
        <f t="shared" si="32"/>
        <v>300</v>
      </c>
      <c r="AC68" s="81" t="str">
        <f t="array" ref="AC68">IF(LARGE($AB$3:$AB$122, Z68)=0,"",INDEX($AA$3:$AA$122, MATCH(1, ($AB$3:$AB$122=LARGE($AB$3:$AB$122, Z68)) * (COUNTIF(AC$2:AC67, $AA$3:$AA$122)=0), 0)))</f>
        <v/>
      </c>
      <c r="AD68" s="82">
        <f>LARGE($AB$3:$AB$122, ROWS(Z$3:Z68))</f>
        <v>0</v>
      </c>
      <c r="AE68" s="74">
        <f t="shared" ref="AE68:AE122" si="33">AD68/$AB$123</f>
        <v>0</v>
      </c>
      <c r="AF68" s="85"/>
      <c r="AG68" s="111"/>
      <c r="AH68" s="78"/>
      <c r="AI68" s="111"/>
      <c r="AJ68" s="111"/>
      <c r="AK68" s="111"/>
      <c r="AL68" s="75"/>
    </row>
    <row r="69" spans="2:38" s="79" customFormat="1" ht="21" customHeight="1">
      <c r="B69" s="269" t="s">
        <v>12</v>
      </c>
      <c r="C69" s="270"/>
      <c r="D69" s="270" t="s">
        <v>45</v>
      </c>
      <c r="E69" s="270"/>
      <c r="F69" s="270" t="s">
        <v>80</v>
      </c>
      <c r="G69" s="271"/>
      <c r="I69" s="14"/>
      <c r="J69" s="96" t="str">
        <f t="shared" si="23"/>
        <v>$</v>
      </c>
      <c r="K69" s="10"/>
      <c r="L69" s="161" t="str">
        <f t="shared" si="24"/>
        <v>$</v>
      </c>
      <c r="M69" s="162">
        <f t="shared" si="27"/>
        <v>0</v>
      </c>
      <c r="N69" s="163" t="str">
        <f t="shared" si="28"/>
        <v/>
      </c>
      <c r="O69" s="75"/>
      <c r="P69" s="15"/>
      <c r="Q69" s="16"/>
      <c r="R69" s="11"/>
      <c r="S69" s="96" t="str">
        <f t="shared" si="25"/>
        <v>$</v>
      </c>
      <c r="T69" s="10"/>
      <c r="U69" s="101" t="str">
        <f t="shared" si="26"/>
        <v>$</v>
      </c>
      <c r="V69" s="102">
        <f t="shared" si="29"/>
        <v>0</v>
      </c>
      <c r="W69" s="313" t="str">
        <f t="shared" si="30"/>
        <v/>
      </c>
      <c r="X69" s="314"/>
      <c r="Y69" s="84"/>
      <c r="Z69" s="78">
        <v>67</v>
      </c>
      <c r="AA69" s="123" t="str">
        <f t="shared" si="31"/>
        <v>City Garbage</v>
      </c>
      <c r="AB69" s="82">
        <f t="shared" si="32"/>
        <v>100</v>
      </c>
      <c r="AC69" s="81" t="str">
        <f t="array" ref="AC69">IF(LARGE($AB$3:$AB$122, Z69)=0,"",INDEX($AA$3:$AA$122, MATCH(1, ($AB$3:$AB$122=LARGE($AB$3:$AB$122, Z69)) * (COUNTIF(AC$2:AC68, $AA$3:$AA$122)=0), 0)))</f>
        <v/>
      </c>
      <c r="AD69" s="82">
        <f>LARGE($AB$3:$AB$122, ROWS(Z$3:Z69))</f>
        <v>0</v>
      </c>
      <c r="AE69" s="74">
        <f t="shared" si="33"/>
        <v>0</v>
      </c>
      <c r="AF69" s="85"/>
      <c r="AG69" s="111"/>
      <c r="AH69" s="78"/>
      <c r="AI69" s="111"/>
      <c r="AJ69" s="111"/>
      <c r="AK69" s="111"/>
      <c r="AL69" s="75"/>
    </row>
    <row r="70" spans="2:38" s="79" customFormat="1" ht="21" customHeight="1">
      <c r="B70" s="124">
        <v>1</v>
      </c>
      <c r="C70" s="125" t="str">
        <f>AC3</f>
        <v>Car Fund</v>
      </c>
      <c r="D70" s="126" t="str">
        <f t="shared" ref="D70:D89" si="34">$E$8</f>
        <v>$</v>
      </c>
      <c r="E70" s="127">
        <f>AD3</f>
        <v>723</v>
      </c>
      <c r="F70" s="309">
        <f>IFERROR(AE3,"")</f>
        <v>0.19808219178082193</v>
      </c>
      <c r="G70" s="310"/>
      <c r="I70" s="14"/>
      <c r="J70" s="96" t="str">
        <f t="shared" si="23"/>
        <v>$</v>
      </c>
      <c r="K70" s="10"/>
      <c r="L70" s="161" t="str">
        <f t="shared" si="24"/>
        <v>$</v>
      </c>
      <c r="M70" s="162">
        <f t="shared" si="27"/>
        <v>0</v>
      </c>
      <c r="N70" s="163" t="str">
        <f t="shared" si="28"/>
        <v/>
      </c>
      <c r="O70" s="75"/>
      <c r="P70" s="15"/>
      <c r="Q70" s="16"/>
      <c r="R70" s="11"/>
      <c r="S70" s="96" t="str">
        <f t="shared" si="25"/>
        <v>$</v>
      </c>
      <c r="T70" s="10"/>
      <c r="U70" s="101" t="str">
        <f t="shared" si="26"/>
        <v>$</v>
      </c>
      <c r="V70" s="102">
        <f t="shared" si="29"/>
        <v>0</v>
      </c>
      <c r="W70" s="313" t="str">
        <f t="shared" si="30"/>
        <v/>
      </c>
      <c r="X70" s="314"/>
      <c r="Y70" s="84"/>
      <c r="Z70" s="78">
        <v>68</v>
      </c>
      <c r="AA70" s="123" t="str">
        <f t="shared" si="31"/>
        <v>Gas</v>
      </c>
      <c r="AB70" s="82">
        <f t="shared" si="32"/>
        <v>100</v>
      </c>
      <c r="AC70" s="81" t="str">
        <f t="array" ref="AC70">IF(LARGE($AB$3:$AB$122, Z70)=0,"",INDEX($AA$3:$AA$122, MATCH(1, ($AB$3:$AB$122=LARGE($AB$3:$AB$122, Z70)) * (COUNTIF(AC$2:AC69, $AA$3:$AA$122)=0), 0)))</f>
        <v/>
      </c>
      <c r="AD70" s="82">
        <f>LARGE($AB$3:$AB$122, ROWS(Z$3:Z70))</f>
        <v>0</v>
      </c>
      <c r="AE70" s="74">
        <f t="shared" si="33"/>
        <v>0</v>
      </c>
      <c r="AF70" s="85"/>
      <c r="AG70" s="111"/>
      <c r="AH70" s="78"/>
      <c r="AI70" s="111"/>
      <c r="AJ70" s="111"/>
      <c r="AK70" s="111"/>
      <c r="AL70" s="75"/>
    </row>
    <row r="71" spans="2:38" s="79" customFormat="1" ht="21" customHeight="1">
      <c r="B71" s="124">
        <v>2</v>
      </c>
      <c r="C71" s="128" t="str">
        <f t="shared" ref="C71:C89" si="35">AC4</f>
        <v>Mortgage</v>
      </c>
      <c r="D71" s="126" t="str">
        <f t="shared" si="34"/>
        <v>$</v>
      </c>
      <c r="E71" s="127">
        <f t="shared" ref="E71:E89" si="36">AD4</f>
        <v>500</v>
      </c>
      <c r="F71" s="309">
        <f t="shared" ref="F71:F89" si="37">IFERROR(AE4,"")</f>
        <v>0.13698630136986301</v>
      </c>
      <c r="G71" s="310"/>
      <c r="I71" s="14"/>
      <c r="J71" s="96" t="str">
        <f t="shared" si="23"/>
        <v>$</v>
      </c>
      <c r="K71" s="10"/>
      <c r="L71" s="161" t="str">
        <f t="shared" si="24"/>
        <v>$</v>
      </c>
      <c r="M71" s="162">
        <f t="shared" si="27"/>
        <v>0</v>
      </c>
      <c r="N71" s="163" t="str">
        <f t="shared" si="28"/>
        <v/>
      </c>
      <c r="O71" s="75"/>
      <c r="P71" s="15"/>
      <c r="Q71" s="16"/>
      <c r="R71" s="11"/>
      <c r="S71" s="96" t="str">
        <f t="shared" si="25"/>
        <v>$</v>
      </c>
      <c r="T71" s="10"/>
      <c r="U71" s="101" t="str">
        <f t="shared" si="26"/>
        <v>$</v>
      </c>
      <c r="V71" s="102">
        <f t="shared" si="29"/>
        <v>0</v>
      </c>
      <c r="W71" s="313" t="str">
        <f t="shared" si="30"/>
        <v/>
      </c>
      <c r="X71" s="314"/>
      <c r="Y71" s="84"/>
      <c r="Z71" s="78">
        <v>69</v>
      </c>
      <c r="AA71" s="123">
        <f t="shared" si="31"/>
        <v>0</v>
      </c>
      <c r="AB71" s="82">
        <f t="shared" si="32"/>
        <v>0</v>
      </c>
      <c r="AC71" s="81" t="str">
        <f t="array" ref="AC71">IF(LARGE($AB$3:$AB$122, Z71)=0,"",INDEX($AA$3:$AA$122, MATCH(1, ($AB$3:$AB$122=LARGE($AB$3:$AB$122, Z71)) * (COUNTIF(AC$2:AC70, $AA$3:$AA$122)=0), 0)))</f>
        <v/>
      </c>
      <c r="AD71" s="82">
        <f>LARGE($AB$3:$AB$122, ROWS(Z$3:Z71))</f>
        <v>0</v>
      </c>
      <c r="AE71" s="74">
        <f t="shared" si="33"/>
        <v>0</v>
      </c>
      <c r="AF71" s="85"/>
      <c r="AG71" s="111"/>
      <c r="AH71" s="78"/>
      <c r="AI71" s="111"/>
      <c r="AJ71" s="111"/>
      <c r="AK71" s="111"/>
      <c r="AL71" s="75"/>
    </row>
    <row r="72" spans="2:38" s="79" customFormat="1" ht="21" customHeight="1">
      <c r="B72" s="124">
        <v>3</v>
      </c>
      <c r="C72" s="128" t="str">
        <f t="shared" si="35"/>
        <v>Car Payments</v>
      </c>
      <c r="D72" s="126" t="str">
        <f t="shared" si="34"/>
        <v>$</v>
      </c>
      <c r="E72" s="127">
        <f t="shared" si="36"/>
        <v>300</v>
      </c>
      <c r="F72" s="309">
        <f t="shared" si="37"/>
        <v>8.2191780821917804E-2</v>
      </c>
      <c r="G72" s="310"/>
      <c r="I72" s="14"/>
      <c r="J72" s="96" t="str">
        <f t="shared" si="23"/>
        <v>$</v>
      </c>
      <c r="K72" s="10"/>
      <c r="L72" s="161" t="str">
        <f t="shared" si="24"/>
        <v>$</v>
      </c>
      <c r="M72" s="162">
        <f t="shared" si="27"/>
        <v>0</v>
      </c>
      <c r="N72" s="163" t="str">
        <f t="shared" si="28"/>
        <v/>
      </c>
      <c r="O72" s="75"/>
      <c r="P72" s="15"/>
      <c r="Q72" s="16"/>
      <c r="R72" s="11"/>
      <c r="S72" s="96" t="str">
        <f t="shared" si="25"/>
        <v>$</v>
      </c>
      <c r="T72" s="10"/>
      <c r="U72" s="101" t="str">
        <f t="shared" si="26"/>
        <v>$</v>
      </c>
      <c r="V72" s="102">
        <f t="shared" si="29"/>
        <v>0</v>
      </c>
      <c r="W72" s="313" t="str">
        <f t="shared" si="30"/>
        <v/>
      </c>
      <c r="X72" s="314"/>
      <c r="Y72" s="84"/>
      <c r="Z72" s="78">
        <v>70</v>
      </c>
      <c r="AA72" s="123">
        <f t="shared" si="31"/>
        <v>0</v>
      </c>
      <c r="AB72" s="82">
        <f t="shared" si="32"/>
        <v>0</v>
      </c>
      <c r="AC72" s="81" t="str">
        <f t="array" ref="AC72">IF(LARGE($AB$3:$AB$122, Z72)=0,"",INDEX($AA$3:$AA$122, MATCH(1, ($AB$3:$AB$122=LARGE($AB$3:$AB$122, Z72)) * (COUNTIF(AC$2:AC71, $AA$3:$AA$122)=0), 0)))</f>
        <v/>
      </c>
      <c r="AD72" s="82">
        <f>LARGE($AB$3:$AB$122, ROWS(Z$3:Z72))</f>
        <v>0</v>
      </c>
      <c r="AE72" s="74">
        <f t="shared" si="33"/>
        <v>0</v>
      </c>
      <c r="AF72" s="85"/>
      <c r="AG72" s="111"/>
      <c r="AH72" s="78"/>
      <c r="AI72" s="111"/>
      <c r="AJ72" s="111"/>
      <c r="AK72" s="111"/>
      <c r="AL72" s="75"/>
    </row>
    <row r="73" spans="2:38" s="79" customFormat="1" ht="21" customHeight="1">
      <c r="B73" s="124">
        <v>4</v>
      </c>
      <c r="C73" s="128" t="str">
        <f t="shared" si="35"/>
        <v>Health Insurance</v>
      </c>
      <c r="D73" s="126" t="str">
        <f t="shared" si="34"/>
        <v>$</v>
      </c>
      <c r="E73" s="127">
        <f t="shared" si="36"/>
        <v>300</v>
      </c>
      <c r="F73" s="309">
        <f t="shared" si="37"/>
        <v>8.2191780821917804E-2</v>
      </c>
      <c r="G73" s="310"/>
      <c r="I73" s="14"/>
      <c r="J73" s="96" t="str">
        <f t="shared" si="23"/>
        <v>$</v>
      </c>
      <c r="K73" s="10"/>
      <c r="L73" s="161" t="str">
        <f t="shared" si="24"/>
        <v>$</v>
      </c>
      <c r="M73" s="162">
        <f t="shared" si="27"/>
        <v>0</v>
      </c>
      <c r="N73" s="163" t="str">
        <f t="shared" si="28"/>
        <v/>
      </c>
      <c r="O73" s="75"/>
      <c r="P73" s="15"/>
      <c r="Q73" s="16"/>
      <c r="R73" s="11"/>
      <c r="S73" s="96" t="str">
        <f t="shared" si="25"/>
        <v>$</v>
      </c>
      <c r="T73" s="10"/>
      <c r="U73" s="101" t="str">
        <f t="shared" si="26"/>
        <v>$</v>
      </c>
      <c r="V73" s="102">
        <f t="shared" si="29"/>
        <v>0</v>
      </c>
      <c r="W73" s="313" t="str">
        <f t="shared" si="30"/>
        <v/>
      </c>
      <c r="X73" s="314"/>
      <c r="Y73" s="84"/>
      <c r="Z73" s="78">
        <v>71</v>
      </c>
      <c r="AA73" s="123">
        <f t="shared" si="31"/>
        <v>0</v>
      </c>
      <c r="AB73" s="82">
        <f t="shared" si="32"/>
        <v>0</v>
      </c>
      <c r="AC73" s="81" t="str">
        <f t="array" ref="AC73">IF(LARGE($AB$3:$AB$122, Z73)=0,"",INDEX($AA$3:$AA$122, MATCH(1, ($AB$3:$AB$122=LARGE($AB$3:$AB$122, Z73)) * (COUNTIF(AC$2:AC72, $AA$3:$AA$122)=0), 0)))</f>
        <v/>
      </c>
      <c r="AD73" s="82">
        <f>LARGE($AB$3:$AB$122, ROWS(Z$3:Z73))</f>
        <v>0</v>
      </c>
      <c r="AE73" s="74">
        <f t="shared" si="33"/>
        <v>0</v>
      </c>
      <c r="AF73" s="85"/>
      <c r="AG73" s="111"/>
      <c r="AH73" s="78"/>
      <c r="AI73" s="111"/>
      <c r="AJ73" s="111"/>
      <c r="AK73" s="111"/>
      <c r="AL73" s="75"/>
    </row>
    <row r="74" spans="2:38" s="79" customFormat="1" ht="21" customHeight="1">
      <c r="B74" s="124">
        <v>5</v>
      </c>
      <c r="C74" s="128" t="str">
        <f t="shared" si="35"/>
        <v>Household</v>
      </c>
      <c r="D74" s="126" t="str">
        <f t="shared" si="34"/>
        <v>$</v>
      </c>
      <c r="E74" s="127">
        <f t="shared" si="36"/>
        <v>225</v>
      </c>
      <c r="F74" s="309">
        <f t="shared" si="37"/>
        <v>6.1643835616438353E-2</v>
      </c>
      <c r="G74" s="310"/>
      <c r="I74" s="14"/>
      <c r="J74" s="96" t="str">
        <f t="shared" si="23"/>
        <v>$</v>
      </c>
      <c r="K74" s="10"/>
      <c r="L74" s="161" t="str">
        <f t="shared" si="24"/>
        <v>$</v>
      </c>
      <c r="M74" s="162">
        <f t="shared" si="27"/>
        <v>0</v>
      </c>
      <c r="N74" s="163" t="str">
        <f t="shared" si="28"/>
        <v/>
      </c>
      <c r="O74" s="75"/>
      <c r="P74" s="15"/>
      <c r="Q74" s="16"/>
      <c r="R74" s="11"/>
      <c r="S74" s="96" t="str">
        <f t="shared" si="25"/>
        <v>$</v>
      </c>
      <c r="T74" s="10"/>
      <c r="U74" s="101" t="str">
        <f t="shared" si="26"/>
        <v>$</v>
      </c>
      <c r="V74" s="102">
        <f t="shared" si="29"/>
        <v>0</v>
      </c>
      <c r="W74" s="313" t="str">
        <f t="shared" si="30"/>
        <v/>
      </c>
      <c r="X74" s="314"/>
      <c r="Y74" s="84"/>
      <c r="Z74" s="78">
        <v>72</v>
      </c>
      <c r="AA74" s="123">
        <f t="shared" si="31"/>
        <v>0</v>
      </c>
      <c r="AB74" s="82">
        <f t="shared" si="32"/>
        <v>0</v>
      </c>
      <c r="AC74" s="81" t="str">
        <f t="array" ref="AC74">IF(LARGE($AB$3:$AB$122, Z74)=0,"",INDEX($AA$3:$AA$122, MATCH(1, ($AB$3:$AB$122=LARGE($AB$3:$AB$122, Z74)) * (COUNTIF(AC$2:AC73, $AA$3:$AA$122)=0), 0)))</f>
        <v/>
      </c>
      <c r="AD74" s="82">
        <f>LARGE($AB$3:$AB$122, ROWS(Z$3:Z74))</f>
        <v>0</v>
      </c>
      <c r="AE74" s="74">
        <f t="shared" si="33"/>
        <v>0</v>
      </c>
      <c r="AF74" s="85"/>
      <c r="AG74" s="111"/>
      <c r="AH74" s="78"/>
      <c r="AI74" s="111"/>
      <c r="AJ74" s="111"/>
      <c r="AK74" s="111"/>
      <c r="AL74" s="75"/>
    </row>
    <row r="75" spans="2:38" s="79" customFormat="1" ht="21" customHeight="1">
      <c r="B75" s="124">
        <v>6</v>
      </c>
      <c r="C75" s="128" t="str">
        <f t="shared" si="35"/>
        <v>Life Insurance</v>
      </c>
      <c r="D75" s="126" t="str">
        <f t="shared" si="34"/>
        <v>$</v>
      </c>
      <c r="E75" s="127">
        <f t="shared" si="36"/>
        <v>200</v>
      </c>
      <c r="F75" s="309">
        <f t="shared" si="37"/>
        <v>5.4794520547945202E-2</v>
      </c>
      <c r="G75" s="310"/>
      <c r="I75" s="14"/>
      <c r="J75" s="96" t="str">
        <f t="shared" si="23"/>
        <v>$</v>
      </c>
      <c r="K75" s="10"/>
      <c r="L75" s="161" t="str">
        <f t="shared" si="24"/>
        <v>$</v>
      </c>
      <c r="M75" s="162">
        <f t="shared" si="27"/>
        <v>0</v>
      </c>
      <c r="N75" s="163" t="str">
        <f t="shared" si="28"/>
        <v/>
      </c>
      <c r="O75" s="75"/>
      <c r="P75" s="15"/>
      <c r="Q75" s="16"/>
      <c r="R75" s="11"/>
      <c r="S75" s="96" t="str">
        <f t="shared" si="25"/>
        <v>$</v>
      </c>
      <c r="T75" s="10"/>
      <c r="U75" s="101" t="str">
        <f t="shared" si="26"/>
        <v>$</v>
      </c>
      <c r="V75" s="102">
        <f t="shared" si="29"/>
        <v>0</v>
      </c>
      <c r="W75" s="313" t="str">
        <f t="shared" si="30"/>
        <v/>
      </c>
      <c r="X75" s="314"/>
      <c r="Y75" s="84"/>
      <c r="Z75" s="78">
        <v>73</v>
      </c>
      <c r="AA75" s="123">
        <f t="shared" si="31"/>
        <v>0</v>
      </c>
      <c r="AB75" s="82">
        <f t="shared" si="32"/>
        <v>0</v>
      </c>
      <c r="AC75" s="81" t="str">
        <f t="array" ref="AC75">IF(LARGE($AB$3:$AB$122, Z75)=0,"",INDEX($AA$3:$AA$122, MATCH(1, ($AB$3:$AB$122=LARGE($AB$3:$AB$122, Z75)) * (COUNTIF(AC$2:AC74, $AA$3:$AA$122)=0), 0)))</f>
        <v/>
      </c>
      <c r="AD75" s="82">
        <f>LARGE($AB$3:$AB$122, ROWS(Z$3:Z75))</f>
        <v>0</v>
      </c>
      <c r="AE75" s="74">
        <f t="shared" si="33"/>
        <v>0</v>
      </c>
      <c r="AF75" s="85"/>
      <c r="AG75" s="111"/>
      <c r="AH75" s="78"/>
      <c r="AI75" s="111"/>
      <c r="AJ75" s="111"/>
      <c r="AK75" s="111"/>
      <c r="AL75" s="75"/>
    </row>
    <row r="76" spans="2:38" s="79" customFormat="1" ht="21" customHeight="1">
      <c r="B76" s="124">
        <v>7</v>
      </c>
      <c r="C76" s="128" t="str">
        <f t="shared" si="35"/>
        <v>Wedding Fund</v>
      </c>
      <c r="D76" s="126" t="str">
        <f t="shared" si="34"/>
        <v>$</v>
      </c>
      <c r="E76" s="127">
        <f t="shared" si="36"/>
        <v>200</v>
      </c>
      <c r="F76" s="309">
        <f t="shared" si="37"/>
        <v>5.4794520547945202E-2</v>
      </c>
      <c r="G76" s="310"/>
      <c r="I76" s="14"/>
      <c r="J76" s="96" t="str">
        <f t="shared" si="23"/>
        <v>$</v>
      </c>
      <c r="K76" s="10"/>
      <c r="L76" s="161" t="str">
        <f t="shared" si="24"/>
        <v>$</v>
      </c>
      <c r="M76" s="162">
        <f t="shared" si="27"/>
        <v>0</v>
      </c>
      <c r="N76" s="163" t="str">
        <f t="shared" si="28"/>
        <v/>
      </c>
      <c r="O76" s="75"/>
      <c r="P76" s="15"/>
      <c r="Q76" s="16"/>
      <c r="R76" s="11"/>
      <c r="S76" s="96" t="str">
        <f t="shared" si="25"/>
        <v>$</v>
      </c>
      <c r="T76" s="10"/>
      <c r="U76" s="101" t="str">
        <f t="shared" si="26"/>
        <v>$</v>
      </c>
      <c r="V76" s="102">
        <f t="shared" si="29"/>
        <v>0</v>
      </c>
      <c r="W76" s="313" t="str">
        <f t="shared" si="30"/>
        <v/>
      </c>
      <c r="X76" s="314"/>
      <c r="Y76" s="84"/>
      <c r="Z76" s="78">
        <v>74</v>
      </c>
      <c r="AA76" s="123">
        <f t="shared" si="31"/>
        <v>0</v>
      </c>
      <c r="AB76" s="82">
        <f t="shared" si="32"/>
        <v>0</v>
      </c>
      <c r="AC76" s="81" t="str">
        <f t="array" ref="AC76">IF(LARGE($AB$3:$AB$122, Z76)=0,"",INDEX($AA$3:$AA$122, MATCH(1, ($AB$3:$AB$122=LARGE($AB$3:$AB$122, Z76)) * (COUNTIF(AC$2:AC75, $AA$3:$AA$122)=0), 0)))</f>
        <v/>
      </c>
      <c r="AD76" s="82">
        <f>LARGE($AB$3:$AB$122, ROWS(Z$3:Z76))</f>
        <v>0</v>
      </c>
      <c r="AE76" s="74">
        <f t="shared" si="33"/>
        <v>0</v>
      </c>
      <c r="AF76" s="85"/>
      <c r="AG76" s="111"/>
      <c r="AH76" s="78"/>
      <c r="AI76" s="111"/>
      <c r="AJ76" s="111"/>
      <c r="AK76" s="111"/>
      <c r="AL76" s="75"/>
    </row>
    <row r="77" spans="2:38" s="79" customFormat="1" ht="21" customHeight="1">
      <c r="B77" s="124">
        <v>8</v>
      </c>
      <c r="C77" s="128" t="str">
        <f t="shared" si="35"/>
        <v>Student Loans</v>
      </c>
      <c r="D77" s="126" t="str">
        <f t="shared" si="34"/>
        <v>$</v>
      </c>
      <c r="E77" s="127">
        <f t="shared" si="36"/>
        <v>150</v>
      </c>
      <c r="F77" s="309">
        <f t="shared" si="37"/>
        <v>4.1095890410958902E-2</v>
      </c>
      <c r="G77" s="310"/>
      <c r="I77" s="14"/>
      <c r="J77" s="96" t="str">
        <f t="shared" si="23"/>
        <v>$</v>
      </c>
      <c r="K77" s="10"/>
      <c r="L77" s="161" t="str">
        <f t="shared" si="24"/>
        <v>$</v>
      </c>
      <c r="M77" s="162">
        <f t="shared" si="27"/>
        <v>0</v>
      </c>
      <c r="N77" s="163" t="str">
        <f t="shared" si="28"/>
        <v/>
      </c>
      <c r="O77" s="75"/>
      <c r="P77" s="15"/>
      <c r="Q77" s="16"/>
      <c r="R77" s="11"/>
      <c r="S77" s="96" t="str">
        <f t="shared" si="25"/>
        <v>$</v>
      </c>
      <c r="T77" s="10"/>
      <c r="U77" s="101" t="str">
        <f t="shared" si="26"/>
        <v>$</v>
      </c>
      <c r="V77" s="102">
        <f t="shared" si="29"/>
        <v>0</v>
      </c>
      <c r="W77" s="313" t="str">
        <f t="shared" si="30"/>
        <v/>
      </c>
      <c r="X77" s="314"/>
      <c r="Y77" s="84"/>
      <c r="Z77" s="78">
        <v>75</v>
      </c>
      <c r="AA77" s="123">
        <f t="shared" si="31"/>
        <v>0</v>
      </c>
      <c r="AB77" s="82">
        <f t="shared" si="32"/>
        <v>0</v>
      </c>
      <c r="AC77" s="81" t="str">
        <f t="array" ref="AC77">IF(LARGE($AB$3:$AB$122, Z77)=0,"",INDEX($AA$3:$AA$122, MATCH(1, ($AB$3:$AB$122=LARGE($AB$3:$AB$122, Z77)) * (COUNTIF(AC$2:AC76, $AA$3:$AA$122)=0), 0)))</f>
        <v/>
      </c>
      <c r="AD77" s="82">
        <f>LARGE($AB$3:$AB$122, ROWS(Z$3:Z77))</f>
        <v>0</v>
      </c>
      <c r="AE77" s="74">
        <f t="shared" si="33"/>
        <v>0</v>
      </c>
      <c r="AF77" s="85"/>
      <c r="AG77" s="111"/>
      <c r="AH77" s="78"/>
      <c r="AI77" s="111"/>
      <c r="AJ77" s="111"/>
      <c r="AK77" s="111"/>
      <c r="AL77" s="75"/>
    </row>
    <row r="78" spans="2:38" s="79" customFormat="1" ht="21" customHeight="1">
      <c r="B78" s="124">
        <v>9</v>
      </c>
      <c r="C78" s="128" t="str">
        <f t="shared" si="35"/>
        <v>Apparel</v>
      </c>
      <c r="D78" s="126" t="str">
        <f t="shared" si="34"/>
        <v>$</v>
      </c>
      <c r="E78" s="127">
        <f t="shared" si="36"/>
        <v>125</v>
      </c>
      <c r="F78" s="309">
        <f t="shared" si="37"/>
        <v>3.4246575342465752E-2</v>
      </c>
      <c r="G78" s="310"/>
      <c r="I78" s="14"/>
      <c r="J78" s="96" t="str">
        <f t="shared" si="23"/>
        <v>$</v>
      </c>
      <c r="K78" s="10"/>
      <c r="L78" s="161" t="str">
        <f t="shared" si="24"/>
        <v>$</v>
      </c>
      <c r="M78" s="162">
        <f t="shared" si="27"/>
        <v>0</v>
      </c>
      <c r="N78" s="163" t="str">
        <f t="shared" si="28"/>
        <v/>
      </c>
      <c r="O78" s="75"/>
      <c r="P78" s="15"/>
      <c r="Q78" s="16"/>
      <c r="R78" s="11"/>
      <c r="S78" s="96" t="str">
        <f t="shared" si="25"/>
        <v>$</v>
      </c>
      <c r="T78" s="10"/>
      <c r="U78" s="101" t="str">
        <f t="shared" si="26"/>
        <v>$</v>
      </c>
      <c r="V78" s="102">
        <f t="shared" si="29"/>
        <v>0</v>
      </c>
      <c r="W78" s="313" t="str">
        <f t="shared" si="30"/>
        <v/>
      </c>
      <c r="X78" s="314"/>
      <c r="Y78" s="84"/>
      <c r="Z78" s="78">
        <v>76</v>
      </c>
      <c r="AA78" s="123">
        <f t="shared" si="31"/>
        <v>0</v>
      </c>
      <c r="AB78" s="82">
        <f t="shared" si="32"/>
        <v>0</v>
      </c>
      <c r="AC78" s="81" t="str">
        <f t="array" ref="AC78">IF(LARGE($AB$3:$AB$122, Z78)=0,"",INDEX($AA$3:$AA$122, MATCH(1, ($AB$3:$AB$122=LARGE($AB$3:$AB$122, Z78)) * (COUNTIF(AC$2:AC77, $AA$3:$AA$122)=0), 0)))</f>
        <v/>
      </c>
      <c r="AD78" s="82">
        <f>LARGE($AB$3:$AB$122, ROWS(Z$3:Z78))</f>
        <v>0</v>
      </c>
      <c r="AE78" s="74">
        <f t="shared" si="33"/>
        <v>0</v>
      </c>
      <c r="AF78" s="85"/>
      <c r="AG78" s="111"/>
      <c r="AH78" s="78"/>
      <c r="AI78" s="111"/>
      <c r="AJ78" s="111"/>
      <c r="AK78" s="111"/>
      <c r="AL78" s="75"/>
    </row>
    <row r="79" spans="2:38" s="79" customFormat="1" ht="21" customHeight="1">
      <c r="B79" s="124">
        <v>10</v>
      </c>
      <c r="C79" s="128" t="str">
        <f t="shared" si="35"/>
        <v>Travel Fund</v>
      </c>
      <c r="D79" s="126" t="str">
        <f t="shared" si="34"/>
        <v>$</v>
      </c>
      <c r="E79" s="127">
        <f t="shared" si="36"/>
        <v>120</v>
      </c>
      <c r="F79" s="309">
        <f t="shared" si="37"/>
        <v>3.287671232876712E-2</v>
      </c>
      <c r="G79" s="310"/>
      <c r="I79" s="14"/>
      <c r="J79" s="96" t="str">
        <f t="shared" si="23"/>
        <v>$</v>
      </c>
      <c r="K79" s="10"/>
      <c r="L79" s="161" t="str">
        <f t="shared" si="24"/>
        <v>$</v>
      </c>
      <c r="M79" s="162">
        <f t="shared" si="27"/>
        <v>0</v>
      </c>
      <c r="N79" s="163" t="str">
        <f t="shared" si="28"/>
        <v/>
      </c>
      <c r="O79" s="75"/>
      <c r="P79" s="15"/>
      <c r="Q79" s="16"/>
      <c r="R79" s="11"/>
      <c r="S79" s="96" t="str">
        <f t="shared" si="25"/>
        <v>$</v>
      </c>
      <c r="T79" s="10"/>
      <c r="U79" s="101" t="str">
        <f t="shared" si="26"/>
        <v>$</v>
      </c>
      <c r="V79" s="102">
        <f t="shared" si="29"/>
        <v>0</v>
      </c>
      <c r="W79" s="313" t="str">
        <f t="shared" si="30"/>
        <v/>
      </c>
      <c r="X79" s="314"/>
      <c r="Y79" s="84"/>
      <c r="Z79" s="78">
        <v>77</v>
      </c>
      <c r="AA79" s="123">
        <f t="shared" si="31"/>
        <v>0</v>
      </c>
      <c r="AB79" s="82">
        <f t="shared" si="32"/>
        <v>0</v>
      </c>
      <c r="AC79" s="81" t="str">
        <f t="array" ref="AC79">IF(LARGE($AB$3:$AB$122, Z79)=0,"",INDEX($AA$3:$AA$122, MATCH(1, ($AB$3:$AB$122=LARGE($AB$3:$AB$122, Z79)) * (COUNTIF(AC$2:AC78, $AA$3:$AA$122)=0), 0)))</f>
        <v/>
      </c>
      <c r="AD79" s="82">
        <f>LARGE($AB$3:$AB$122, ROWS(Z$3:Z79))</f>
        <v>0</v>
      </c>
      <c r="AE79" s="74">
        <f t="shared" si="33"/>
        <v>0</v>
      </c>
      <c r="AF79" s="85"/>
      <c r="AG79" s="111"/>
      <c r="AH79" s="78"/>
      <c r="AI79" s="111"/>
      <c r="AJ79" s="111"/>
      <c r="AK79" s="111"/>
      <c r="AL79" s="75"/>
    </row>
    <row r="80" spans="2:38" s="79" customFormat="1" ht="21" customHeight="1">
      <c r="B80" s="124">
        <v>11</v>
      </c>
      <c r="C80" s="128" t="str">
        <f t="shared" si="35"/>
        <v>Electricity</v>
      </c>
      <c r="D80" s="126" t="str">
        <f t="shared" si="34"/>
        <v>$</v>
      </c>
      <c r="E80" s="127">
        <f t="shared" si="36"/>
        <v>115</v>
      </c>
      <c r="F80" s="309">
        <f t="shared" si="37"/>
        <v>3.1506849315068496E-2</v>
      </c>
      <c r="G80" s="310"/>
      <c r="I80" s="14"/>
      <c r="J80" s="96" t="str">
        <f t="shared" si="23"/>
        <v>$</v>
      </c>
      <c r="K80" s="10"/>
      <c r="L80" s="161" t="str">
        <f t="shared" si="24"/>
        <v>$</v>
      </c>
      <c r="M80" s="162">
        <f t="shared" si="27"/>
        <v>0</v>
      </c>
      <c r="N80" s="163" t="str">
        <f t="shared" si="28"/>
        <v/>
      </c>
      <c r="O80" s="75"/>
      <c r="P80" s="15"/>
      <c r="Q80" s="16"/>
      <c r="R80" s="11"/>
      <c r="S80" s="96" t="str">
        <f t="shared" si="25"/>
        <v>$</v>
      </c>
      <c r="T80" s="10"/>
      <c r="U80" s="101" t="str">
        <f t="shared" si="26"/>
        <v>$</v>
      </c>
      <c r="V80" s="102">
        <f t="shared" si="29"/>
        <v>0</v>
      </c>
      <c r="W80" s="313" t="str">
        <f t="shared" si="30"/>
        <v/>
      </c>
      <c r="X80" s="314"/>
      <c r="Y80" s="84"/>
      <c r="Z80" s="78">
        <v>78</v>
      </c>
      <c r="AA80" s="123">
        <f t="shared" si="31"/>
        <v>0</v>
      </c>
      <c r="AB80" s="82">
        <f t="shared" si="32"/>
        <v>0</v>
      </c>
      <c r="AC80" s="81" t="str">
        <f t="array" ref="AC80">IF(LARGE($AB$3:$AB$122, Z80)=0,"",INDEX($AA$3:$AA$122, MATCH(1, ($AB$3:$AB$122=LARGE($AB$3:$AB$122, Z80)) * (COUNTIF(AC$2:AC79, $AA$3:$AA$122)=0), 0)))</f>
        <v/>
      </c>
      <c r="AD80" s="82">
        <f>LARGE($AB$3:$AB$122, ROWS(Z$3:Z80))</f>
        <v>0</v>
      </c>
      <c r="AE80" s="74">
        <f t="shared" si="33"/>
        <v>0</v>
      </c>
      <c r="AF80" s="85"/>
      <c r="AG80" s="111"/>
      <c r="AH80" s="78"/>
      <c r="AI80" s="111"/>
      <c r="AJ80" s="111"/>
      <c r="AK80" s="111"/>
      <c r="AL80" s="75"/>
    </row>
    <row r="81" spans="2:38" s="79" customFormat="1" ht="21" customHeight="1">
      <c r="B81" s="124">
        <v>12</v>
      </c>
      <c r="C81" s="128" t="str">
        <f t="shared" si="35"/>
        <v>Pet</v>
      </c>
      <c r="D81" s="126" t="str">
        <f t="shared" si="34"/>
        <v>$</v>
      </c>
      <c r="E81" s="127">
        <f t="shared" si="36"/>
        <v>100</v>
      </c>
      <c r="F81" s="309">
        <f t="shared" si="37"/>
        <v>2.7397260273972601E-2</v>
      </c>
      <c r="G81" s="310"/>
      <c r="I81" s="14"/>
      <c r="J81" s="96" t="str">
        <f t="shared" si="23"/>
        <v>$</v>
      </c>
      <c r="K81" s="10"/>
      <c r="L81" s="161" t="str">
        <f t="shared" si="24"/>
        <v>$</v>
      </c>
      <c r="M81" s="162">
        <f t="shared" si="27"/>
        <v>0</v>
      </c>
      <c r="N81" s="163" t="str">
        <f t="shared" si="28"/>
        <v/>
      </c>
      <c r="O81" s="75"/>
      <c r="P81" s="15"/>
      <c r="Q81" s="16"/>
      <c r="R81" s="11"/>
      <c r="S81" s="96" t="str">
        <f t="shared" si="25"/>
        <v>$</v>
      </c>
      <c r="T81" s="10"/>
      <c r="U81" s="101" t="str">
        <f t="shared" si="26"/>
        <v>$</v>
      </c>
      <c r="V81" s="102">
        <f t="shared" si="29"/>
        <v>0</v>
      </c>
      <c r="W81" s="313" t="str">
        <f t="shared" si="30"/>
        <v/>
      </c>
      <c r="X81" s="314"/>
      <c r="Y81" s="84"/>
      <c r="Z81" s="78">
        <v>79</v>
      </c>
      <c r="AA81" s="123">
        <f t="shared" si="31"/>
        <v>0</v>
      </c>
      <c r="AB81" s="82">
        <f t="shared" si="32"/>
        <v>0</v>
      </c>
      <c r="AC81" s="81" t="str">
        <f t="array" ref="AC81">IF(LARGE($AB$3:$AB$122, Z81)=0,"",INDEX($AA$3:$AA$122, MATCH(1, ($AB$3:$AB$122=LARGE($AB$3:$AB$122, Z81)) * (COUNTIF(AC$2:AC80, $AA$3:$AA$122)=0), 0)))</f>
        <v/>
      </c>
      <c r="AD81" s="82">
        <f>LARGE($AB$3:$AB$122, ROWS(Z$3:Z81))</f>
        <v>0</v>
      </c>
      <c r="AE81" s="74">
        <f t="shared" si="33"/>
        <v>0</v>
      </c>
      <c r="AF81" s="85"/>
      <c r="AG81" s="111"/>
      <c r="AH81" s="78"/>
      <c r="AI81" s="111"/>
      <c r="AJ81" s="111"/>
      <c r="AK81" s="111"/>
      <c r="AL81" s="75"/>
    </row>
    <row r="82" spans="2:38" s="79" customFormat="1" ht="21" customHeight="1">
      <c r="B82" s="124">
        <v>13</v>
      </c>
      <c r="C82" s="128" t="str">
        <f t="shared" si="35"/>
        <v>City Garbage</v>
      </c>
      <c r="D82" s="126" t="str">
        <f t="shared" si="34"/>
        <v>$</v>
      </c>
      <c r="E82" s="127">
        <f t="shared" si="36"/>
        <v>100</v>
      </c>
      <c r="F82" s="309">
        <f t="shared" si="37"/>
        <v>2.7397260273972601E-2</v>
      </c>
      <c r="G82" s="310"/>
      <c r="I82" s="14"/>
      <c r="J82" s="96" t="str">
        <f t="shared" si="23"/>
        <v>$</v>
      </c>
      <c r="K82" s="10"/>
      <c r="L82" s="161" t="str">
        <f t="shared" si="24"/>
        <v>$</v>
      </c>
      <c r="M82" s="162">
        <f t="shared" si="27"/>
        <v>0</v>
      </c>
      <c r="N82" s="163" t="str">
        <f t="shared" si="28"/>
        <v/>
      </c>
      <c r="O82" s="75"/>
      <c r="P82" s="15"/>
      <c r="Q82" s="16"/>
      <c r="R82" s="11"/>
      <c r="S82" s="96" t="str">
        <f t="shared" si="25"/>
        <v>$</v>
      </c>
      <c r="T82" s="10"/>
      <c r="U82" s="101" t="str">
        <f t="shared" si="26"/>
        <v>$</v>
      </c>
      <c r="V82" s="102">
        <f t="shared" si="29"/>
        <v>0</v>
      </c>
      <c r="W82" s="313" t="str">
        <f t="shared" si="30"/>
        <v/>
      </c>
      <c r="X82" s="314"/>
      <c r="Y82" s="84"/>
      <c r="Z82" s="78">
        <v>80</v>
      </c>
      <c r="AA82" s="123">
        <f t="shared" si="31"/>
        <v>0</v>
      </c>
      <c r="AB82" s="82">
        <f t="shared" si="32"/>
        <v>0</v>
      </c>
      <c r="AC82" s="81" t="str">
        <f t="array" ref="AC82">IF(LARGE($AB$3:$AB$122, Z82)=0,"",INDEX($AA$3:$AA$122, MATCH(1, ($AB$3:$AB$122=LARGE($AB$3:$AB$122, Z82)) * (COUNTIF(AC$2:AC81, $AA$3:$AA$122)=0), 0)))</f>
        <v/>
      </c>
      <c r="AD82" s="82">
        <f>LARGE($AB$3:$AB$122, ROWS(Z$3:Z82))</f>
        <v>0</v>
      </c>
      <c r="AE82" s="74">
        <f t="shared" si="33"/>
        <v>0</v>
      </c>
      <c r="AF82" s="85"/>
      <c r="AG82" s="111"/>
      <c r="AH82" s="78"/>
      <c r="AI82" s="111"/>
      <c r="AJ82" s="111"/>
      <c r="AK82" s="111"/>
      <c r="AL82" s="75"/>
    </row>
    <row r="83" spans="2:38" s="79" customFormat="1" ht="21" customHeight="1">
      <c r="B83" s="124">
        <v>14</v>
      </c>
      <c r="C83" s="128" t="str">
        <f t="shared" si="35"/>
        <v>Gas</v>
      </c>
      <c r="D83" s="126" t="str">
        <f t="shared" si="34"/>
        <v>$</v>
      </c>
      <c r="E83" s="127">
        <f t="shared" si="36"/>
        <v>100</v>
      </c>
      <c r="F83" s="309">
        <f t="shared" si="37"/>
        <v>2.7397260273972601E-2</v>
      </c>
      <c r="G83" s="310"/>
      <c r="I83" s="14"/>
      <c r="J83" s="96" t="str">
        <f t="shared" si="23"/>
        <v>$</v>
      </c>
      <c r="K83" s="10"/>
      <c r="L83" s="161" t="str">
        <f t="shared" si="24"/>
        <v>$</v>
      </c>
      <c r="M83" s="162">
        <f t="shared" si="27"/>
        <v>0</v>
      </c>
      <c r="N83" s="163" t="str">
        <f t="shared" si="28"/>
        <v/>
      </c>
      <c r="O83" s="75"/>
      <c r="P83" s="15"/>
      <c r="Q83" s="16"/>
      <c r="R83" s="11"/>
      <c r="S83" s="96" t="str">
        <f t="shared" si="25"/>
        <v>$</v>
      </c>
      <c r="T83" s="10"/>
      <c r="U83" s="101" t="str">
        <f t="shared" si="26"/>
        <v>$</v>
      </c>
      <c r="V83" s="102">
        <f t="shared" si="29"/>
        <v>0</v>
      </c>
      <c r="W83" s="313" t="str">
        <f t="shared" si="30"/>
        <v/>
      </c>
      <c r="X83" s="314"/>
      <c r="Y83" s="84"/>
      <c r="Z83" s="78">
        <v>81</v>
      </c>
      <c r="AA83" s="123">
        <f t="shared" si="31"/>
        <v>0</v>
      </c>
      <c r="AB83" s="82">
        <f t="shared" si="32"/>
        <v>0</v>
      </c>
      <c r="AC83" s="81" t="str">
        <f t="array" ref="AC83">IF(LARGE($AB$3:$AB$122, Z83)=0,"",INDEX($AA$3:$AA$122, MATCH(1, ($AB$3:$AB$122=LARGE($AB$3:$AB$122, Z83)) * (COUNTIF(AC$2:AC82, $AA$3:$AA$122)=0), 0)))</f>
        <v/>
      </c>
      <c r="AD83" s="82">
        <f>LARGE($AB$3:$AB$122, ROWS(Z$3:Z83))</f>
        <v>0</v>
      </c>
      <c r="AE83" s="74">
        <f t="shared" si="33"/>
        <v>0</v>
      </c>
      <c r="AF83" s="85"/>
      <c r="AG83" s="111"/>
      <c r="AH83" s="78"/>
      <c r="AI83" s="111"/>
      <c r="AJ83" s="111"/>
      <c r="AK83" s="111"/>
      <c r="AL83" s="75"/>
    </row>
    <row r="84" spans="2:38" s="79" customFormat="1" ht="21" customHeight="1">
      <c r="B84" s="124">
        <v>15</v>
      </c>
      <c r="C84" s="128" t="str">
        <f t="shared" si="35"/>
        <v>Food</v>
      </c>
      <c r="D84" s="126" t="str">
        <f t="shared" si="34"/>
        <v>$</v>
      </c>
      <c r="E84" s="127">
        <f t="shared" si="36"/>
        <v>88.75</v>
      </c>
      <c r="F84" s="309">
        <f t="shared" si="37"/>
        <v>2.4315068493150686E-2</v>
      </c>
      <c r="G84" s="310"/>
      <c r="I84" s="14"/>
      <c r="J84" s="96" t="str">
        <f t="shared" si="23"/>
        <v>$</v>
      </c>
      <c r="K84" s="10"/>
      <c r="L84" s="161" t="str">
        <f t="shared" si="24"/>
        <v>$</v>
      </c>
      <c r="M84" s="162">
        <f t="shared" si="27"/>
        <v>0</v>
      </c>
      <c r="N84" s="163" t="str">
        <f t="shared" si="28"/>
        <v/>
      </c>
      <c r="O84" s="75"/>
      <c r="P84" s="15"/>
      <c r="Q84" s="16"/>
      <c r="R84" s="11"/>
      <c r="S84" s="96" t="str">
        <f t="shared" si="25"/>
        <v>$</v>
      </c>
      <c r="T84" s="10"/>
      <c r="U84" s="101" t="str">
        <f t="shared" si="26"/>
        <v>$</v>
      </c>
      <c r="V84" s="102">
        <f t="shared" si="29"/>
        <v>0</v>
      </c>
      <c r="W84" s="313" t="str">
        <f t="shared" si="30"/>
        <v/>
      </c>
      <c r="X84" s="314"/>
      <c r="Y84" s="84"/>
      <c r="Z84" s="78">
        <v>82</v>
      </c>
      <c r="AA84" s="123">
        <f t="shared" si="31"/>
        <v>0</v>
      </c>
      <c r="AB84" s="82">
        <f t="shared" si="32"/>
        <v>0</v>
      </c>
      <c r="AC84" s="81" t="str">
        <f t="array" ref="AC84">IF(LARGE($AB$3:$AB$122, Z84)=0,"",INDEX($AA$3:$AA$122, MATCH(1, ($AB$3:$AB$122=LARGE($AB$3:$AB$122, Z84)) * (COUNTIF(AC$2:AC83, $AA$3:$AA$122)=0), 0)))</f>
        <v/>
      </c>
      <c r="AD84" s="82">
        <f>LARGE($AB$3:$AB$122, ROWS(Z$3:Z84))</f>
        <v>0</v>
      </c>
      <c r="AE84" s="74">
        <f t="shared" si="33"/>
        <v>0</v>
      </c>
      <c r="AF84" s="85"/>
      <c r="AG84" s="111"/>
      <c r="AH84" s="111"/>
      <c r="AI84" s="111"/>
      <c r="AJ84" s="111"/>
      <c r="AK84" s="111"/>
      <c r="AL84" s="75"/>
    </row>
    <row r="85" spans="2:38" s="79" customFormat="1" ht="21" customHeight="1">
      <c r="B85" s="124">
        <v>16</v>
      </c>
      <c r="C85" s="128" t="str">
        <f t="shared" si="35"/>
        <v>Water</v>
      </c>
      <c r="D85" s="126" t="str">
        <f t="shared" si="34"/>
        <v>$</v>
      </c>
      <c r="E85" s="127">
        <f t="shared" si="36"/>
        <v>75</v>
      </c>
      <c r="F85" s="309">
        <f t="shared" si="37"/>
        <v>2.0547945205479451E-2</v>
      </c>
      <c r="G85" s="310"/>
      <c r="I85" s="14"/>
      <c r="J85" s="96" t="str">
        <f t="shared" si="23"/>
        <v>$</v>
      </c>
      <c r="K85" s="10"/>
      <c r="L85" s="161" t="str">
        <f t="shared" si="24"/>
        <v>$</v>
      </c>
      <c r="M85" s="162">
        <f t="shared" si="27"/>
        <v>0</v>
      </c>
      <c r="N85" s="163" t="str">
        <f t="shared" si="28"/>
        <v/>
      </c>
      <c r="O85" s="75"/>
      <c r="P85" s="15"/>
      <c r="Q85" s="16"/>
      <c r="R85" s="11"/>
      <c r="S85" s="96" t="str">
        <f t="shared" si="25"/>
        <v>$</v>
      </c>
      <c r="T85" s="10"/>
      <c r="U85" s="101" t="str">
        <f t="shared" si="26"/>
        <v>$</v>
      </c>
      <c r="V85" s="102">
        <f t="shared" si="29"/>
        <v>0</v>
      </c>
      <c r="W85" s="313" t="str">
        <f t="shared" si="30"/>
        <v/>
      </c>
      <c r="X85" s="314"/>
      <c r="Y85" s="84"/>
      <c r="Z85" s="78">
        <v>83</v>
      </c>
      <c r="AA85" s="123">
        <f t="shared" si="31"/>
        <v>0</v>
      </c>
      <c r="AB85" s="82">
        <f t="shared" si="32"/>
        <v>0</v>
      </c>
      <c r="AC85" s="81" t="str">
        <f t="array" ref="AC85">IF(LARGE($AB$3:$AB$122, Z85)=0,"",INDEX($AA$3:$AA$122, MATCH(1, ($AB$3:$AB$122=LARGE($AB$3:$AB$122, Z85)) * (COUNTIF(AC$2:AC84, $AA$3:$AA$122)=0), 0)))</f>
        <v/>
      </c>
      <c r="AD85" s="82">
        <f>LARGE($AB$3:$AB$122, ROWS(Z$3:Z85))</f>
        <v>0</v>
      </c>
      <c r="AE85" s="74">
        <f t="shared" si="33"/>
        <v>0</v>
      </c>
      <c r="AF85" s="85"/>
      <c r="AG85" s="111"/>
      <c r="AH85" s="111"/>
      <c r="AI85" s="111"/>
      <c r="AJ85" s="111"/>
      <c r="AK85" s="111"/>
      <c r="AL85" s="75"/>
    </row>
    <row r="86" spans="2:38" s="79" customFormat="1" ht="21" customHeight="1">
      <c r="B86" s="124">
        <v>17</v>
      </c>
      <c r="C86" s="128" t="str">
        <f t="shared" si="35"/>
        <v>Mobile</v>
      </c>
      <c r="D86" s="126" t="str">
        <f t="shared" si="34"/>
        <v>$</v>
      </c>
      <c r="E86" s="127">
        <f t="shared" si="36"/>
        <v>75</v>
      </c>
      <c r="F86" s="309">
        <f t="shared" si="37"/>
        <v>2.0547945205479451E-2</v>
      </c>
      <c r="G86" s="310"/>
      <c r="I86" s="14"/>
      <c r="J86" s="96" t="str">
        <f t="shared" si="23"/>
        <v>$</v>
      </c>
      <c r="K86" s="10"/>
      <c r="L86" s="161" t="str">
        <f t="shared" si="24"/>
        <v>$</v>
      </c>
      <c r="M86" s="162">
        <f t="shared" si="27"/>
        <v>0</v>
      </c>
      <c r="N86" s="163" t="str">
        <f t="shared" si="28"/>
        <v/>
      </c>
      <c r="O86" s="75"/>
      <c r="P86" s="15"/>
      <c r="Q86" s="16"/>
      <c r="R86" s="11"/>
      <c r="S86" s="96" t="str">
        <f t="shared" si="25"/>
        <v>$</v>
      </c>
      <c r="T86" s="10"/>
      <c r="U86" s="101" t="str">
        <f t="shared" si="26"/>
        <v>$</v>
      </c>
      <c r="V86" s="102">
        <f t="shared" si="29"/>
        <v>0</v>
      </c>
      <c r="W86" s="313" t="str">
        <f t="shared" si="30"/>
        <v/>
      </c>
      <c r="X86" s="314"/>
      <c r="Y86" s="84"/>
      <c r="Z86" s="78">
        <v>84</v>
      </c>
      <c r="AA86" s="123">
        <f t="shared" si="31"/>
        <v>0</v>
      </c>
      <c r="AB86" s="82">
        <f t="shared" si="32"/>
        <v>0</v>
      </c>
      <c r="AC86" s="81" t="str">
        <f t="array" ref="AC86">IF(LARGE($AB$3:$AB$122, Z86)=0,"",INDEX($AA$3:$AA$122, MATCH(1, ($AB$3:$AB$122=LARGE($AB$3:$AB$122, Z86)) * (COUNTIF(AC$2:AC85, $AA$3:$AA$122)=0), 0)))</f>
        <v/>
      </c>
      <c r="AD86" s="82">
        <f>LARGE($AB$3:$AB$122, ROWS(Z$3:Z86))</f>
        <v>0</v>
      </c>
      <c r="AE86" s="74">
        <f t="shared" si="33"/>
        <v>0</v>
      </c>
      <c r="AF86" s="85"/>
      <c r="AG86" s="111"/>
      <c r="AH86" s="111"/>
      <c r="AI86" s="111"/>
      <c r="AJ86" s="111"/>
      <c r="AK86" s="111"/>
      <c r="AL86" s="75"/>
    </row>
    <row r="87" spans="2:38" s="79" customFormat="1" ht="21" customHeight="1">
      <c r="B87" s="124">
        <v>18</v>
      </c>
      <c r="C87" s="128" t="str">
        <f t="shared" si="35"/>
        <v>Transportation</v>
      </c>
      <c r="D87" s="126" t="str">
        <f t="shared" si="34"/>
        <v>$</v>
      </c>
      <c r="E87" s="127">
        <f t="shared" si="36"/>
        <v>60</v>
      </c>
      <c r="F87" s="309">
        <f t="shared" si="37"/>
        <v>1.643835616438356E-2</v>
      </c>
      <c r="G87" s="310"/>
      <c r="I87" s="14"/>
      <c r="J87" s="96" t="str">
        <f t="shared" si="23"/>
        <v>$</v>
      </c>
      <c r="K87" s="10"/>
      <c r="L87" s="161" t="str">
        <f t="shared" si="24"/>
        <v>$</v>
      </c>
      <c r="M87" s="162">
        <f t="shared" si="27"/>
        <v>0</v>
      </c>
      <c r="N87" s="163" t="str">
        <f t="shared" si="28"/>
        <v/>
      </c>
      <c r="O87" s="75"/>
      <c r="P87" s="15"/>
      <c r="Q87" s="16"/>
      <c r="R87" s="11"/>
      <c r="S87" s="96" t="str">
        <f t="shared" si="25"/>
        <v>$</v>
      </c>
      <c r="T87" s="10"/>
      <c r="U87" s="101" t="str">
        <f t="shared" si="26"/>
        <v>$</v>
      </c>
      <c r="V87" s="102">
        <f t="shared" si="29"/>
        <v>0</v>
      </c>
      <c r="W87" s="313" t="str">
        <f t="shared" si="30"/>
        <v/>
      </c>
      <c r="X87" s="314"/>
      <c r="Y87" s="84"/>
      <c r="Z87" s="78">
        <v>85</v>
      </c>
      <c r="AA87" s="123">
        <f t="shared" si="31"/>
        <v>0</v>
      </c>
      <c r="AB87" s="82">
        <f t="shared" si="32"/>
        <v>0</v>
      </c>
      <c r="AC87" s="81" t="str">
        <f t="array" ref="AC87">IF(LARGE($AB$3:$AB$122, Z87)=0,"",INDEX($AA$3:$AA$122, MATCH(1, ($AB$3:$AB$122=LARGE($AB$3:$AB$122, Z87)) * (COUNTIF(AC$2:AC86, $AA$3:$AA$122)=0), 0)))</f>
        <v/>
      </c>
      <c r="AD87" s="82">
        <f>LARGE($AB$3:$AB$122, ROWS(Z$3:Z87))</f>
        <v>0</v>
      </c>
      <c r="AE87" s="74">
        <f t="shared" si="33"/>
        <v>0</v>
      </c>
      <c r="AF87" s="85"/>
      <c r="AG87" s="111"/>
      <c r="AH87" s="111"/>
      <c r="AI87" s="111"/>
      <c r="AJ87" s="111"/>
      <c r="AK87" s="111"/>
      <c r="AL87" s="75"/>
    </row>
    <row r="88" spans="2:38" s="79" customFormat="1" ht="21" customHeight="1">
      <c r="B88" s="124">
        <v>19</v>
      </c>
      <c r="C88" s="128" t="str">
        <f t="shared" si="35"/>
        <v>Beauty</v>
      </c>
      <c r="D88" s="126" t="str">
        <f t="shared" si="34"/>
        <v>$</v>
      </c>
      <c r="E88" s="127">
        <f t="shared" si="36"/>
        <v>53.25</v>
      </c>
      <c r="F88" s="309">
        <f t="shared" si="37"/>
        <v>1.4589041095890411E-2</v>
      </c>
      <c r="G88" s="310"/>
      <c r="I88" s="14"/>
      <c r="J88" s="96" t="str">
        <f t="shared" si="23"/>
        <v>$</v>
      </c>
      <c r="K88" s="10"/>
      <c r="L88" s="161" t="str">
        <f t="shared" si="24"/>
        <v>$</v>
      </c>
      <c r="M88" s="162">
        <f t="shared" si="27"/>
        <v>0</v>
      </c>
      <c r="N88" s="163" t="str">
        <f t="shared" si="28"/>
        <v/>
      </c>
      <c r="O88" s="75"/>
      <c r="P88" s="15"/>
      <c r="Q88" s="16"/>
      <c r="R88" s="11"/>
      <c r="S88" s="96" t="str">
        <f t="shared" si="25"/>
        <v>$</v>
      </c>
      <c r="T88" s="10"/>
      <c r="U88" s="101" t="str">
        <f t="shared" si="26"/>
        <v>$</v>
      </c>
      <c r="V88" s="102">
        <f t="shared" si="29"/>
        <v>0</v>
      </c>
      <c r="W88" s="313" t="str">
        <f t="shared" si="30"/>
        <v/>
      </c>
      <c r="X88" s="314"/>
      <c r="Y88" s="84"/>
      <c r="Z88" s="78">
        <v>86</v>
      </c>
      <c r="AA88" s="123">
        <f t="shared" si="31"/>
        <v>0</v>
      </c>
      <c r="AB88" s="82">
        <f t="shared" si="32"/>
        <v>0</v>
      </c>
      <c r="AC88" s="81" t="str">
        <f t="array" ref="AC88">IF(LARGE($AB$3:$AB$122, Z88)=0,"",INDEX($AA$3:$AA$122, MATCH(1, ($AB$3:$AB$122=LARGE($AB$3:$AB$122, Z88)) * (COUNTIF(AC$2:AC87, $AA$3:$AA$122)=0), 0)))</f>
        <v/>
      </c>
      <c r="AD88" s="82">
        <f>LARGE($AB$3:$AB$122, ROWS(Z$3:Z88))</f>
        <v>0</v>
      </c>
      <c r="AE88" s="74">
        <f t="shared" si="33"/>
        <v>0</v>
      </c>
      <c r="AF88" s="85"/>
      <c r="AG88" s="111"/>
      <c r="AH88" s="111"/>
      <c r="AI88" s="111"/>
      <c r="AJ88" s="111"/>
      <c r="AK88" s="111"/>
      <c r="AL88" s="75"/>
    </row>
    <row r="89" spans="2:38" s="79" customFormat="1" ht="21" customHeight="1">
      <c r="B89" s="129">
        <v>20</v>
      </c>
      <c r="C89" s="130" t="str">
        <f t="shared" si="35"/>
        <v>Internet</v>
      </c>
      <c r="D89" s="131" t="str">
        <f t="shared" si="34"/>
        <v>$</v>
      </c>
      <c r="E89" s="132">
        <f t="shared" si="36"/>
        <v>40</v>
      </c>
      <c r="F89" s="311">
        <f t="shared" si="37"/>
        <v>1.0958904109589041E-2</v>
      </c>
      <c r="G89" s="312"/>
      <c r="I89" s="157" t="s">
        <v>59</v>
      </c>
      <c r="J89" s="150" t="str">
        <f t="shared" si="23"/>
        <v>$</v>
      </c>
      <c r="K89" s="158">
        <f>SUM(K59:K88)</f>
        <v>1020</v>
      </c>
      <c r="L89" s="150" t="str">
        <f t="shared" si="24"/>
        <v>$</v>
      </c>
      <c r="M89" s="151">
        <f>SUM(M59:M88)</f>
        <v>1043</v>
      </c>
      <c r="N89" s="159">
        <f>IFERROR(M89/K89,"")</f>
        <v>1.0225490196078431</v>
      </c>
      <c r="O89" s="75"/>
      <c r="P89" s="315" t="s">
        <v>59</v>
      </c>
      <c r="Q89" s="316"/>
      <c r="R89" s="316"/>
      <c r="S89" s="119" t="str">
        <f t="shared" si="25"/>
        <v>$</v>
      </c>
      <c r="T89" s="120">
        <f>SUM(T59:T88)</f>
        <v>950</v>
      </c>
      <c r="U89" s="121" t="str">
        <f t="shared" si="26"/>
        <v>$</v>
      </c>
      <c r="V89" s="122">
        <f>SUM(V59:V88)</f>
        <v>950</v>
      </c>
      <c r="W89" s="335">
        <f t="shared" si="30"/>
        <v>1</v>
      </c>
      <c r="X89" s="336"/>
      <c r="Y89" s="84"/>
      <c r="Z89" s="78">
        <v>87</v>
      </c>
      <c r="AA89" s="123">
        <f t="shared" si="31"/>
        <v>0</v>
      </c>
      <c r="AB89" s="82">
        <f t="shared" si="32"/>
        <v>0</v>
      </c>
      <c r="AC89" s="81" t="str">
        <f t="array" ref="AC89">IF(LARGE($AB$3:$AB$122, Z89)=0,"",INDEX($AA$3:$AA$122, MATCH(1, ($AB$3:$AB$122=LARGE($AB$3:$AB$122, Z89)) * (COUNTIF(AC$2:AC88, $AA$3:$AA$122)=0), 0)))</f>
        <v/>
      </c>
      <c r="AD89" s="82">
        <f>LARGE($AB$3:$AB$122, ROWS(Z$3:Z89))</f>
        <v>0</v>
      </c>
      <c r="AE89" s="74">
        <f t="shared" si="33"/>
        <v>0</v>
      </c>
      <c r="AF89" s="85"/>
      <c r="AG89" s="111"/>
      <c r="AH89" s="111"/>
      <c r="AI89" s="111"/>
      <c r="AJ89" s="111"/>
      <c r="AK89" s="111"/>
      <c r="AL89" s="75"/>
    </row>
    <row r="90" spans="2:38" s="79" customFormat="1" ht="21" customHeight="1">
      <c r="Y90" s="75"/>
      <c r="Z90" s="78">
        <v>88</v>
      </c>
      <c r="AA90" s="123">
        <f t="shared" si="31"/>
        <v>0</v>
      </c>
      <c r="AB90" s="82">
        <f t="shared" si="32"/>
        <v>0</v>
      </c>
      <c r="AC90" s="81" t="str">
        <f t="array" ref="AC90">IF(LARGE($AB$3:$AB$122, Z90)=0,"",INDEX($AA$3:$AA$122, MATCH(1, ($AB$3:$AB$122=LARGE($AB$3:$AB$122, Z90)) * (COUNTIF(AC$2:AC89, $AA$3:$AA$122)=0), 0)))</f>
        <v/>
      </c>
      <c r="AD90" s="82">
        <f>LARGE($AB$3:$AB$122, ROWS(Z$3:Z90))</f>
        <v>0</v>
      </c>
      <c r="AE90" s="74">
        <f t="shared" si="33"/>
        <v>0</v>
      </c>
      <c r="AF90" s="85"/>
      <c r="AG90" s="111"/>
      <c r="AH90" s="111"/>
      <c r="AI90" s="78"/>
      <c r="AJ90" s="78"/>
      <c r="AK90" s="78"/>
      <c r="AL90" s="75"/>
    </row>
    <row r="91" spans="2:38" ht="21" customHeight="1">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75"/>
      <c r="Z91" s="78">
        <v>89</v>
      </c>
      <c r="AA91" s="123">
        <f t="shared" si="31"/>
        <v>0</v>
      </c>
      <c r="AB91" s="82">
        <f t="shared" si="32"/>
        <v>0</v>
      </c>
      <c r="AC91" s="81" t="str">
        <f t="array" ref="AC91">IF(LARGE($AB$3:$AB$122, Z91)=0,"",INDEX($AA$3:$AA$122, MATCH(1, ($AB$3:$AB$122=LARGE($AB$3:$AB$122, Z91)) * (COUNTIF(AC$2:AC90, $AA$3:$AA$122)=0), 0)))</f>
        <v/>
      </c>
      <c r="AD91" s="82">
        <f>LARGE($AB$3:$AB$122, ROWS(Z$3:Z91))</f>
        <v>0</v>
      </c>
      <c r="AE91" s="74">
        <f t="shared" si="33"/>
        <v>0</v>
      </c>
      <c r="AI91" s="78"/>
      <c r="AJ91" s="78"/>
      <c r="AK91" s="78"/>
      <c r="AL91" s="75"/>
    </row>
    <row r="92" spans="2:38" ht="21" customHeight="1">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75"/>
      <c r="Z92" s="78">
        <v>90</v>
      </c>
      <c r="AA92" s="123">
        <f t="shared" si="31"/>
        <v>0</v>
      </c>
      <c r="AB92" s="82">
        <f t="shared" si="32"/>
        <v>0</v>
      </c>
      <c r="AC92" s="81" t="str">
        <f t="array" ref="AC92">IF(LARGE($AB$3:$AB$122, Z92)=0,"",INDEX($AA$3:$AA$122, MATCH(1, ($AB$3:$AB$122=LARGE($AB$3:$AB$122, Z92)) * (COUNTIF(AC$2:AC91, $AA$3:$AA$122)=0), 0)))</f>
        <v/>
      </c>
      <c r="AD92" s="82">
        <f>LARGE($AB$3:$AB$122, ROWS(Z$3:Z92))</f>
        <v>0</v>
      </c>
      <c r="AE92" s="74">
        <f t="shared" si="33"/>
        <v>0</v>
      </c>
      <c r="AI92" s="78"/>
      <c r="AJ92" s="78"/>
      <c r="AK92" s="78"/>
      <c r="AL92" s="75"/>
    </row>
    <row r="93" spans="2:38" ht="21" customHeight="1">
      <c r="B93" s="135"/>
      <c r="C93" s="329" t="s">
        <v>77</v>
      </c>
      <c r="D93" s="330"/>
      <c r="E93" s="330"/>
      <c r="F93" s="330"/>
      <c r="G93" s="330"/>
      <c r="H93" s="330"/>
      <c r="I93" s="330"/>
      <c r="J93" s="330"/>
      <c r="K93" s="330"/>
      <c r="L93" s="330"/>
      <c r="M93" s="330"/>
      <c r="N93" s="330"/>
      <c r="O93" s="330"/>
      <c r="P93" s="330"/>
      <c r="Q93" s="330"/>
      <c r="R93" s="330"/>
      <c r="S93" s="330"/>
      <c r="T93" s="330"/>
      <c r="U93" s="330"/>
      <c r="V93" s="330"/>
      <c r="W93" s="331"/>
      <c r="X93" s="135"/>
      <c r="Y93" s="75"/>
      <c r="Z93" s="78">
        <v>91</v>
      </c>
      <c r="AA93" s="123" t="str">
        <f>I59</f>
        <v>Travel Fund</v>
      </c>
      <c r="AB93" s="82">
        <f>IFERROR(M59,0)</f>
        <v>120</v>
      </c>
      <c r="AC93" s="81" t="str">
        <f t="array" ref="AC93">IF(LARGE($AB$3:$AB$122, Z93)=0,"",INDEX($AA$3:$AA$122, MATCH(1, ($AB$3:$AB$122=LARGE($AB$3:$AB$122, Z93)) * (COUNTIF(AC$2:AC92, $AA$3:$AA$122)=0), 0)))</f>
        <v/>
      </c>
      <c r="AD93" s="82">
        <f>LARGE($AB$3:$AB$122, ROWS(Z$3:Z93))</f>
        <v>0</v>
      </c>
      <c r="AE93" s="74">
        <f t="shared" si="33"/>
        <v>0</v>
      </c>
      <c r="AI93" s="78"/>
      <c r="AJ93" s="78"/>
      <c r="AK93" s="78"/>
      <c r="AL93" s="75"/>
    </row>
    <row r="94" spans="2:38" ht="21" customHeight="1">
      <c r="B94" s="135"/>
      <c r="C94" s="332"/>
      <c r="D94" s="333"/>
      <c r="E94" s="333"/>
      <c r="F94" s="333"/>
      <c r="G94" s="333"/>
      <c r="H94" s="333"/>
      <c r="I94" s="333"/>
      <c r="J94" s="333"/>
      <c r="K94" s="333"/>
      <c r="L94" s="333"/>
      <c r="M94" s="333"/>
      <c r="N94" s="333"/>
      <c r="O94" s="333"/>
      <c r="P94" s="333"/>
      <c r="Q94" s="333"/>
      <c r="R94" s="333"/>
      <c r="S94" s="333"/>
      <c r="T94" s="333"/>
      <c r="U94" s="333"/>
      <c r="V94" s="333"/>
      <c r="W94" s="334"/>
      <c r="X94" s="135"/>
      <c r="Y94" s="75"/>
      <c r="Z94" s="78">
        <v>92</v>
      </c>
      <c r="AA94" s="123" t="str">
        <f t="shared" ref="AA94:AA122" si="38">I60</f>
        <v>Wedding Fund</v>
      </c>
      <c r="AB94" s="82">
        <f t="shared" ref="AB94:AB122" si="39">IFERROR(M60,0)</f>
        <v>200</v>
      </c>
      <c r="AC94" s="81" t="str">
        <f t="array" ref="AC94">IF(LARGE($AB$3:$AB$122, Z94)=0,"",INDEX($AA$3:$AA$122, MATCH(1, ($AB$3:$AB$122=LARGE($AB$3:$AB$122, Z94)) * (COUNTIF(AC$2:AC93, $AA$3:$AA$122)=0), 0)))</f>
        <v/>
      </c>
      <c r="AD94" s="82">
        <f>LARGE($AB$3:$AB$122, ROWS(Z$3:Z94))</f>
        <v>0</v>
      </c>
      <c r="AE94" s="74">
        <f t="shared" si="33"/>
        <v>0</v>
      </c>
      <c r="AL94" s="75"/>
    </row>
    <row r="95" spans="2:38" ht="21" customHeight="1">
      <c r="B95" s="135"/>
      <c r="C95" s="160" t="s">
        <v>47</v>
      </c>
      <c r="D95" s="326" t="s">
        <v>85</v>
      </c>
      <c r="E95" s="326"/>
      <c r="F95" s="326"/>
      <c r="G95" s="326" t="s">
        <v>12</v>
      </c>
      <c r="H95" s="326"/>
      <c r="I95" s="326"/>
      <c r="J95" s="337" t="s">
        <v>45</v>
      </c>
      <c r="K95" s="337"/>
      <c r="L95" s="326" t="s">
        <v>48</v>
      </c>
      <c r="M95" s="326"/>
      <c r="N95" s="326"/>
      <c r="O95" s="326"/>
      <c r="P95" s="326"/>
      <c r="Q95" s="326"/>
      <c r="R95" s="326"/>
      <c r="S95" s="326"/>
      <c r="T95" s="326"/>
      <c r="U95" s="326"/>
      <c r="V95" s="326"/>
      <c r="W95" s="327"/>
      <c r="X95" s="135"/>
      <c r="Y95" s="75"/>
      <c r="Z95" s="78">
        <v>93</v>
      </c>
      <c r="AA95" s="123" t="str">
        <f t="shared" si="38"/>
        <v>Car Fund</v>
      </c>
      <c r="AB95" s="82">
        <f t="shared" si="39"/>
        <v>723</v>
      </c>
      <c r="AC95" s="81" t="str">
        <f t="array" ref="AC95">IF(LARGE($AB$3:$AB$122, Z95)=0,"",INDEX($AA$3:$AA$122, MATCH(1, ($AB$3:$AB$122=LARGE($AB$3:$AB$122, Z95)) * (COUNTIF(AC$2:AC94, $AA$3:$AA$122)=0), 0)))</f>
        <v/>
      </c>
      <c r="AD95" s="82">
        <f>LARGE($AB$3:$AB$122, ROWS(Z$3:Z95))</f>
        <v>0</v>
      </c>
      <c r="AE95" s="74">
        <f t="shared" si="33"/>
        <v>0</v>
      </c>
      <c r="AL95" s="75"/>
    </row>
    <row r="96" spans="2:38" ht="21" customHeight="1">
      <c r="B96" s="135"/>
      <c r="C96" s="17">
        <v>44927</v>
      </c>
      <c r="D96" s="323" t="s">
        <v>86</v>
      </c>
      <c r="E96" s="324"/>
      <c r="F96" s="324"/>
      <c r="G96" s="323" t="s">
        <v>29</v>
      </c>
      <c r="H96" s="324"/>
      <c r="I96" s="325"/>
      <c r="J96" s="136" t="str">
        <f t="shared" ref="J96:J159" si="40">$E$8</f>
        <v>$</v>
      </c>
      <c r="K96" s="18">
        <v>5</v>
      </c>
      <c r="L96" s="323"/>
      <c r="M96" s="324"/>
      <c r="N96" s="324"/>
      <c r="O96" s="324"/>
      <c r="P96" s="324"/>
      <c r="Q96" s="324"/>
      <c r="R96" s="324"/>
      <c r="S96" s="324"/>
      <c r="T96" s="324"/>
      <c r="U96" s="324"/>
      <c r="V96" s="324"/>
      <c r="W96" s="328"/>
      <c r="X96" s="135"/>
      <c r="Y96" s="75"/>
      <c r="Z96" s="78">
        <v>94</v>
      </c>
      <c r="AA96" s="123" t="str">
        <f t="shared" si="38"/>
        <v>Stocks</v>
      </c>
      <c r="AB96" s="82">
        <f t="shared" si="39"/>
        <v>0</v>
      </c>
      <c r="AC96" s="81" t="str">
        <f t="array" ref="AC96">IF(LARGE($AB$3:$AB$122, Z96)=0,"",INDEX($AA$3:$AA$122, MATCH(1, ($AB$3:$AB$122=LARGE($AB$3:$AB$122, Z96)) * (COUNTIF(AC$2:AC95, $AA$3:$AA$122)=0), 0)))</f>
        <v/>
      </c>
      <c r="AD96" s="82">
        <f>LARGE($AB$3:$AB$122, ROWS(Z$3:Z96))</f>
        <v>0</v>
      </c>
      <c r="AE96" s="74">
        <f t="shared" si="33"/>
        <v>0</v>
      </c>
      <c r="AL96" s="75"/>
    </row>
    <row r="97" spans="2:38" ht="21" customHeight="1">
      <c r="B97" s="135"/>
      <c r="C97" s="17">
        <v>44927</v>
      </c>
      <c r="D97" s="323" t="s">
        <v>86</v>
      </c>
      <c r="E97" s="324"/>
      <c r="F97" s="324"/>
      <c r="G97" s="323" t="s">
        <v>26</v>
      </c>
      <c r="H97" s="324"/>
      <c r="I97" s="325"/>
      <c r="J97" s="136" t="str">
        <f t="shared" si="40"/>
        <v>$</v>
      </c>
      <c r="K97" s="18">
        <v>10</v>
      </c>
      <c r="L97" s="323"/>
      <c r="M97" s="324"/>
      <c r="N97" s="324"/>
      <c r="O97" s="324"/>
      <c r="P97" s="324"/>
      <c r="Q97" s="324"/>
      <c r="R97" s="324"/>
      <c r="S97" s="324"/>
      <c r="T97" s="324"/>
      <c r="U97" s="324"/>
      <c r="V97" s="324"/>
      <c r="W97" s="328"/>
      <c r="X97" s="135"/>
      <c r="Y97" s="75"/>
      <c r="Z97" s="78">
        <v>95</v>
      </c>
      <c r="AA97" s="123" t="str">
        <f t="shared" si="38"/>
        <v>Mutual Funds</v>
      </c>
      <c r="AB97" s="82">
        <f t="shared" si="39"/>
        <v>0</v>
      </c>
      <c r="AC97" s="81" t="str">
        <f t="array" ref="AC97">IF(LARGE($AB$3:$AB$122, Z97)=0,"",INDEX($AA$3:$AA$122, MATCH(1, ($AB$3:$AB$122=LARGE($AB$3:$AB$122, Z97)) * (COUNTIF(AC$2:AC96, $AA$3:$AA$122)=0), 0)))</f>
        <v/>
      </c>
      <c r="AD97" s="82">
        <f>LARGE($AB$3:$AB$122, ROWS(Z$3:Z97))</f>
        <v>0</v>
      </c>
      <c r="AE97" s="74">
        <f t="shared" si="33"/>
        <v>0</v>
      </c>
      <c r="AL97" s="75"/>
    </row>
    <row r="98" spans="2:38" ht="21" customHeight="1">
      <c r="B98" s="135"/>
      <c r="C98" s="17">
        <v>44927</v>
      </c>
      <c r="D98" s="323" t="s">
        <v>86</v>
      </c>
      <c r="E98" s="324"/>
      <c r="F98" s="324"/>
      <c r="G98" s="323" t="s">
        <v>18</v>
      </c>
      <c r="H98" s="324"/>
      <c r="I98" s="325"/>
      <c r="J98" s="136" t="str">
        <f t="shared" si="40"/>
        <v>$</v>
      </c>
      <c r="K98" s="18">
        <v>300</v>
      </c>
      <c r="L98" s="323"/>
      <c r="M98" s="324"/>
      <c r="N98" s="324"/>
      <c r="O98" s="324"/>
      <c r="P98" s="324"/>
      <c r="Q98" s="324"/>
      <c r="R98" s="324"/>
      <c r="S98" s="324"/>
      <c r="T98" s="324"/>
      <c r="U98" s="324"/>
      <c r="V98" s="324"/>
      <c r="W98" s="328"/>
      <c r="X98" s="135"/>
      <c r="Y98" s="75"/>
      <c r="Z98" s="78">
        <v>96</v>
      </c>
      <c r="AA98" s="123" t="str">
        <f t="shared" si="38"/>
        <v>Cryptocurrency</v>
      </c>
      <c r="AB98" s="82">
        <f t="shared" si="39"/>
        <v>0</v>
      </c>
      <c r="AC98" s="81" t="str">
        <f t="array" ref="AC98">IF(LARGE($AB$3:$AB$122, Z98)=0,"",INDEX($AA$3:$AA$122, MATCH(1, ($AB$3:$AB$122=LARGE($AB$3:$AB$122, Z98)) * (COUNTIF(AC$2:AC97, $AA$3:$AA$122)=0), 0)))</f>
        <v/>
      </c>
      <c r="AD98" s="82">
        <f>LARGE($AB$3:$AB$122, ROWS(Z$3:Z98))</f>
        <v>0</v>
      </c>
      <c r="AE98" s="74">
        <f t="shared" si="33"/>
        <v>0</v>
      </c>
      <c r="AL98" s="75"/>
    </row>
    <row r="99" spans="2:38" ht="21" customHeight="1">
      <c r="B99" s="135"/>
      <c r="C99" s="17">
        <v>44927</v>
      </c>
      <c r="D99" s="323" t="s">
        <v>86</v>
      </c>
      <c r="E99" s="324"/>
      <c r="F99" s="324"/>
      <c r="G99" s="323" t="s">
        <v>18</v>
      </c>
      <c r="H99" s="324"/>
      <c r="I99" s="325"/>
      <c r="J99" s="136" t="str">
        <f t="shared" si="40"/>
        <v>$</v>
      </c>
      <c r="K99" s="18">
        <v>250</v>
      </c>
      <c r="L99" s="323"/>
      <c r="M99" s="324"/>
      <c r="N99" s="324"/>
      <c r="O99" s="324"/>
      <c r="P99" s="324"/>
      <c r="Q99" s="324"/>
      <c r="R99" s="324"/>
      <c r="S99" s="324"/>
      <c r="T99" s="324"/>
      <c r="U99" s="324"/>
      <c r="V99" s="324"/>
      <c r="W99" s="328"/>
      <c r="X99" s="135"/>
      <c r="Y99" s="75"/>
      <c r="Z99" s="78">
        <v>97</v>
      </c>
      <c r="AA99" s="123">
        <f t="shared" si="38"/>
        <v>0</v>
      </c>
      <c r="AB99" s="82">
        <f t="shared" si="39"/>
        <v>0</v>
      </c>
      <c r="AC99" s="81" t="str">
        <f t="array" ref="AC99">IF(LARGE($AB$3:$AB$122, Z99)=0,"",INDEX($AA$3:$AA$122, MATCH(1, ($AB$3:$AB$122=LARGE($AB$3:$AB$122, Z99)) * (COUNTIF(AC$2:AC98, $AA$3:$AA$122)=0), 0)))</f>
        <v/>
      </c>
      <c r="AD99" s="82">
        <f>LARGE($AB$3:$AB$122, ROWS(Z$3:Z99))</f>
        <v>0</v>
      </c>
      <c r="AE99" s="74">
        <f t="shared" si="33"/>
        <v>0</v>
      </c>
      <c r="AL99" s="75"/>
    </row>
    <row r="100" spans="2:38" ht="21" customHeight="1">
      <c r="B100" s="135"/>
      <c r="C100" s="17">
        <v>44927</v>
      </c>
      <c r="D100" s="323" t="s">
        <v>86</v>
      </c>
      <c r="E100" s="324"/>
      <c r="F100" s="324"/>
      <c r="G100" s="323" t="s">
        <v>26</v>
      </c>
      <c r="H100" s="324"/>
      <c r="I100" s="325"/>
      <c r="J100" s="136" t="str">
        <f t="shared" si="40"/>
        <v>$</v>
      </c>
      <c r="K100" s="18">
        <v>25</v>
      </c>
      <c r="L100" s="323"/>
      <c r="M100" s="324"/>
      <c r="N100" s="324"/>
      <c r="O100" s="324"/>
      <c r="P100" s="324"/>
      <c r="Q100" s="324"/>
      <c r="R100" s="324"/>
      <c r="S100" s="324"/>
      <c r="T100" s="324"/>
      <c r="U100" s="324"/>
      <c r="V100" s="324"/>
      <c r="W100" s="328"/>
      <c r="X100" s="135"/>
      <c r="Y100" s="75"/>
      <c r="Z100" s="78">
        <v>98</v>
      </c>
      <c r="AA100" s="123">
        <f t="shared" si="38"/>
        <v>0</v>
      </c>
      <c r="AB100" s="82">
        <f t="shared" si="39"/>
        <v>0</v>
      </c>
      <c r="AC100" s="81" t="str">
        <f t="array" ref="AC100">IF(LARGE($AB$3:$AB$122, Z100)=0,"",INDEX($AA$3:$AA$122, MATCH(1, ($AB$3:$AB$122=LARGE($AB$3:$AB$122, Z100)) * (COUNTIF(AC$2:AC99, $AA$3:$AA$122)=0), 0)))</f>
        <v/>
      </c>
      <c r="AD100" s="82">
        <f>LARGE($AB$3:$AB$122, ROWS(Z$3:Z100))</f>
        <v>0</v>
      </c>
      <c r="AE100" s="74">
        <f t="shared" si="33"/>
        <v>0</v>
      </c>
      <c r="AL100" s="75"/>
    </row>
    <row r="101" spans="2:38" ht="21" customHeight="1">
      <c r="B101" s="135"/>
      <c r="C101" s="17">
        <v>44927</v>
      </c>
      <c r="D101" s="323" t="s">
        <v>86</v>
      </c>
      <c r="E101" s="324"/>
      <c r="F101" s="324"/>
      <c r="G101" s="323" t="s">
        <v>26</v>
      </c>
      <c r="H101" s="324"/>
      <c r="I101" s="325"/>
      <c r="J101" s="136" t="str">
        <f t="shared" si="40"/>
        <v>$</v>
      </c>
      <c r="K101" s="18">
        <v>20</v>
      </c>
      <c r="L101" s="323"/>
      <c r="M101" s="324"/>
      <c r="N101" s="324"/>
      <c r="O101" s="324"/>
      <c r="P101" s="324"/>
      <c r="Q101" s="324"/>
      <c r="R101" s="324"/>
      <c r="S101" s="324"/>
      <c r="T101" s="324"/>
      <c r="U101" s="324"/>
      <c r="V101" s="324"/>
      <c r="W101" s="328"/>
      <c r="X101" s="135"/>
      <c r="Y101" s="75"/>
      <c r="Z101" s="78">
        <v>99</v>
      </c>
      <c r="AA101" s="123">
        <f t="shared" si="38"/>
        <v>0</v>
      </c>
      <c r="AB101" s="82">
        <f t="shared" si="39"/>
        <v>0</v>
      </c>
      <c r="AC101" s="81" t="str">
        <f t="array" ref="AC101">IF(LARGE($AB$3:$AB$122, Z101)=0,"",INDEX($AA$3:$AA$122, MATCH(1, ($AB$3:$AB$122=LARGE($AB$3:$AB$122, Z101)) * (COUNTIF(AC$2:AC100, $AA$3:$AA$122)=0), 0)))</f>
        <v/>
      </c>
      <c r="AD101" s="82">
        <f>LARGE($AB$3:$AB$122, ROWS(Z$3:Z101))</f>
        <v>0</v>
      </c>
      <c r="AE101" s="74">
        <f t="shared" si="33"/>
        <v>0</v>
      </c>
      <c r="AL101" s="75"/>
    </row>
    <row r="102" spans="2:38" ht="21" customHeight="1">
      <c r="B102" s="135"/>
      <c r="C102" s="17">
        <v>44927</v>
      </c>
      <c r="D102" s="323" t="s">
        <v>86</v>
      </c>
      <c r="E102" s="324"/>
      <c r="F102" s="324"/>
      <c r="G102" s="323" t="s">
        <v>14</v>
      </c>
      <c r="H102" s="324"/>
      <c r="I102" s="325"/>
      <c r="J102" s="136" t="str">
        <f t="shared" si="40"/>
        <v>$</v>
      </c>
      <c r="K102" s="18">
        <v>600</v>
      </c>
      <c r="L102" s="323"/>
      <c r="M102" s="324"/>
      <c r="N102" s="324"/>
      <c r="O102" s="324"/>
      <c r="P102" s="324"/>
      <c r="Q102" s="324"/>
      <c r="R102" s="324"/>
      <c r="S102" s="324"/>
      <c r="T102" s="324"/>
      <c r="U102" s="324"/>
      <c r="V102" s="324"/>
      <c r="W102" s="328"/>
      <c r="X102" s="135"/>
      <c r="Y102" s="75"/>
      <c r="Z102" s="78">
        <v>100</v>
      </c>
      <c r="AA102" s="123">
        <f t="shared" si="38"/>
        <v>0</v>
      </c>
      <c r="AB102" s="82">
        <f t="shared" si="39"/>
        <v>0</v>
      </c>
      <c r="AC102" s="81" t="str">
        <f t="array" ref="AC102">IF(LARGE($AB$3:$AB$122, Z102)=0,"",INDEX($AA$3:$AA$122, MATCH(1, ($AB$3:$AB$122=LARGE($AB$3:$AB$122, Z102)) * (COUNTIF(AC$2:AC101, $AA$3:$AA$122)=0), 0)))</f>
        <v/>
      </c>
      <c r="AD102" s="82">
        <f>LARGE($AB$3:$AB$122, ROWS(Z$3:Z102))</f>
        <v>0</v>
      </c>
      <c r="AE102" s="74">
        <f t="shared" si="33"/>
        <v>0</v>
      </c>
      <c r="AL102" s="75"/>
    </row>
    <row r="103" spans="2:38" ht="21" customHeight="1">
      <c r="B103" s="135"/>
      <c r="C103" s="17">
        <v>44928</v>
      </c>
      <c r="D103" s="323" t="s">
        <v>86</v>
      </c>
      <c r="E103" s="324"/>
      <c r="F103" s="324"/>
      <c r="G103" s="323" t="s">
        <v>18</v>
      </c>
      <c r="H103" s="324"/>
      <c r="I103" s="325"/>
      <c r="J103" s="136" t="str">
        <f t="shared" si="40"/>
        <v>$</v>
      </c>
      <c r="K103" s="18">
        <v>500</v>
      </c>
      <c r="L103" s="323"/>
      <c r="M103" s="324"/>
      <c r="N103" s="324"/>
      <c r="O103" s="324"/>
      <c r="P103" s="324"/>
      <c r="Q103" s="324"/>
      <c r="R103" s="324"/>
      <c r="S103" s="324"/>
      <c r="T103" s="324"/>
      <c r="U103" s="324"/>
      <c r="V103" s="324"/>
      <c r="W103" s="328"/>
      <c r="X103" s="135"/>
      <c r="Y103" s="75"/>
      <c r="Z103" s="78">
        <v>101</v>
      </c>
      <c r="AA103" s="123">
        <f t="shared" si="38"/>
        <v>0</v>
      </c>
      <c r="AB103" s="82">
        <f t="shared" si="39"/>
        <v>0</v>
      </c>
      <c r="AC103" s="81" t="str">
        <f t="array" ref="AC103">IF(LARGE($AB$3:$AB$122, Z103)=0,"",INDEX($AA$3:$AA$122, MATCH(1, ($AB$3:$AB$122=LARGE($AB$3:$AB$122, Z103)) * (COUNTIF(AC$2:AC102, $AA$3:$AA$122)=0), 0)))</f>
        <v/>
      </c>
      <c r="AD103" s="82">
        <f>LARGE($AB$3:$AB$122, ROWS(Z$3:Z103))</f>
        <v>0</v>
      </c>
      <c r="AE103" s="74">
        <f t="shared" si="33"/>
        <v>0</v>
      </c>
      <c r="AL103" s="75"/>
    </row>
    <row r="104" spans="2:38" ht="21" customHeight="1">
      <c r="B104" s="135"/>
      <c r="C104" s="17">
        <v>44928</v>
      </c>
      <c r="D104" s="323" t="s">
        <v>86</v>
      </c>
      <c r="E104" s="324"/>
      <c r="F104" s="324"/>
      <c r="G104" s="323" t="s">
        <v>18</v>
      </c>
      <c r="H104" s="324"/>
      <c r="I104" s="325"/>
      <c r="J104" s="136" t="str">
        <f t="shared" si="40"/>
        <v>$</v>
      </c>
      <c r="K104" s="18">
        <v>250</v>
      </c>
      <c r="L104" s="323"/>
      <c r="M104" s="324"/>
      <c r="N104" s="324"/>
      <c r="O104" s="324"/>
      <c r="P104" s="324"/>
      <c r="Q104" s="324"/>
      <c r="R104" s="324"/>
      <c r="S104" s="324"/>
      <c r="T104" s="324"/>
      <c r="U104" s="324"/>
      <c r="V104" s="324"/>
      <c r="W104" s="328"/>
      <c r="X104" s="135"/>
      <c r="Y104" s="75"/>
      <c r="Z104" s="78">
        <v>102</v>
      </c>
      <c r="AA104" s="123">
        <f t="shared" si="38"/>
        <v>0</v>
      </c>
      <c r="AB104" s="82">
        <f t="shared" si="39"/>
        <v>0</v>
      </c>
      <c r="AC104" s="81" t="str">
        <f t="array" ref="AC104">IF(LARGE($AB$3:$AB$122, Z104)=0,"",INDEX($AA$3:$AA$122, MATCH(1, ($AB$3:$AB$122=LARGE($AB$3:$AB$122, Z104)) * (COUNTIF(AC$2:AC103, $AA$3:$AA$122)=0), 0)))</f>
        <v/>
      </c>
      <c r="AD104" s="82">
        <f>LARGE($AB$3:$AB$122, ROWS(Z$3:Z104))</f>
        <v>0</v>
      </c>
      <c r="AE104" s="74">
        <f t="shared" si="33"/>
        <v>0</v>
      </c>
      <c r="AL104" s="75"/>
    </row>
    <row r="105" spans="2:38" ht="21" customHeight="1">
      <c r="B105" s="135"/>
      <c r="C105" s="17">
        <v>44928</v>
      </c>
      <c r="D105" s="323" t="s">
        <v>86</v>
      </c>
      <c r="E105" s="324"/>
      <c r="F105" s="324"/>
      <c r="G105" s="323" t="s">
        <v>31</v>
      </c>
      <c r="H105" s="324"/>
      <c r="I105" s="325"/>
      <c r="J105" s="136" t="str">
        <f t="shared" si="40"/>
        <v>$</v>
      </c>
      <c r="K105" s="18">
        <v>320</v>
      </c>
      <c r="L105" s="323"/>
      <c r="M105" s="324"/>
      <c r="N105" s="324"/>
      <c r="O105" s="324"/>
      <c r="P105" s="324"/>
      <c r="Q105" s="324"/>
      <c r="R105" s="324"/>
      <c r="S105" s="324"/>
      <c r="T105" s="324"/>
      <c r="U105" s="324"/>
      <c r="V105" s="324"/>
      <c r="W105" s="328"/>
      <c r="X105" s="135"/>
      <c r="Y105" s="75"/>
      <c r="Z105" s="78">
        <v>103</v>
      </c>
      <c r="AA105" s="123">
        <f t="shared" si="38"/>
        <v>0</v>
      </c>
      <c r="AB105" s="82">
        <f t="shared" si="39"/>
        <v>0</v>
      </c>
      <c r="AC105" s="81" t="str">
        <f t="array" ref="AC105">IF(LARGE($AB$3:$AB$122, Z105)=0,"",INDEX($AA$3:$AA$122, MATCH(1, ($AB$3:$AB$122=LARGE($AB$3:$AB$122, Z105)) * (COUNTIF(AC$2:AC104, $AA$3:$AA$122)=0), 0)))</f>
        <v/>
      </c>
      <c r="AD105" s="82">
        <f>LARGE($AB$3:$AB$122, ROWS(Z$3:Z105))</f>
        <v>0</v>
      </c>
      <c r="AE105" s="74">
        <f t="shared" si="33"/>
        <v>0</v>
      </c>
      <c r="AL105" s="75"/>
    </row>
    <row r="106" spans="2:38" ht="21" customHeight="1">
      <c r="B106" s="135"/>
      <c r="C106" s="17">
        <v>44928</v>
      </c>
      <c r="D106" s="323" t="s">
        <v>86</v>
      </c>
      <c r="E106" s="324"/>
      <c r="F106" s="324"/>
      <c r="G106" s="323" t="s">
        <v>18</v>
      </c>
      <c r="H106" s="324"/>
      <c r="I106" s="325"/>
      <c r="J106" s="136" t="str">
        <f t="shared" si="40"/>
        <v>$</v>
      </c>
      <c r="K106" s="18">
        <v>100</v>
      </c>
      <c r="L106" s="323"/>
      <c r="M106" s="324"/>
      <c r="N106" s="324"/>
      <c r="O106" s="324"/>
      <c r="P106" s="324"/>
      <c r="Q106" s="324"/>
      <c r="R106" s="324"/>
      <c r="S106" s="324"/>
      <c r="T106" s="324"/>
      <c r="U106" s="324"/>
      <c r="V106" s="324"/>
      <c r="W106" s="328"/>
      <c r="X106" s="135"/>
      <c r="Y106" s="75"/>
      <c r="Z106" s="78">
        <v>104</v>
      </c>
      <c r="AA106" s="123">
        <f t="shared" si="38"/>
        <v>0</v>
      </c>
      <c r="AB106" s="82">
        <f t="shared" si="39"/>
        <v>0</v>
      </c>
      <c r="AC106" s="81" t="str">
        <f t="array" ref="AC106">IF(LARGE($AB$3:$AB$122, Z106)=0,"",INDEX($AA$3:$AA$122, MATCH(1, ($AB$3:$AB$122=LARGE($AB$3:$AB$122, Z106)) * (COUNTIF(AC$2:AC105, $AA$3:$AA$122)=0), 0)))</f>
        <v/>
      </c>
      <c r="AD106" s="82">
        <f>LARGE($AB$3:$AB$122, ROWS(Z$3:Z106))</f>
        <v>0</v>
      </c>
      <c r="AE106" s="74">
        <f t="shared" si="33"/>
        <v>0</v>
      </c>
      <c r="AL106" s="75"/>
    </row>
    <row r="107" spans="2:38" ht="21" customHeight="1">
      <c r="B107" s="135"/>
      <c r="C107" s="17">
        <v>44929</v>
      </c>
      <c r="D107" s="323" t="s">
        <v>86</v>
      </c>
      <c r="E107" s="324"/>
      <c r="F107" s="324"/>
      <c r="G107" s="323" t="s">
        <v>18</v>
      </c>
      <c r="H107" s="324"/>
      <c r="I107" s="325"/>
      <c r="J107" s="136" t="str">
        <f t="shared" si="40"/>
        <v>$</v>
      </c>
      <c r="K107" s="18">
        <v>250</v>
      </c>
      <c r="L107" s="323"/>
      <c r="M107" s="324"/>
      <c r="N107" s="324"/>
      <c r="O107" s="324"/>
      <c r="P107" s="324"/>
      <c r="Q107" s="324"/>
      <c r="R107" s="324"/>
      <c r="S107" s="324"/>
      <c r="T107" s="324"/>
      <c r="U107" s="324"/>
      <c r="V107" s="324"/>
      <c r="W107" s="328"/>
      <c r="X107" s="135"/>
      <c r="Y107" s="75"/>
      <c r="Z107" s="78">
        <v>105</v>
      </c>
      <c r="AA107" s="123">
        <f t="shared" si="38"/>
        <v>0</v>
      </c>
      <c r="AB107" s="82">
        <f t="shared" si="39"/>
        <v>0</v>
      </c>
      <c r="AC107" s="81" t="str">
        <f t="array" ref="AC107">IF(LARGE($AB$3:$AB$122, Z107)=0,"",INDEX($AA$3:$AA$122, MATCH(1, ($AB$3:$AB$122=LARGE($AB$3:$AB$122, Z107)) * (COUNTIF(AC$2:AC106, $AA$3:$AA$122)=0), 0)))</f>
        <v/>
      </c>
      <c r="AD107" s="82">
        <f>LARGE($AB$3:$AB$122, ROWS(Z$3:Z107))</f>
        <v>0</v>
      </c>
      <c r="AE107" s="74">
        <f t="shared" si="33"/>
        <v>0</v>
      </c>
      <c r="AL107" s="75"/>
    </row>
    <row r="108" spans="2:38" ht="21" customHeight="1">
      <c r="B108" s="135"/>
      <c r="C108" s="17">
        <v>44929</v>
      </c>
      <c r="D108" s="323" t="s">
        <v>86</v>
      </c>
      <c r="E108" s="324"/>
      <c r="F108" s="324"/>
      <c r="G108" s="323" t="s">
        <v>22</v>
      </c>
      <c r="H108" s="324"/>
      <c r="I108" s="325"/>
      <c r="J108" s="136" t="str">
        <f t="shared" si="40"/>
        <v>$</v>
      </c>
      <c r="K108" s="18">
        <v>800</v>
      </c>
      <c r="L108" s="323"/>
      <c r="M108" s="324"/>
      <c r="N108" s="324"/>
      <c r="O108" s="324"/>
      <c r="P108" s="324"/>
      <c r="Q108" s="324"/>
      <c r="R108" s="324"/>
      <c r="S108" s="324"/>
      <c r="T108" s="324"/>
      <c r="U108" s="324"/>
      <c r="V108" s="324"/>
      <c r="W108" s="328"/>
      <c r="X108" s="135"/>
      <c r="Y108" s="75"/>
      <c r="Z108" s="78">
        <v>106</v>
      </c>
      <c r="AA108" s="123">
        <f t="shared" si="38"/>
        <v>0</v>
      </c>
      <c r="AB108" s="82">
        <f t="shared" si="39"/>
        <v>0</v>
      </c>
      <c r="AC108" s="81" t="str">
        <f t="array" ref="AC108">IF(LARGE($AB$3:$AB$122, Z108)=0,"",INDEX($AA$3:$AA$122, MATCH(1, ($AB$3:$AB$122=LARGE($AB$3:$AB$122, Z108)) * (COUNTIF(AC$2:AC107, $AA$3:$AA$122)=0), 0)))</f>
        <v/>
      </c>
      <c r="AD108" s="82">
        <f>LARGE($AB$3:$AB$122, ROWS(Z$3:Z108))</f>
        <v>0</v>
      </c>
      <c r="AE108" s="74">
        <f t="shared" si="33"/>
        <v>0</v>
      </c>
      <c r="AL108" s="75"/>
    </row>
    <row r="109" spans="2:38" ht="21" customHeight="1">
      <c r="B109" s="135"/>
      <c r="C109" s="17">
        <v>44929</v>
      </c>
      <c r="D109" s="323" t="s">
        <v>86</v>
      </c>
      <c r="E109" s="324"/>
      <c r="F109" s="324"/>
      <c r="G109" s="323" t="s">
        <v>26</v>
      </c>
      <c r="H109" s="324"/>
      <c r="I109" s="325"/>
      <c r="J109" s="136" t="str">
        <f t="shared" si="40"/>
        <v>$</v>
      </c>
      <c r="K109" s="18">
        <v>120</v>
      </c>
      <c r="L109" s="323"/>
      <c r="M109" s="324"/>
      <c r="N109" s="324"/>
      <c r="O109" s="324"/>
      <c r="P109" s="324"/>
      <c r="Q109" s="324"/>
      <c r="R109" s="324"/>
      <c r="S109" s="324"/>
      <c r="T109" s="324"/>
      <c r="U109" s="324"/>
      <c r="V109" s="324"/>
      <c r="W109" s="328"/>
      <c r="X109" s="135"/>
      <c r="Y109" s="75"/>
      <c r="Z109" s="78">
        <v>107</v>
      </c>
      <c r="AA109" s="123">
        <f t="shared" si="38"/>
        <v>0</v>
      </c>
      <c r="AB109" s="82">
        <f t="shared" si="39"/>
        <v>0</v>
      </c>
      <c r="AC109" s="81" t="str">
        <f t="array" ref="AC109">IF(LARGE($AB$3:$AB$122, Z109)=0,"",INDEX($AA$3:$AA$122, MATCH(1, ($AB$3:$AB$122=LARGE($AB$3:$AB$122, Z109)) * (COUNTIF(AC$2:AC108, $AA$3:$AA$122)=0), 0)))</f>
        <v/>
      </c>
      <c r="AD109" s="82">
        <f>LARGE($AB$3:$AB$122, ROWS(Z$3:Z109))</f>
        <v>0</v>
      </c>
      <c r="AE109" s="74">
        <f t="shared" si="33"/>
        <v>0</v>
      </c>
      <c r="AL109" s="75"/>
    </row>
    <row r="110" spans="2:38" ht="21" customHeight="1">
      <c r="B110" s="135"/>
      <c r="C110" s="17">
        <v>44929</v>
      </c>
      <c r="D110" s="323" t="s">
        <v>86</v>
      </c>
      <c r="E110" s="324"/>
      <c r="F110" s="324"/>
      <c r="G110" s="323" t="s">
        <v>14</v>
      </c>
      <c r="H110" s="324"/>
      <c r="I110" s="325"/>
      <c r="J110" s="136" t="str">
        <f t="shared" si="40"/>
        <v>$</v>
      </c>
      <c r="K110" s="18">
        <v>600</v>
      </c>
      <c r="L110" s="323"/>
      <c r="M110" s="324"/>
      <c r="N110" s="324"/>
      <c r="O110" s="324"/>
      <c r="P110" s="324"/>
      <c r="Q110" s="324"/>
      <c r="R110" s="324"/>
      <c r="S110" s="324"/>
      <c r="T110" s="324"/>
      <c r="U110" s="324"/>
      <c r="V110" s="324"/>
      <c r="W110" s="328"/>
      <c r="X110" s="135"/>
      <c r="Y110" s="75"/>
      <c r="Z110" s="78">
        <v>108</v>
      </c>
      <c r="AA110" s="123">
        <f t="shared" si="38"/>
        <v>0</v>
      </c>
      <c r="AB110" s="82">
        <f t="shared" si="39"/>
        <v>0</v>
      </c>
      <c r="AC110" s="81" t="str">
        <f t="array" ref="AC110">IF(LARGE($AB$3:$AB$122, Z110)=0,"",INDEX($AA$3:$AA$122, MATCH(1, ($AB$3:$AB$122=LARGE($AB$3:$AB$122, Z110)) * (COUNTIF(AC$2:AC109, $AA$3:$AA$122)=0), 0)))</f>
        <v/>
      </c>
      <c r="AD110" s="82">
        <f>LARGE($AB$3:$AB$122, ROWS(Z$3:Z110))</f>
        <v>0</v>
      </c>
      <c r="AE110" s="74">
        <f t="shared" si="33"/>
        <v>0</v>
      </c>
      <c r="AL110" s="75"/>
    </row>
    <row r="111" spans="2:38" ht="21" customHeight="1">
      <c r="B111" s="135"/>
      <c r="C111" s="17">
        <v>44929</v>
      </c>
      <c r="D111" s="323" t="s">
        <v>87</v>
      </c>
      <c r="E111" s="324"/>
      <c r="F111" s="324"/>
      <c r="G111" s="323" t="s">
        <v>16</v>
      </c>
      <c r="H111" s="324"/>
      <c r="I111" s="325"/>
      <c r="J111" s="136" t="str">
        <f t="shared" si="40"/>
        <v>$</v>
      </c>
      <c r="K111" s="18">
        <v>14.5</v>
      </c>
      <c r="L111" s="323"/>
      <c r="M111" s="324"/>
      <c r="N111" s="324"/>
      <c r="O111" s="324"/>
      <c r="P111" s="324"/>
      <c r="Q111" s="324"/>
      <c r="R111" s="324"/>
      <c r="S111" s="324"/>
      <c r="T111" s="324"/>
      <c r="U111" s="324"/>
      <c r="V111" s="324"/>
      <c r="W111" s="328"/>
      <c r="X111" s="135"/>
      <c r="Y111" s="75"/>
      <c r="Z111" s="78">
        <v>109</v>
      </c>
      <c r="AA111" s="123">
        <f t="shared" si="38"/>
        <v>0</v>
      </c>
      <c r="AB111" s="82">
        <f t="shared" si="39"/>
        <v>0</v>
      </c>
      <c r="AC111" s="81" t="str">
        <f t="array" ref="AC111">IF(LARGE($AB$3:$AB$122, Z111)=0,"",INDEX($AA$3:$AA$122, MATCH(1, ($AB$3:$AB$122=LARGE($AB$3:$AB$122, Z111)) * (COUNTIF(AC$2:AC110, $AA$3:$AA$122)=0), 0)))</f>
        <v/>
      </c>
      <c r="AD111" s="82">
        <f>LARGE($AB$3:$AB$122, ROWS(Z$3:Z111))</f>
        <v>0</v>
      </c>
      <c r="AE111" s="74">
        <f t="shared" si="33"/>
        <v>0</v>
      </c>
      <c r="AL111" s="75"/>
    </row>
    <row r="112" spans="2:38" ht="21" customHeight="1">
      <c r="B112" s="135"/>
      <c r="C112" s="17">
        <v>44929</v>
      </c>
      <c r="D112" s="323" t="s">
        <v>87</v>
      </c>
      <c r="E112" s="324"/>
      <c r="F112" s="324"/>
      <c r="G112" s="323" t="s">
        <v>16</v>
      </c>
      <c r="H112" s="324"/>
      <c r="I112" s="325"/>
      <c r="J112" s="136" t="str">
        <f t="shared" si="40"/>
        <v>$</v>
      </c>
      <c r="K112" s="18">
        <v>5.25</v>
      </c>
      <c r="L112" s="323"/>
      <c r="M112" s="324"/>
      <c r="N112" s="324"/>
      <c r="O112" s="324"/>
      <c r="P112" s="324"/>
      <c r="Q112" s="324"/>
      <c r="R112" s="324"/>
      <c r="S112" s="324"/>
      <c r="T112" s="324"/>
      <c r="U112" s="324"/>
      <c r="V112" s="324"/>
      <c r="W112" s="328"/>
      <c r="X112" s="135"/>
      <c r="Y112" s="75"/>
      <c r="Z112" s="78">
        <v>110</v>
      </c>
      <c r="AA112" s="123">
        <f t="shared" si="38"/>
        <v>0</v>
      </c>
      <c r="AB112" s="82">
        <f t="shared" si="39"/>
        <v>0</v>
      </c>
      <c r="AC112" s="81" t="str">
        <f t="array" ref="AC112">IF(LARGE($AB$3:$AB$122, Z112)=0,"",INDEX($AA$3:$AA$122, MATCH(1, ($AB$3:$AB$122=LARGE($AB$3:$AB$122, Z112)) * (COUNTIF(AC$2:AC111, $AA$3:$AA$122)=0), 0)))</f>
        <v/>
      </c>
      <c r="AD112" s="82">
        <f>LARGE($AB$3:$AB$122, ROWS(Z$3:Z112))</f>
        <v>0</v>
      </c>
      <c r="AE112" s="74">
        <f t="shared" si="33"/>
        <v>0</v>
      </c>
      <c r="AL112" s="75"/>
    </row>
    <row r="113" spans="2:38" ht="21" customHeight="1">
      <c r="B113" s="135"/>
      <c r="C113" s="17">
        <v>44930</v>
      </c>
      <c r="D113" s="323" t="s">
        <v>87</v>
      </c>
      <c r="E113" s="324"/>
      <c r="F113" s="324"/>
      <c r="G113" s="323" t="s">
        <v>32</v>
      </c>
      <c r="H113" s="324"/>
      <c r="I113" s="325"/>
      <c r="J113" s="136" t="str">
        <f t="shared" si="40"/>
        <v>$</v>
      </c>
      <c r="K113" s="18">
        <v>4.5</v>
      </c>
      <c r="L113" s="323"/>
      <c r="M113" s="324"/>
      <c r="N113" s="324"/>
      <c r="O113" s="324"/>
      <c r="P113" s="324"/>
      <c r="Q113" s="324"/>
      <c r="R113" s="324"/>
      <c r="S113" s="324"/>
      <c r="T113" s="324"/>
      <c r="U113" s="324"/>
      <c r="V113" s="324"/>
      <c r="W113" s="328"/>
      <c r="X113" s="135"/>
      <c r="Y113" s="75"/>
      <c r="Z113" s="78">
        <v>111</v>
      </c>
      <c r="AA113" s="123">
        <f t="shared" si="38"/>
        <v>0</v>
      </c>
      <c r="AB113" s="82">
        <f t="shared" si="39"/>
        <v>0</v>
      </c>
      <c r="AC113" s="81" t="str">
        <f t="array" ref="AC113">IF(LARGE($AB$3:$AB$122, Z113)=0,"",INDEX($AA$3:$AA$122, MATCH(1, ($AB$3:$AB$122=LARGE($AB$3:$AB$122, Z113)) * (COUNTIF(AC$2:AC112, $AA$3:$AA$122)=0), 0)))</f>
        <v/>
      </c>
      <c r="AD113" s="82">
        <f>LARGE($AB$3:$AB$122, ROWS(Z$3:Z113))</f>
        <v>0</v>
      </c>
      <c r="AE113" s="74">
        <f t="shared" si="33"/>
        <v>0</v>
      </c>
      <c r="AL113" s="75"/>
    </row>
    <row r="114" spans="2:38" ht="21" customHeight="1">
      <c r="B114" s="135"/>
      <c r="C114" s="17">
        <v>44930</v>
      </c>
      <c r="D114" s="323" t="s">
        <v>87</v>
      </c>
      <c r="E114" s="324"/>
      <c r="F114" s="324"/>
      <c r="G114" s="323" t="s">
        <v>24</v>
      </c>
      <c r="H114" s="324"/>
      <c r="I114" s="325"/>
      <c r="J114" s="136" t="str">
        <f t="shared" si="40"/>
        <v>$</v>
      </c>
      <c r="K114" s="18">
        <v>20</v>
      </c>
      <c r="L114" s="323"/>
      <c r="M114" s="324"/>
      <c r="N114" s="324"/>
      <c r="O114" s="324"/>
      <c r="P114" s="324"/>
      <c r="Q114" s="324"/>
      <c r="R114" s="324"/>
      <c r="S114" s="324"/>
      <c r="T114" s="324"/>
      <c r="U114" s="324"/>
      <c r="V114" s="324"/>
      <c r="W114" s="328"/>
      <c r="X114" s="135"/>
      <c r="Y114" s="75"/>
      <c r="Z114" s="78">
        <v>112</v>
      </c>
      <c r="AA114" s="123">
        <f t="shared" si="38"/>
        <v>0</v>
      </c>
      <c r="AB114" s="82">
        <f t="shared" si="39"/>
        <v>0</v>
      </c>
      <c r="AC114" s="81" t="str">
        <f t="array" ref="AC114">IF(LARGE($AB$3:$AB$122, Z114)=0,"",INDEX($AA$3:$AA$122, MATCH(1, ($AB$3:$AB$122=LARGE($AB$3:$AB$122, Z114)) * (COUNTIF(AC$2:AC113, $AA$3:$AA$122)=0), 0)))</f>
        <v/>
      </c>
      <c r="AD114" s="82">
        <f>LARGE($AB$3:$AB$122, ROWS(Z$3:Z114))</f>
        <v>0</v>
      </c>
      <c r="AE114" s="74">
        <f t="shared" si="33"/>
        <v>0</v>
      </c>
      <c r="AL114" s="75"/>
    </row>
    <row r="115" spans="2:38" ht="21" customHeight="1">
      <c r="B115" s="135"/>
      <c r="C115" s="17">
        <v>44930</v>
      </c>
      <c r="D115" s="323" t="s">
        <v>87</v>
      </c>
      <c r="E115" s="324"/>
      <c r="F115" s="324"/>
      <c r="G115" s="323" t="s">
        <v>16</v>
      </c>
      <c r="H115" s="324"/>
      <c r="I115" s="325"/>
      <c r="J115" s="136" t="str">
        <f t="shared" si="40"/>
        <v>$</v>
      </c>
      <c r="K115" s="18">
        <v>49.5</v>
      </c>
      <c r="L115" s="323"/>
      <c r="M115" s="324"/>
      <c r="N115" s="324"/>
      <c r="O115" s="324"/>
      <c r="P115" s="324"/>
      <c r="Q115" s="324"/>
      <c r="R115" s="324"/>
      <c r="S115" s="324"/>
      <c r="T115" s="324"/>
      <c r="U115" s="324"/>
      <c r="V115" s="324"/>
      <c r="W115" s="328"/>
      <c r="X115" s="135"/>
      <c r="Y115" s="75"/>
      <c r="Z115" s="78">
        <v>113</v>
      </c>
      <c r="AA115" s="123">
        <f t="shared" si="38"/>
        <v>0</v>
      </c>
      <c r="AB115" s="82">
        <f t="shared" si="39"/>
        <v>0</v>
      </c>
      <c r="AC115" s="81" t="str">
        <f t="array" ref="AC115">IF(LARGE($AB$3:$AB$122, Z115)=0,"",INDEX($AA$3:$AA$122, MATCH(1, ($AB$3:$AB$122=LARGE($AB$3:$AB$122, Z115)) * (COUNTIF(AC$2:AC114, $AA$3:$AA$122)=0), 0)))</f>
        <v/>
      </c>
      <c r="AD115" s="82">
        <f>LARGE($AB$3:$AB$122, ROWS(Z$3:Z115))</f>
        <v>0</v>
      </c>
      <c r="AE115" s="74">
        <f t="shared" si="33"/>
        <v>0</v>
      </c>
      <c r="AL115" s="75"/>
    </row>
    <row r="116" spans="2:38" ht="21" customHeight="1">
      <c r="B116" s="135"/>
      <c r="C116" s="17">
        <v>44930</v>
      </c>
      <c r="D116" s="323" t="s">
        <v>87</v>
      </c>
      <c r="E116" s="324"/>
      <c r="F116" s="324"/>
      <c r="G116" s="323" t="s">
        <v>30</v>
      </c>
      <c r="H116" s="324"/>
      <c r="I116" s="325"/>
      <c r="J116" s="136" t="str">
        <f t="shared" si="40"/>
        <v>$</v>
      </c>
      <c r="K116" s="18">
        <v>125</v>
      </c>
      <c r="L116" s="323"/>
      <c r="M116" s="324"/>
      <c r="N116" s="324"/>
      <c r="O116" s="324"/>
      <c r="P116" s="324"/>
      <c r="Q116" s="324"/>
      <c r="R116" s="324"/>
      <c r="S116" s="324"/>
      <c r="T116" s="324"/>
      <c r="U116" s="324"/>
      <c r="V116" s="324"/>
      <c r="W116" s="328"/>
      <c r="X116" s="135"/>
      <c r="Y116" s="75"/>
      <c r="Z116" s="78">
        <v>114</v>
      </c>
      <c r="AA116" s="123">
        <f t="shared" si="38"/>
        <v>0</v>
      </c>
      <c r="AB116" s="82">
        <f t="shared" si="39"/>
        <v>0</v>
      </c>
      <c r="AC116" s="81" t="str">
        <f t="array" ref="AC116">IF(LARGE($AB$3:$AB$122, Z116)=0,"",INDEX($AA$3:$AA$122, MATCH(1, ($AB$3:$AB$122=LARGE($AB$3:$AB$122, Z116)) * (COUNTIF(AC$2:AC115, $AA$3:$AA$122)=0), 0)))</f>
        <v/>
      </c>
      <c r="AD116" s="82">
        <f>LARGE($AB$3:$AB$122, ROWS(Z$3:Z116))</f>
        <v>0</v>
      </c>
      <c r="AE116" s="74">
        <f t="shared" si="33"/>
        <v>0</v>
      </c>
      <c r="AL116" s="75"/>
    </row>
    <row r="117" spans="2:38" ht="21" customHeight="1">
      <c r="B117" s="135"/>
      <c r="C117" s="17">
        <v>44930</v>
      </c>
      <c r="D117" s="323" t="s">
        <v>87</v>
      </c>
      <c r="E117" s="324"/>
      <c r="F117" s="324"/>
      <c r="G117" s="323" t="s">
        <v>32</v>
      </c>
      <c r="H117" s="324"/>
      <c r="I117" s="325"/>
      <c r="J117" s="136" t="str">
        <f t="shared" si="40"/>
        <v>$</v>
      </c>
      <c r="K117" s="18">
        <v>25</v>
      </c>
      <c r="L117" s="323"/>
      <c r="M117" s="324"/>
      <c r="N117" s="324"/>
      <c r="O117" s="324"/>
      <c r="P117" s="324"/>
      <c r="Q117" s="324"/>
      <c r="R117" s="324"/>
      <c r="S117" s="324"/>
      <c r="T117" s="324"/>
      <c r="U117" s="324"/>
      <c r="V117" s="324"/>
      <c r="W117" s="328"/>
      <c r="X117" s="135"/>
      <c r="Y117" s="75"/>
      <c r="Z117" s="78">
        <v>115</v>
      </c>
      <c r="AA117" s="123">
        <f t="shared" si="38"/>
        <v>0</v>
      </c>
      <c r="AB117" s="82">
        <f t="shared" si="39"/>
        <v>0</v>
      </c>
      <c r="AC117" s="81" t="str">
        <f t="array" ref="AC117">IF(LARGE($AB$3:$AB$122, Z117)=0,"",INDEX($AA$3:$AA$122, MATCH(1, ($AB$3:$AB$122=LARGE($AB$3:$AB$122, Z117)) * (COUNTIF(AC$2:AC116, $AA$3:$AA$122)=0), 0)))</f>
        <v/>
      </c>
      <c r="AD117" s="82">
        <f>LARGE($AB$3:$AB$122, ROWS(Z$3:Z117))</f>
        <v>0</v>
      </c>
      <c r="AE117" s="74">
        <f t="shared" si="33"/>
        <v>0</v>
      </c>
      <c r="AL117" s="75"/>
    </row>
    <row r="118" spans="2:38" ht="21" customHeight="1">
      <c r="B118" s="135"/>
      <c r="C118" s="17">
        <v>44931</v>
      </c>
      <c r="D118" s="323" t="s">
        <v>87</v>
      </c>
      <c r="E118" s="324"/>
      <c r="F118" s="324"/>
      <c r="G118" s="323" t="s">
        <v>27</v>
      </c>
      <c r="H118" s="324"/>
      <c r="I118" s="325"/>
      <c r="J118" s="136" t="str">
        <f t="shared" si="40"/>
        <v>$</v>
      </c>
      <c r="K118" s="18">
        <v>225</v>
      </c>
      <c r="L118" s="323"/>
      <c r="M118" s="324"/>
      <c r="N118" s="324"/>
      <c r="O118" s="324"/>
      <c r="P118" s="324"/>
      <c r="Q118" s="324"/>
      <c r="R118" s="324"/>
      <c r="S118" s="324"/>
      <c r="T118" s="324"/>
      <c r="U118" s="324"/>
      <c r="V118" s="324"/>
      <c r="W118" s="328"/>
      <c r="X118" s="135"/>
      <c r="Y118" s="75"/>
      <c r="Z118" s="78">
        <v>116</v>
      </c>
      <c r="AA118" s="123">
        <f t="shared" si="38"/>
        <v>0</v>
      </c>
      <c r="AB118" s="82">
        <f t="shared" si="39"/>
        <v>0</v>
      </c>
      <c r="AC118" s="81" t="str">
        <f t="array" ref="AC118">IF(LARGE($AB$3:$AB$122, Z118)=0,"",INDEX($AA$3:$AA$122, MATCH(1, ($AB$3:$AB$122=LARGE($AB$3:$AB$122, Z118)) * (COUNTIF(AC$2:AC117, $AA$3:$AA$122)=0), 0)))</f>
        <v/>
      </c>
      <c r="AD118" s="82">
        <f>LARGE($AB$3:$AB$122, ROWS(Z$3:Z118))</f>
        <v>0</v>
      </c>
      <c r="AE118" s="74">
        <f t="shared" si="33"/>
        <v>0</v>
      </c>
      <c r="AL118" s="75"/>
    </row>
    <row r="119" spans="2:38" ht="21" customHeight="1">
      <c r="B119" s="135"/>
      <c r="C119" s="17">
        <v>44931</v>
      </c>
      <c r="D119" s="323" t="s">
        <v>87</v>
      </c>
      <c r="E119" s="324"/>
      <c r="F119" s="324"/>
      <c r="G119" s="323" t="s">
        <v>36</v>
      </c>
      <c r="H119" s="324"/>
      <c r="I119" s="325"/>
      <c r="J119" s="136" t="str">
        <f t="shared" si="40"/>
        <v>$</v>
      </c>
      <c r="K119" s="18">
        <v>100</v>
      </c>
      <c r="L119" s="323"/>
      <c r="M119" s="324"/>
      <c r="N119" s="324"/>
      <c r="O119" s="324"/>
      <c r="P119" s="324"/>
      <c r="Q119" s="324"/>
      <c r="R119" s="324"/>
      <c r="S119" s="324"/>
      <c r="T119" s="324"/>
      <c r="U119" s="324"/>
      <c r="V119" s="324"/>
      <c r="W119" s="328"/>
      <c r="X119" s="135"/>
      <c r="Y119" s="75"/>
      <c r="Z119" s="78">
        <v>117</v>
      </c>
      <c r="AA119" s="123">
        <f t="shared" si="38"/>
        <v>0</v>
      </c>
      <c r="AB119" s="82">
        <f t="shared" si="39"/>
        <v>0</v>
      </c>
      <c r="AC119" s="81" t="str">
        <f t="array" ref="AC119">IF(LARGE($AB$3:$AB$122, Z119)=0,"",INDEX($AA$3:$AA$122, MATCH(1, ($AB$3:$AB$122=LARGE($AB$3:$AB$122, Z119)) * (COUNTIF(AC$2:AC118, $AA$3:$AA$122)=0), 0)))</f>
        <v/>
      </c>
      <c r="AD119" s="82">
        <f>LARGE($AB$3:$AB$122, ROWS(Z$3:Z119))</f>
        <v>0</v>
      </c>
      <c r="AE119" s="74">
        <f t="shared" si="33"/>
        <v>0</v>
      </c>
      <c r="AL119" s="75"/>
    </row>
    <row r="120" spans="2:38" ht="21" customHeight="1">
      <c r="B120" s="135"/>
      <c r="C120" s="17">
        <v>44931</v>
      </c>
      <c r="D120" s="323" t="s">
        <v>87</v>
      </c>
      <c r="E120" s="324"/>
      <c r="F120" s="324"/>
      <c r="G120" s="323" t="s">
        <v>16</v>
      </c>
      <c r="H120" s="324"/>
      <c r="I120" s="325"/>
      <c r="J120" s="136" t="str">
        <f t="shared" si="40"/>
        <v>$</v>
      </c>
      <c r="K120" s="18">
        <v>19.5</v>
      </c>
      <c r="L120" s="323"/>
      <c r="M120" s="324"/>
      <c r="N120" s="324"/>
      <c r="O120" s="324"/>
      <c r="P120" s="324"/>
      <c r="Q120" s="324"/>
      <c r="R120" s="324"/>
      <c r="S120" s="324"/>
      <c r="T120" s="324"/>
      <c r="U120" s="324"/>
      <c r="V120" s="324"/>
      <c r="W120" s="328"/>
      <c r="X120" s="135"/>
      <c r="Y120" s="75"/>
      <c r="Z120" s="78">
        <v>118</v>
      </c>
      <c r="AA120" s="123">
        <f t="shared" si="38"/>
        <v>0</v>
      </c>
      <c r="AB120" s="82">
        <f t="shared" si="39"/>
        <v>0</v>
      </c>
      <c r="AC120" s="81" t="str">
        <f t="array" ref="AC120">IF(LARGE($AB$3:$AB$122, Z120)=0,"",INDEX($AA$3:$AA$122, MATCH(1, ($AB$3:$AB$122=LARGE($AB$3:$AB$122, Z120)) * (COUNTIF(AC$2:AC119, $AA$3:$AA$122)=0), 0)))</f>
        <v/>
      </c>
      <c r="AD120" s="82">
        <f>LARGE($AB$3:$AB$122, ROWS(Z$3:Z120))</f>
        <v>0</v>
      </c>
      <c r="AE120" s="74">
        <f t="shared" si="33"/>
        <v>0</v>
      </c>
      <c r="AL120" s="75"/>
    </row>
    <row r="121" spans="2:38" ht="21" customHeight="1">
      <c r="B121" s="135"/>
      <c r="C121" s="17">
        <v>44931</v>
      </c>
      <c r="D121" s="323" t="s">
        <v>87</v>
      </c>
      <c r="E121" s="324"/>
      <c r="F121" s="324"/>
      <c r="G121" s="323" t="s">
        <v>32</v>
      </c>
      <c r="H121" s="324"/>
      <c r="I121" s="325"/>
      <c r="J121" s="136" t="str">
        <f t="shared" si="40"/>
        <v>$</v>
      </c>
      <c r="K121" s="18">
        <v>23.75</v>
      </c>
      <c r="L121" s="323"/>
      <c r="M121" s="324"/>
      <c r="N121" s="324"/>
      <c r="O121" s="324"/>
      <c r="P121" s="324"/>
      <c r="Q121" s="324"/>
      <c r="R121" s="324"/>
      <c r="S121" s="324"/>
      <c r="T121" s="324"/>
      <c r="U121" s="324"/>
      <c r="V121" s="324"/>
      <c r="W121" s="328"/>
      <c r="X121" s="135"/>
      <c r="Y121" s="75"/>
      <c r="Z121" s="78">
        <v>119</v>
      </c>
      <c r="AA121" s="123">
        <f t="shared" si="38"/>
        <v>0</v>
      </c>
      <c r="AB121" s="82">
        <f t="shared" si="39"/>
        <v>0</v>
      </c>
      <c r="AC121" s="81" t="str">
        <f t="array" ref="AC121">IF(LARGE($AB$3:$AB$122, Z121)=0,"",INDEX($AA$3:$AA$122, MATCH(1, ($AB$3:$AB$122=LARGE($AB$3:$AB$122, Z121)) * (COUNTIF(AC$2:AC120, $AA$3:$AA$122)=0), 0)))</f>
        <v/>
      </c>
      <c r="AD121" s="82">
        <f>LARGE($AB$3:$AB$122, ROWS(Z$3:Z121))</f>
        <v>0</v>
      </c>
      <c r="AE121" s="74">
        <f t="shared" si="33"/>
        <v>0</v>
      </c>
      <c r="AL121" s="75"/>
    </row>
    <row r="122" spans="2:38" ht="21" customHeight="1">
      <c r="B122" s="135"/>
      <c r="C122" s="17">
        <v>44932</v>
      </c>
      <c r="D122" s="323" t="s">
        <v>87</v>
      </c>
      <c r="E122" s="324"/>
      <c r="F122" s="324"/>
      <c r="G122" s="323" t="s">
        <v>24</v>
      </c>
      <c r="H122" s="324"/>
      <c r="I122" s="325"/>
      <c r="J122" s="136" t="str">
        <f t="shared" si="40"/>
        <v>$</v>
      </c>
      <c r="K122" s="18">
        <v>40</v>
      </c>
      <c r="L122" s="323"/>
      <c r="M122" s="324"/>
      <c r="N122" s="324"/>
      <c r="O122" s="324"/>
      <c r="P122" s="324"/>
      <c r="Q122" s="324"/>
      <c r="R122" s="324"/>
      <c r="S122" s="324"/>
      <c r="T122" s="324"/>
      <c r="U122" s="324"/>
      <c r="V122" s="324"/>
      <c r="W122" s="328"/>
      <c r="X122" s="135"/>
      <c r="Y122" s="75"/>
      <c r="Z122" s="78">
        <v>120</v>
      </c>
      <c r="AA122" s="123">
        <f t="shared" si="38"/>
        <v>0</v>
      </c>
      <c r="AB122" s="82">
        <f t="shared" si="39"/>
        <v>0</v>
      </c>
      <c r="AC122" s="81" t="str">
        <f t="array" ref="AC122">IF(LARGE($AB$3:$AB$122, Z122)=0,"",INDEX($AA$3:$AA$122, MATCH(1, ($AB$3:$AB$122=LARGE($AB$3:$AB$122, Z122)) * (COUNTIF(AC$2:AC121, $AA$3:$AA$122)=0), 0)))</f>
        <v/>
      </c>
      <c r="AD122" s="82">
        <f>LARGE($AB$3:$AB$122, ROWS(Z$3:Z122))</f>
        <v>0</v>
      </c>
      <c r="AE122" s="74">
        <f t="shared" si="33"/>
        <v>0</v>
      </c>
      <c r="AL122" s="75"/>
    </row>
    <row r="123" spans="2:38" ht="21" customHeight="1">
      <c r="B123" s="135"/>
      <c r="C123" s="17">
        <v>44932</v>
      </c>
      <c r="D123" s="323" t="s">
        <v>55</v>
      </c>
      <c r="E123" s="324"/>
      <c r="F123" s="324"/>
      <c r="G123" s="323" t="s">
        <v>41</v>
      </c>
      <c r="H123" s="324"/>
      <c r="I123" s="325"/>
      <c r="J123" s="136" t="str">
        <f t="shared" si="40"/>
        <v>$</v>
      </c>
      <c r="K123" s="18">
        <v>150</v>
      </c>
      <c r="L123" s="323"/>
      <c r="M123" s="324"/>
      <c r="N123" s="324"/>
      <c r="O123" s="324"/>
      <c r="P123" s="324"/>
      <c r="Q123" s="324"/>
      <c r="R123" s="324"/>
      <c r="S123" s="324"/>
      <c r="T123" s="324"/>
      <c r="U123" s="324"/>
      <c r="V123" s="324"/>
      <c r="W123" s="328"/>
      <c r="X123" s="135"/>
      <c r="Y123" s="75"/>
      <c r="Z123" s="78"/>
      <c r="AA123" s="123"/>
      <c r="AB123" s="82">
        <f>SUM(AB3:AB122)</f>
        <v>3650</v>
      </c>
      <c r="AC123" s="81"/>
      <c r="AD123" s="82"/>
      <c r="AE123" s="74"/>
      <c r="AL123" s="75"/>
    </row>
    <row r="124" spans="2:38" ht="21" customHeight="1">
      <c r="B124" s="135"/>
      <c r="C124" s="17">
        <v>44932</v>
      </c>
      <c r="D124" s="323" t="s">
        <v>55</v>
      </c>
      <c r="E124" s="324"/>
      <c r="F124" s="324"/>
      <c r="G124" s="323" t="s">
        <v>42</v>
      </c>
      <c r="H124" s="324"/>
      <c r="I124" s="325"/>
      <c r="J124" s="136" t="str">
        <f t="shared" si="40"/>
        <v>$</v>
      </c>
      <c r="K124" s="18">
        <v>500</v>
      </c>
      <c r="L124" s="323"/>
      <c r="M124" s="324"/>
      <c r="N124" s="324"/>
      <c r="O124" s="324"/>
      <c r="P124" s="324"/>
      <c r="Q124" s="324"/>
      <c r="R124" s="324"/>
      <c r="S124" s="324"/>
      <c r="T124" s="324"/>
      <c r="U124" s="324"/>
      <c r="V124" s="324"/>
      <c r="W124" s="328"/>
      <c r="X124" s="135"/>
      <c r="Y124" s="75"/>
      <c r="Z124" s="78"/>
      <c r="AA124" s="123"/>
      <c r="AB124" s="82"/>
      <c r="AC124" s="81"/>
      <c r="AD124" s="82"/>
      <c r="AE124" s="74"/>
      <c r="AL124" s="75"/>
    </row>
    <row r="125" spans="2:38" ht="21" customHeight="1">
      <c r="B125" s="135"/>
      <c r="C125" s="17">
        <v>44932</v>
      </c>
      <c r="D125" s="323" t="s">
        <v>55</v>
      </c>
      <c r="E125" s="324"/>
      <c r="F125" s="324"/>
      <c r="G125" s="323" t="s">
        <v>43</v>
      </c>
      <c r="H125" s="324"/>
      <c r="I125" s="325"/>
      <c r="J125" s="136" t="str">
        <f t="shared" si="40"/>
        <v>$</v>
      </c>
      <c r="K125" s="18">
        <v>300</v>
      </c>
      <c r="L125" s="323"/>
      <c r="M125" s="324"/>
      <c r="N125" s="324"/>
      <c r="O125" s="324"/>
      <c r="P125" s="324"/>
      <c r="Q125" s="324"/>
      <c r="R125" s="324"/>
      <c r="S125" s="324"/>
      <c r="T125" s="324"/>
      <c r="U125" s="324"/>
      <c r="V125" s="324"/>
      <c r="W125" s="328"/>
      <c r="X125" s="135"/>
      <c r="Y125" s="75"/>
      <c r="Z125" s="78"/>
      <c r="AA125" s="123"/>
      <c r="AB125" s="82"/>
      <c r="AC125" s="81"/>
      <c r="AD125" s="82"/>
      <c r="AE125" s="74"/>
      <c r="AL125" s="75"/>
    </row>
    <row r="126" spans="2:38" ht="21" customHeight="1">
      <c r="B126" s="135"/>
      <c r="C126" s="17">
        <v>44933</v>
      </c>
      <c r="D126" s="323" t="s">
        <v>88</v>
      </c>
      <c r="E126" s="324"/>
      <c r="F126" s="324"/>
      <c r="G126" s="323" t="s">
        <v>17</v>
      </c>
      <c r="H126" s="324"/>
      <c r="I126" s="325"/>
      <c r="J126" s="136" t="str">
        <f t="shared" si="40"/>
        <v>$</v>
      </c>
      <c r="K126" s="18">
        <v>40</v>
      </c>
      <c r="L126" s="323"/>
      <c r="M126" s="324"/>
      <c r="N126" s="324"/>
      <c r="O126" s="324"/>
      <c r="P126" s="324"/>
      <c r="Q126" s="324"/>
      <c r="R126" s="324"/>
      <c r="S126" s="324"/>
      <c r="T126" s="324"/>
      <c r="U126" s="324"/>
      <c r="V126" s="324"/>
      <c r="W126" s="328"/>
      <c r="X126" s="135"/>
      <c r="Y126" s="75"/>
      <c r="Z126" s="78"/>
      <c r="AA126" s="123"/>
      <c r="AB126" s="82"/>
      <c r="AC126" s="81"/>
      <c r="AD126" s="82"/>
      <c r="AE126" s="74"/>
      <c r="AL126" s="75"/>
    </row>
    <row r="127" spans="2:38" ht="21" customHeight="1">
      <c r="B127" s="135"/>
      <c r="C127" s="17">
        <v>44934</v>
      </c>
      <c r="D127" s="323" t="s">
        <v>88</v>
      </c>
      <c r="E127" s="324"/>
      <c r="F127" s="324"/>
      <c r="G127" s="323" t="s">
        <v>21</v>
      </c>
      <c r="H127" s="324"/>
      <c r="I127" s="325"/>
      <c r="J127" s="136" t="str">
        <f t="shared" si="40"/>
        <v>$</v>
      </c>
      <c r="K127" s="18">
        <v>115</v>
      </c>
      <c r="L127" s="323"/>
      <c r="M127" s="324"/>
      <c r="N127" s="324"/>
      <c r="O127" s="324"/>
      <c r="P127" s="324"/>
      <c r="Q127" s="324"/>
      <c r="R127" s="324"/>
      <c r="S127" s="324"/>
      <c r="T127" s="324"/>
      <c r="U127" s="324"/>
      <c r="V127" s="324"/>
      <c r="W127" s="328"/>
      <c r="X127" s="135"/>
      <c r="Y127" s="75"/>
      <c r="Z127" s="78"/>
      <c r="AA127" s="123"/>
      <c r="AB127" s="82"/>
      <c r="AC127" s="81"/>
      <c r="AD127" s="82"/>
      <c r="AE127" s="74"/>
      <c r="AL127" s="75"/>
    </row>
    <row r="128" spans="2:38" ht="21" customHeight="1">
      <c r="B128" s="135"/>
      <c r="C128" s="17">
        <v>44935</v>
      </c>
      <c r="D128" s="323" t="s">
        <v>88</v>
      </c>
      <c r="E128" s="324"/>
      <c r="F128" s="324"/>
      <c r="G128" s="323" t="s">
        <v>25</v>
      </c>
      <c r="H128" s="324"/>
      <c r="I128" s="325"/>
      <c r="J128" s="136" t="str">
        <f t="shared" si="40"/>
        <v>$</v>
      </c>
      <c r="K128" s="18">
        <v>75</v>
      </c>
      <c r="L128" s="323"/>
      <c r="M128" s="324"/>
      <c r="N128" s="324"/>
      <c r="O128" s="324"/>
      <c r="P128" s="324"/>
      <c r="Q128" s="324"/>
      <c r="R128" s="324"/>
      <c r="S128" s="324"/>
      <c r="T128" s="324"/>
      <c r="U128" s="324"/>
      <c r="V128" s="324"/>
      <c r="W128" s="328"/>
      <c r="X128" s="135"/>
      <c r="Y128" s="75"/>
      <c r="Z128" s="78"/>
      <c r="AA128" s="123"/>
      <c r="AB128" s="82"/>
      <c r="AC128" s="81"/>
      <c r="AD128" s="82"/>
      <c r="AE128" s="74"/>
      <c r="AL128" s="75"/>
    </row>
    <row r="129" spans="2:38" ht="21" customHeight="1">
      <c r="B129" s="135"/>
      <c r="C129" s="17">
        <v>44936</v>
      </c>
      <c r="D129" s="323" t="s">
        <v>88</v>
      </c>
      <c r="E129" s="324"/>
      <c r="F129" s="324"/>
      <c r="G129" s="323" t="s">
        <v>28</v>
      </c>
      <c r="H129" s="324"/>
      <c r="I129" s="325"/>
      <c r="J129" s="136" t="str">
        <f t="shared" si="40"/>
        <v>$</v>
      </c>
      <c r="K129" s="18">
        <v>75</v>
      </c>
      <c r="L129" s="323"/>
      <c r="M129" s="324"/>
      <c r="N129" s="324"/>
      <c r="O129" s="324"/>
      <c r="P129" s="324"/>
      <c r="Q129" s="324"/>
      <c r="R129" s="324"/>
      <c r="S129" s="324"/>
      <c r="T129" s="324"/>
      <c r="U129" s="324"/>
      <c r="V129" s="324"/>
      <c r="W129" s="328"/>
      <c r="X129" s="135"/>
      <c r="Y129" s="75"/>
      <c r="Z129" s="78"/>
      <c r="AA129" s="123"/>
      <c r="AB129" s="82"/>
      <c r="AC129" s="81"/>
      <c r="AD129" s="82"/>
      <c r="AE129" s="74"/>
      <c r="AL129" s="75"/>
    </row>
    <row r="130" spans="2:38" ht="21" customHeight="1">
      <c r="B130" s="135"/>
      <c r="C130" s="17">
        <v>44937</v>
      </c>
      <c r="D130" s="323" t="s">
        <v>88</v>
      </c>
      <c r="E130" s="324"/>
      <c r="F130" s="324"/>
      <c r="G130" s="323" t="s">
        <v>65</v>
      </c>
      <c r="H130" s="324"/>
      <c r="I130" s="325"/>
      <c r="J130" s="136" t="str">
        <f t="shared" si="40"/>
        <v>$</v>
      </c>
      <c r="K130" s="18">
        <v>200</v>
      </c>
      <c r="L130" s="323"/>
      <c r="M130" s="324"/>
      <c r="N130" s="324"/>
      <c r="O130" s="324"/>
      <c r="P130" s="324"/>
      <c r="Q130" s="324"/>
      <c r="R130" s="324"/>
      <c r="S130" s="324"/>
      <c r="T130" s="324"/>
      <c r="U130" s="324"/>
      <c r="V130" s="324"/>
      <c r="W130" s="328"/>
      <c r="X130" s="135"/>
      <c r="Y130" s="75"/>
      <c r="Z130" s="78"/>
      <c r="AA130" s="123"/>
      <c r="AB130" s="82"/>
      <c r="AC130" s="81"/>
      <c r="AD130" s="82"/>
      <c r="AE130" s="74"/>
      <c r="AL130" s="75"/>
    </row>
    <row r="131" spans="2:38" ht="21" customHeight="1">
      <c r="B131" s="135"/>
      <c r="C131" s="17">
        <v>44938</v>
      </c>
      <c r="D131" s="323" t="s">
        <v>88</v>
      </c>
      <c r="E131" s="324"/>
      <c r="F131" s="324"/>
      <c r="G131" s="323" t="s">
        <v>66</v>
      </c>
      <c r="H131" s="324"/>
      <c r="I131" s="325"/>
      <c r="J131" s="136" t="str">
        <f t="shared" si="40"/>
        <v>$</v>
      </c>
      <c r="K131" s="18">
        <v>300</v>
      </c>
      <c r="L131" s="323"/>
      <c r="M131" s="324"/>
      <c r="N131" s="324"/>
      <c r="O131" s="324"/>
      <c r="P131" s="324"/>
      <c r="Q131" s="324"/>
      <c r="R131" s="324"/>
      <c r="S131" s="324"/>
      <c r="T131" s="324"/>
      <c r="U131" s="324"/>
      <c r="V131" s="324"/>
      <c r="W131" s="328"/>
      <c r="X131" s="135"/>
      <c r="Y131" s="75"/>
      <c r="Z131" s="78"/>
      <c r="AA131" s="123"/>
      <c r="AB131" s="82"/>
      <c r="AC131" s="81"/>
      <c r="AD131" s="82"/>
      <c r="AE131" s="74"/>
      <c r="AL131" s="75"/>
    </row>
    <row r="132" spans="2:38" ht="21" customHeight="1">
      <c r="B132" s="135"/>
      <c r="C132" s="17">
        <v>44938</v>
      </c>
      <c r="D132" s="323" t="s">
        <v>88</v>
      </c>
      <c r="E132" s="324"/>
      <c r="F132" s="324"/>
      <c r="G132" s="323" t="s">
        <v>67</v>
      </c>
      <c r="H132" s="324"/>
      <c r="I132" s="325"/>
      <c r="J132" s="136" t="str">
        <f t="shared" si="40"/>
        <v>$</v>
      </c>
      <c r="K132" s="18">
        <v>100</v>
      </c>
      <c r="L132" s="323"/>
      <c r="M132" s="324"/>
      <c r="N132" s="324"/>
      <c r="O132" s="324"/>
      <c r="P132" s="324"/>
      <c r="Q132" s="324"/>
      <c r="R132" s="324"/>
      <c r="S132" s="324"/>
      <c r="T132" s="324"/>
      <c r="U132" s="324"/>
      <c r="V132" s="324"/>
      <c r="W132" s="328"/>
      <c r="X132" s="135"/>
      <c r="Y132" s="75"/>
      <c r="Z132" s="78"/>
      <c r="AA132" s="123"/>
      <c r="AB132" s="82"/>
      <c r="AC132" s="81"/>
      <c r="AD132" s="82"/>
      <c r="AE132" s="74"/>
      <c r="AL132" s="75"/>
    </row>
    <row r="133" spans="2:38" ht="21" customHeight="1">
      <c r="B133" s="135"/>
      <c r="C133" s="17">
        <v>44938</v>
      </c>
      <c r="D133" s="323" t="s">
        <v>88</v>
      </c>
      <c r="E133" s="324"/>
      <c r="F133" s="324"/>
      <c r="G133" s="323" t="s">
        <v>68</v>
      </c>
      <c r="H133" s="324"/>
      <c r="I133" s="325"/>
      <c r="J133" s="136" t="str">
        <f t="shared" si="40"/>
        <v>$</v>
      </c>
      <c r="K133" s="18">
        <v>100</v>
      </c>
      <c r="L133" s="323"/>
      <c r="M133" s="324"/>
      <c r="N133" s="324"/>
      <c r="O133" s="324"/>
      <c r="P133" s="324"/>
      <c r="Q133" s="324"/>
      <c r="R133" s="324"/>
      <c r="S133" s="324"/>
      <c r="T133" s="324"/>
      <c r="U133" s="324"/>
      <c r="V133" s="324"/>
      <c r="W133" s="328"/>
      <c r="X133" s="135"/>
      <c r="Y133" s="75"/>
      <c r="Z133" s="78"/>
      <c r="AA133" s="123"/>
      <c r="AB133" s="82"/>
      <c r="AC133" s="81"/>
      <c r="AD133" s="82"/>
      <c r="AE133" s="74"/>
      <c r="AL133" s="75"/>
    </row>
    <row r="134" spans="2:38" ht="21" customHeight="1">
      <c r="B134" s="135"/>
      <c r="C134" s="17">
        <v>44938</v>
      </c>
      <c r="D134" s="323" t="s">
        <v>56</v>
      </c>
      <c r="E134" s="324"/>
      <c r="F134" s="324"/>
      <c r="G134" s="323" t="s">
        <v>15</v>
      </c>
      <c r="H134" s="324"/>
      <c r="I134" s="325"/>
      <c r="J134" s="136" t="str">
        <f t="shared" si="40"/>
        <v>$</v>
      </c>
      <c r="K134" s="18">
        <v>120</v>
      </c>
      <c r="L134" s="323"/>
      <c r="M134" s="324"/>
      <c r="N134" s="324"/>
      <c r="O134" s="324"/>
      <c r="P134" s="324"/>
      <c r="Q134" s="324"/>
      <c r="R134" s="324"/>
      <c r="S134" s="324"/>
      <c r="T134" s="324"/>
      <c r="U134" s="324"/>
      <c r="V134" s="324"/>
      <c r="W134" s="328"/>
      <c r="X134" s="135"/>
      <c r="Y134" s="75"/>
      <c r="Z134" s="78"/>
      <c r="AA134" s="123"/>
      <c r="AB134" s="82"/>
      <c r="AC134" s="81"/>
      <c r="AD134" s="82"/>
      <c r="AE134" s="74"/>
      <c r="AL134" s="75"/>
    </row>
    <row r="135" spans="2:38" ht="21" customHeight="1">
      <c r="B135" s="135"/>
      <c r="C135" s="17">
        <v>44939</v>
      </c>
      <c r="D135" s="323" t="s">
        <v>56</v>
      </c>
      <c r="E135" s="324"/>
      <c r="F135" s="324"/>
      <c r="G135" s="323" t="s">
        <v>19</v>
      </c>
      <c r="H135" s="324"/>
      <c r="I135" s="325"/>
      <c r="J135" s="136" t="str">
        <f t="shared" si="40"/>
        <v>$</v>
      </c>
      <c r="K135" s="18">
        <v>200</v>
      </c>
      <c r="L135" s="323"/>
      <c r="M135" s="324"/>
      <c r="N135" s="324"/>
      <c r="O135" s="324"/>
      <c r="P135" s="324"/>
      <c r="Q135" s="324"/>
      <c r="R135" s="324"/>
      <c r="S135" s="324"/>
      <c r="T135" s="324"/>
      <c r="U135" s="324"/>
      <c r="V135" s="324"/>
      <c r="W135" s="328"/>
      <c r="X135" s="135"/>
      <c r="Y135" s="75"/>
      <c r="Z135" s="78"/>
      <c r="AA135" s="123"/>
      <c r="AB135" s="82"/>
      <c r="AC135" s="81"/>
      <c r="AD135" s="82"/>
      <c r="AE135" s="74"/>
      <c r="AL135" s="75"/>
    </row>
    <row r="136" spans="2:38" ht="21" customHeight="1">
      <c r="B136" s="135"/>
      <c r="C136" s="17">
        <v>44940</v>
      </c>
      <c r="D136" s="323" t="s">
        <v>56</v>
      </c>
      <c r="E136" s="324"/>
      <c r="F136" s="324"/>
      <c r="G136" s="323" t="s">
        <v>23</v>
      </c>
      <c r="H136" s="324"/>
      <c r="I136" s="325"/>
      <c r="J136" s="136" t="str">
        <f t="shared" si="40"/>
        <v>$</v>
      </c>
      <c r="K136" s="18">
        <v>723</v>
      </c>
      <c r="L136" s="323"/>
      <c r="M136" s="324"/>
      <c r="N136" s="324"/>
      <c r="O136" s="324"/>
      <c r="P136" s="324"/>
      <c r="Q136" s="324"/>
      <c r="R136" s="324"/>
      <c r="S136" s="324"/>
      <c r="T136" s="324"/>
      <c r="U136" s="324"/>
      <c r="V136" s="324"/>
      <c r="W136" s="328"/>
      <c r="X136" s="135"/>
      <c r="Y136" s="75"/>
      <c r="Z136" s="78"/>
      <c r="AA136" s="123"/>
      <c r="AB136" s="82"/>
      <c r="AC136" s="81"/>
      <c r="AD136" s="82"/>
      <c r="AE136" s="74"/>
      <c r="AL136" s="75"/>
    </row>
    <row r="137" spans="2:38" ht="21" customHeight="1">
      <c r="B137" s="135"/>
      <c r="C137" s="17"/>
      <c r="D137" s="323"/>
      <c r="E137" s="324"/>
      <c r="F137" s="324"/>
      <c r="G137" s="323"/>
      <c r="H137" s="324"/>
      <c r="I137" s="325"/>
      <c r="J137" s="136" t="str">
        <f t="shared" si="40"/>
        <v>$</v>
      </c>
      <c r="K137" s="18"/>
      <c r="L137" s="323"/>
      <c r="M137" s="324"/>
      <c r="N137" s="324"/>
      <c r="O137" s="324"/>
      <c r="P137" s="324"/>
      <c r="Q137" s="324"/>
      <c r="R137" s="324"/>
      <c r="S137" s="324"/>
      <c r="T137" s="324"/>
      <c r="U137" s="324"/>
      <c r="V137" s="324"/>
      <c r="W137" s="328"/>
      <c r="X137" s="135"/>
      <c r="Y137" s="75"/>
      <c r="Z137" s="78"/>
      <c r="AA137" s="123"/>
      <c r="AB137" s="82"/>
      <c r="AC137" s="81"/>
      <c r="AD137" s="82"/>
      <c r="AE137" s="74"/>
      <c r="AL137" s="75"/>
    </row>
    <row r="138" spans="2:38" ht="21" customHeight="1">
      <c r="B138" s="135"/>
      <c r="C138" s="17"/>
      <c r="D138" s="323"/>
      <c r="E138" s="324"/>
      <c r="F138" s="324"/>
      <c r="G138" s="323"/>
      <c r="H138" s="324"/>
      <c r="I138" s="325"/>
      <c r="J138" s="136" t="str">
        <f t="shared" si="40"/>
        <v>$</v>
      </c>
      <c r="K138" s="18"/>
      <c r="L138" s="323"/>
      <c r="M138" s="324"/>
      <c r="N138" s="324"/>
      <c r="O138" s="324"/>
      <c r="P138" s="324"/>
      <c r="Q138" s="324"/>
      <c r="R138" s="324"/>
      <c r="S138" s="324"/>
      <c r="T138" s="324"/>
      <c r="U138" s="324"/>
      <c r="V138" s="324"/>
      <c r="W138" s="328"/>
      <c r="X138" s="135"/>
      <c r="Y138" s="75"/>
      <c r="Z138" s="78"/>
      <c r="AA138" s="123"/>
      <c r="AB138" s="82"/>
      <c r="AC138" s="81"/>
      <c r="AD138" s="82"/>
      <c r="AE138" s="74"/>
      <c r="AL138" s="75"/>
    </row>
    <row r="139" spans="2:38" ht="21" customHeight="1">
      <c r="B139" s="135"/>
      <c r="C139" s="17"/>
      <c r="D139" s="323"/>
      <c r="E139" s="324"/>
      <c r="F139" s="324"/>
      <c r="G139" s="323"/>
      <c r="H139" s="324"/>
      <c r="I139" s="325"/>
      <c r="J139" s="136" t="str">
        <f t="shared" si="40"/>
        <v>$</v>
      </c>
      <c r="K139" s="18"/>
      <c r="L139" s="323"/>
      <c r="M139" s="324"/>
      <c r="N139" s="324"/>
      <c r="O139" s="324"/>
      <c r="P139" s="324"/>
      <c r="Q139" s="324"/>
      <c r="R139" s="324"/>
      <c r="S139" s="324"/>
      <c r="T139" s="324"/>
      <c r="U139" s="324"/>
      <c r="V139" s="324"/>
      <c r="W139" s="328"/>
      <c r="X139" s="135"/>
      <c r="Y139" s="75"/>
      <c r="Z139" s="78"/>
      <c r="AA139" s="123"/>
      <c r="AB139" s="82"/>
      <c r="AC139" s="81"/>
      <c r="AD139" s="82"/>
      <c r="AE139" s="74"/>
      <c r="AL139" s="75"/>
    </row>
    <row r="140" spans="2:38" ht="21" customHeight="1">
      <c r="B140" s="135"/>
      <c r="C140" s="17"/>
      <c r="D140" s="323"/>
      <c r="E140" s="324"/>
      <c r="F140" s="324"/>
      <c r="G140" s="323"/>
      <c r="H140" s="324"/>
      <c r="I140" s="325"/>
      <c r="J140" s="136" t="str">
        <f t="shared" si="40"/>
        <v>$</v>
      </c>
      <c r="K140" s="18"/>
      <c r="L140" s="323"/>
      <c r="M140" s="324"/>
      <c r="N140" s="324"/>
      <c r="O140" s="324"/>
      <c r="P140" s="324"/>
      <c r="Q140" s="324"/>
      <c r="R140" s="324"/>
      <c r="S140" s="324"/>
      <c r="T140" s="324"/>
      <c r="U140" s="324"/>
      <c r="V140" s="324"/>
      <c r="W140" s="328"/>
      <c r="X140" s="135"/>
      <c r="Y140" s="75"/>
      <c r="Z140" s="78"/>
      <c r="AA140" s="123"/>
      <c r="AB140" s="82"/>
      <c r="AC140" s="81"/>
      <c r="AD140" s="82"/>
      <c r="AE140" s="74"/>
      <c r="AL140" s="75"/>
    </row>
    <row r="141" spans="2:38" ht="21" customHeight="1">
      <c r="B141" s="135"/>
      <c r="C141" s="17"/>
      <c r="D141" s="323"/>
      <c r="E141" s="324"/>
      <c r="F141" s="324"/>
      <c r="G141" s="323"/>
      <c r="H141" s="324"/>
      <c r="I141" s="325"/>
      <c r="J141" s="136" t="str">
        <f t="shared" si="40"/>
        <v>$</v>
      </c>
      <c r="K141" s="18"/>
      <c r="L141" s="323"/>
      <c r="M141" s="324"/>
      <c r="N141" s="324"/>
      <c r="O141" s="324"/>
      <c r="P141" s="324"/>
      <c r="Q141" s="324"/>
      <c r="R141" s="324"/>
      <c r="S141" s="324"/>
      <c r="T141" s="324"/>
      <c r="U141" s="324"/>
      <c r="V141" s="324"/>
      <c r="W141" s="328"/>
      <c r="X141" s="135"/>
      <c r="Y141" s="75"/>
      <c r="Z141" s="78"/>
      <c r="AA141" s="123"/>
      <c r="AB141" s="82"/>
      <c r="AC141" s="81"/>
      <c r="AD141" s="82"/>
      <c r="AE141" s="74"/>
      <c r="AL141" s="75"/>
    </row>
    <row r="142" spans="2:38" ht="21" customHeight="1">
      <c r="B142" s="135"/>
      <c r="C142" s="17"/>
      <c r="D142" s="323"/>
      <c r="E142" s="324"/>
      <c r="F142" s="324"/>
      <c r="G142" s="323"/>
      <c r="H142" s="324"/>
      <c r="I142" s="325"/>
      <c r="J142" s="136" t="str">
        <f t="shared" si="40"/>
        <v>$</v>
      </c>
      <c r="K142" s="18"/>
      <c r="L142" s="323"/>
      <c r="M142" s="324"/>
      <c r="N142" s="324"/>
      <c r="O142" s="324"/>
      <c r="P142" s="324"/>
      <c r="Q142" s="324"/>
      <c r="R142" s="324"/>
      <c r="S142" s="324"/>
      <c r="T142" s="324"/>
      <c r="U142" s="324"/>
      <c r="V142" s="324"/>
      <c r="W142" s="328"/>
      <c r="X142" s="135"/>
      <c r="Y142" s="75"/>
      <c r="Z142" s="78"/>
      <c r="AA142" s="123"/>
      <c r="AB142" s="82"/>
      <c r="AC142" s="81"/>
      <c r="AD142" s="82"/>
      <c r="AE142" s="74"/>
      <c r="AL142" s="75"/>
    </row>
    <row r="143" spans="2:38" ht="21" customHeight="1">
      <c r="B143" s="135"/>
      <c r="C143" s="17"/>
      <c r="D143" s="323"/>
      <c r="E143" s="324"/>
      <c r="F143" s="324"/>
      <c r="G143" s="323"/>
      <c r="H143" s="324"/>
      <c r="I143" s="325"/>
      <c r="J143" s="136" t="str">
        <f t="shared" si="40"/>
        <v>$</v>
      </c>
      <c r="K143" s="18"/>
      <c r="L143" s="323"/>
      <c r="M143" s="324"/>
      <c r="N143" s="324"/>
      <c r="O143" s="324"/>
      <c r="P143" s="324"/>
      <c r="Q143" s="324"/>
      <c r="R143" s="324"/>
      <c r="S143" s="324"/>
      <c r="T143" s="324"/>
      <c r="U143" s="324"/>
      <c r="V143" s="324"/>
      <c r="W143" s="328"/>
      <c r="X143" s="135"/>
      <c r="Y143" s="75"/>
      <c r="Z143" s="78"/>
      <c r="AA143" s="123"/>
      <c r="AB143" s="82"/>
      <c r="AC143" s="81"/>
      <c r="AD143" s="82"/>
      <c r="AE143" s="74"/>
      <c r="AL143" s="75"/>
    </row>
    <row r="144" spans="2:38" ht="21" customHeight="1">
      <c r="B144" s="135"/>
      <c r="C144" s="17"/>
      <c r="D144" s="323"/>
      <c r="E144" s="324"/>
      <c r="F144" s="324"/>
      <c r="G144" s="323"/>
      <c r="H144" s="324"/>
      <c r="I144" s="325"/>
      <c r="J144" s="136" t="str">
        <f t="shared" si="40"/>
        <v>$</v>
      </c>
      <c r="K144" s="18"/>
      <c r="L144" s="323"/>
      <c r="M144" s="324"/>
      <c r="N144" s="324"/>
      <c r="O144" s="324"/>
      <c r="P144" s="324"/>
      <c r="Q144" s="324"/>
      <c r="R144" s="324"/>
      <c r="S144" s="324"/>
      <c r="T144" s="324"/>
      <c r="U144" s="324"/>
      <c r="V144" s="324"/>
      <c r="W144" s="328"/>
      <c r="X144" s="135"/>
      <c r="Y144" s="75"/>
      <c r="Z144" s="78"/>
      <c r="AA144" s="123"/>
      <c r="AB144" s="82"/>
      <c r="AC144" s="81"/>
      <c r="AD144" s="82"/>
      <c r="AE144" s="74"/>
      <c r="AL144" s="75"/>
    </row>
    <row r="145" spans="2:38" ht="21" customHeight="1">
      <c r="B145" s="135"/>
      <c r="C145" s="17"/>
      <c r="D145" s="323"/>
      <c r="E145" s="324"/>
      <c r="F145" s="324"/>
      <c r="G145" s="323"/>
      <c r="H145" s="324"/>
      <c r="I145" s="325"/>
      <c r="J145" s="136" t="str">
        <f t="shared" si="40"/>
        <v>$</v>
      </c>
      <c r="K145" s="18"/>
      <c r="L145" s="323"/>
      <c r="M145" s="324"/>
      <c r="N145" s="324"/>
      <c r="O145" s="324"/>
      <c r="P145" s="324"/>
      <c r="Q145" s="324"/>
      <c r="R145" s="324"/>
      <c r="S145" s="324"/>
      <c r="T145" s="324"/>
      <c r="U145" s="324"/>
      <c r="V145" s="324"/>
      <c r="W145" s="328"/>
      <c r="X145" s="135"/>
      <c r="Y145" s="75"/>
      <c r="Z145" s="78"/>
      <c r="AA145" s="123"/>
      <c r="AB145" s="82"/>
      <c r="AC145" s="81"/>
      <c r="AD145" s="82"/>
      <c r="AE145" s="74"/>
      <c r="AL145" s="75"/>
    </row>
    <row r="146" spans="2:38" ht="21" customHeight="1">
      <c r="B146" s="135"/>
      <c r="C146" s="17"/>
      <c r="D146" s="323"/>
      <c r="E146" s="324"/>
      <c r="F146" s="324"/>
      <c r="G146" s="323"/>
      <c r="H146" s="324"/>
      <c r="I146" s="325"/>
      <c r="J146" s="136" t="str">
        <f t="shared" si="40"/>
        <v>$</v>
      </c>
      <c r="K146" s="18"/>
      <c r="L146" s="323"/>
      <c r="M146" s="324"/>
      <c r="N146" s="324"/>
      <c r="O146" s="324"/>
      <c r="P146" s="324"/>
      <c r="Q146" s="324"/>
      <c r="R146" s="324"/>
      <c r="S146" s="324"/>
      <c r="T146" s="324"/>
      <c r="U146" s="324"/>
      <c r="V146" s="324"/>
      <c r="W146" s="328"/>
      <c r="X146" s="135"/>
      <c r="Y146" s="75"/>
      <c r="Z146" s="78"/>
      <c r="AA146" s="123"/>
      <c r="AB146" s="82"/>
      <c r="AC146" s="81"/>
      <c r="AD146" s="82"/>
      <c r="AE146" s="74"/>
      <c r="AL146" s="75"/>
    </row>
    <row r="147" spans="2:38" ht="21" customHeight="1">
      <c r="B147" s="135"/>
      <c r="C147" s="17"/>
      <c r="D147" s="323"/>
      <c r="E147" s="324"/>
      <c r="F147" s="324"/>
      <c r="G147" s="323"/>
      <c r="H147" s="324"/>
      <c r="I147" s="325"/>
      <c r="J147" s="136" t="str">
        <f t="shared" si="40"/>
        <v>$</v>
      </c>
      <c r="K147" s="18"/>
      <c r="L147" s="323"/>
      <c r="M147" s="324"/>
      <c r="N147" s="324"/>
      <c r="O147" s="324"/>
      <c r="P147" s="324"/>
      <c r="Q147" s="324"/>
      <c r="R147" s="324"/>
      <c r="S147" s="324"/>
      <c r="T147" s="324"/>
      <c r="U147" s="324"/>
      <c r="V147" s="324"/>
      <c r="W147" s="328"/>
      <c r="X147" s="135"/>
      <c r="Y147" s="75"/>
      <c r="Z147" s="78"/>
      <c r="AA147" s="123"/>
      <c r="AB147" s="82"/>
      <c r="AC147" s="81"/>
      <c r="AD147" s="82"/>
      <c r="AE147" s="74"/>
      <c r="AL147" s="75"/>
    </row>
    <row r="148" spans="2:38" ht="21" customHeight="1">
      <c r="B148" s="135"/>
      <c r="C148" s="17"/>
      <c r="D148" s="323"/>
      <c r="E148" s="324"/>
      <c r="F148" s="324"/>
      <c r="G148" s="323"/>
      <c r="H148" s="324"/>
      <c r="I148" s="325"/>
      <c r="J148" s="136" t="str">
        <f t="shared" si="40"/>
        <v>$</v>
      </c>
      <c r="K148" s="18"/>
      <c r="L148" s="323"/>
      <c r="M148" s="324"/>
      <c r="N148" s="324"/>
      <c r="O148" s="324"/>
      <c r="P148" s="324"/>
      <c r="Q148" s="324"/>
      <c r="R148" s="324"/>
      <c r="S148" s="324"/>
      <c r="T148" s="324"/>
      <c r="U148" s="324"/>
      <c r="V148" s="324"/>
      <c r="W148" s="328"/>
      <c r="X148" s="135"/>
      <c r="Y148" s="75"/>
      <c r="Z148" s="78"/>
      <c r="AA148" s="123"/>
      <c r="AB148" s="82"/>
      <c r="AC148" s="81"/>
      <c r="AD148" s="82"/>
      <c r="AE148" s="74"/>
      <c r="AL148" s="75"/>
    </row>
    <row r="149" spans="2:38" ht="21" customHeight="1">
      <c r="B149" s="135"/>
      <c r="C149" s="17"/>
      <c r="D149" s="323"/>
      <c r="E149" s="324"/>
      <c r="F149" s="324"/>
      <c r="G149" s="323"/>
      <c r="H149" s="324"/>
      <c r="I149" s="325"/>
      <c r="J149" s="136" t="str">
        <f t="shared" si="40"/>
        <v>$</v>
      </c>
      <c r="K149" s="18"/>
      <c r="L149" s="323"/>
      <c r="M149" s="324"/>
      <c r="N149" s="324"/>
      <c r="O149" s="324"/>
      <c r="P149" s="324"/>
      <c r="Q149" s="324"/>
      <c r="R149" s="324"/>
      <c r="S149" s="324"/>
      <c r="T149" s="324"/>
      <c r="U149" s="324"/>
      <c r="V149" s="324"/>
      <c r="W149" s="328"/>
      <c r="X149" s="135"/>
      <c r="Y149" s="75"/>
      <c r="Z149" s="78"/>
      <c r="AA149" s="123"/>
      <c r="AB149" s="82"/>
      <c r="AC149" s="81"/>
      <c r="AD149" s="82"/>
      <c r="AE149" s="74"/>
      <c r="AL149" s="75"/>
    </row>
    <row r="150" spans="2:38" ht="21" customHeight="1">
      <c r="B150" s="135"/>
      <c r="C150" s="17"/>
      <c r="D150" s="323"/>
      <c r="E150" s="324"/>
      <c r="F150" s="324"/>
      <c r="G150" s="323"/>
      <c r="H150" s="324"/>
      <c r="I150" s="325"/>
      <c r="J150" s="136" t="str">
        <f t="shared" si="40"/>
        <v>$</v>
      </c>
      <c r="K150" s="18"/>
      <c r="L150" s="323"/>
      <c r="M150" s="324"/>
      <c r="N150" s="324"/>
      <c r="O150" s="324"/>
      <c r="P150" s="324"/>
      <c r="Q150" s="324"/>
      <c r="R150" s="324"/>
      <c r="S150" s="324"/>
      <c r="T150" s="324"/>
      <c r="U150" s="324"/>
      <c r="V150" s="324"/>
      <c r="W150" s="328"/>
      <c r="X150" s="135"/>
      <c r="Y150" s="75"/>
      <c r="Z150" s="78"/>
      <c r="AA150" s="123"/>
      <c r="AB150" s="82"/>
      <c r="AC150" s="81"/>
      <c r="AD150" s="82"/>
      <c r="AE150" s="74"/>
      <c r="AL150" s="75"/>
    </row>
    <row r="151" spans="2:38" ht="21" customHeight="1">
      <c r="B151" s="135"/>
      <c r="C151" s="17"/>
      <c r="D151" s="323"/>
      <c r="E151" s="324"/>
      <c r="F151" s="324"/>
      <c r="G151" s="323"/>
      <c r="H151" s="324"/>
      <c r="I151" s="325"/>
      <c r="J151" s="136" t="str">
        <f t="shared" si="40"/>
        <v>$</v>
      </c>
      <c r="K151" s="18"/>
      <c r="L151" s="323"/>
      <c r="M151" s="324"/>
      <c r="N151" s="324"/>
      <c r="O151" s="324"/>
      <c r="P151" s="324"/>
      <c r="Q151" s="324"/>
      <c r="R151" s="324"/>
      <c r="S151" s="324"/>
      <c r="T151" s="324"/>
      <c r="U151" s="324"/>
      <c r="V151" s="324"/>
      <c r="W151" s="328"/>
      <c r="X151" s="135"/>
      <c r="Y151" s="75"/>
      <c r="Z151" s="78"/>
      <c r="AA151" s="123"/>
      <c r="AB151" s="82"/>
      <c r="AC151" s="81"/>
      <c r="AD151" s="82"/>
      <c r="AE151" s="74"/>
      <c r="AL151" s="75"/>
    </row>
    <row r="152" spans="2:38" ht="21" customHeight="1">
      <c r="B152" s="135"/>
      <c r="C152" s="17"/>
      <c r="D152" s="323"/>
      <c r="E152" s="324"/>
      <c r="F152" s="324"/>
      <c r="G152" s="323"/>
      <c r="H152" s="324"/>
      <c r="I152" s="325"/>
      <c r="J152" s="136" t="str">
        <f t="shared" si="40"/>
        <v>$</v>
      </c>
      <c r="K152" s="18"/>
      <c r="L152" s="323"/>
      <c r="M152" s="324"/>
      <c r="N152" s="324"/>
      <c r="O152" s="324"/>
      <c r="P152" s="324"/>
      <c r="Q152" s="324"/>
      <c r="R152" s="324"/>
      <c r="S152" s="324"/>
      <c r="T152" s="324"/>
      <c r="U152" s="324"/>
      <c r="V152" s="324"/>
      <c r="W152" s="328"/>
      <c r="X152" s="135"/>
      <c r="Y152" s="75"/>
      <c r="Z152" s="78"/>
      <c r="AA152" s="123"/>
      <c r="AB152" s="82"/>
      <c r="AC152" s="81"/>
      <c r="AD152" s="82"/>
      <c r="AE152" s="74"/>
      <c r="AL152" s="75"/>
    </row>
    <row r="153" spans="2:38" ht="21" customHeight="1">
      <c r="B153" s="135"/>
      <c r="C153" s="17"/>
      <c r="D153" s="323"/>
      <c r="E153" s="324"/>
      <c r="F153" s="324"/>
      <c r="G153" s="323"/>
      <c r="H153" s="324"/>
      <c r="I153" s="325"/>
      <c r="J153" s="136" t="str">
        <f t="shared" si="40"/>
        <v>$</v>
      </c>
      <c r="K153" s="18"/>
      <c r="L153" s="323"/>
      <c r="M153" s="324"/>
      <c r="N153" s="324"/>
      <c r="O153" s="324"/>
      <c r="P153" s="324"/>
      <c r="Q153" s="324"/>
      <c r="R153" s="324"/>
      <c r="S153" s="324"/>
      <c r="T153" s="324"/>
      <c r="U153" s="324"/>
      <c r="V153" s="324"/>
      <c r="W153" s="328"/>
      <c r="X153" s="135"/>
      <c r="Y153" s="75"/>
      <c r="AA153" s="123"/>
      <c r="AB153" s="82"/>
      <c r="AL153" s="75"/>
    </row>
    <row r="154" spans="2:38" ht="21" customHeight="1">
      <c r="B154" s="135"/>
      <c r="C154" s="17"/>
      <c r="D154" s="323"/>
      <c r="E154" s="324"/>
      <c r="F154" s="324"/>
      <c r="G154" s="323"/>
      <c r="H154" s="324"/>
      <c r="I154" s="325"/>
      <c r="J154" s="136" t="str">
        <f t="shared" si="40"/>
        <v>$</v>
      </c>
      <c r="K154" s="18"/>
      <c r="L154" s="323"/>
      <c r="M154" s="324"/>
      <c r="N154" s="324"/>
      <c r="O154" s="324"/>
      <c r="P154" s="324"/>
      <c r="Q154" s="324"/>
      <c r="R154" s="324"/>
      <c r="S154" s="324"/>
      <c r="T154" s="324"/>
      <c r="U154" s="324"/>
      <c r="V154" s="324"/>
      <c r="W154" s="328"/>
      <c r="X154" s="135"/>
      <c r="Y154" s="75"/>
      <c r="AL154" s="75"/>
    </row>
    <row r="155" spans="2:38" ht="21" customHeight="1">
      <c r="B155" s="135"/>
      <c r="C155" s="17"/>
      <c r="D155" s="323"/>
      <c r="E155" s="324"/>
      <c r="F155" s="324"/>
      <c r="G155" s="323"/>
      <c r="H155" s="324"/>
      <c r="I155" s="325"/>
      <c r="J155" s="136" t="str">
        <f t="shared" si="40"/>
        <v>$</v>
      </c>
      <c r="K155" s="18"/>
      <c r="L155" s="323"/>
      <c r="M155" s="324"/>
      <c r="N155" s="324"/>
      <c r="O155" s="324"/>
      <c r="P155" s="324"/>
      <c r="Q155" s="324"/>
      <c r="R155" s="324"/>
      <c r="S155" s="324"/>
      <c r="T155" s="324"/>
      <c r="U155" s="324"/>
      <c r="V155" s="324"/>
      <c r="W155" s="328"/>
      <c r="X155" s="135"/>
      <c r="Y155" s="75"/>
      <c r="AL155" s="75"/>
    </row>
    <row r="156" spans="2:38" ht="21" customHeight="1">
      <c r="B156" s="135"/>
      <c r="C156" s="17"/>
      <c r="D156" s="323"/>
      <c r="E156" s="324"/>
      <c r="F156" s="324"/>
      <c r="G156" s="323"/>
      <c r="H156" s="324"/>
      <c r="I156" s="325"/>
      <c r="J156" s="136" t="str">
        <f t="shared" si="40"/>
        <v>$</v>
      </c>
      <c r="K156" s="18"/>
      <c r="L156" s="323"/>
      <c r="M156" s="324"/>
      <c r="N156" s="324"/>
      <c r="O156" s="324"/>
      <c r="P156" s="324"/>
      <c r="Q156" s="324"/>
      <c r="R156" s="324"/>
      <c r="S156" s="324"/>
      <c r="T156" s="324"/>
      <c r="U156" s="324"/>
      <c r="V156" s="324"/>
      <c r="W156" s="328"/>
      <c r="X156" s="135"/>
      <c r="Y156" s="75"/>
      <c r="AL156" s="75"/>
    </row>
    <row r="157" spans="2:38" ht="21" customHeight="1">
      <c r="B157" s="135"/>
      <c r="C157" s="17"/>
      <c r="D157" s="323"/>
      <c r="E157" s="324"/>
      <c r="F157" s="324"/>
      <c r="G157" s="323"/>
      <c r="H157" s="324"/>
      <c r="I157" s="325"/>
      <c r="J157" s="136" t="str">
        <f t="shared" si="40"/>
        <v>$</v>
      </c>
      <c r="K157" s="18"/>
      <c r="L157" s="323"/>
      <c r="M157" s="324"/>
      <c r="N157" s="324"/>
      <c r="O157" s="324"/>
      <c r="P157" s="324"/>
      <c r="Q157" s="324"/>
      <c r="R157" s="324"/>
      <c r="S157" s="324"/>
      <c r="T157" s="324"/>
      <c r="U157" s="324"/>
      <c r="V157" s="324"/>
      <c r="W157" s="328"/>
      <c r="X157" s="135"/>
      <c r="Y157" s="75"/>
      <c r="AL157" s="75"/>
    </row>
    <row r="158" spans="2:38" ht="21" customHeight="1">
      <c r="B158" s="135"/>
      <c r="C158" s="17"/>
      <c r="D158" s="323"/>
      <c r="E158" s="324"/>
      <c r="F158" s="324"/>
      <c r="G158" s="323"/>
      <c r="H158" s="324"/>
      <c r="I158" s="325"/>
      <c r="J158" s="136" t="str">
        <f t="shared" si="40"/>
        <v>$</v>
      </c>
      <c r="K158" s="18"/>
      <c r="L158" s="323"/>
      <c r="M158" s="324"/>
      <c r="N158" s="324"/>
      <c r="O158" s="324"/>
      <c r="P158" s="324"/>
      <c r="Q158" s="324"/>
      <c r="R158" s="324"/>
      <c r="S158" s="324"/>
      <c r="T158" s="324"/>
      <c r="U158" s="324"/>
      <c r="V158" s="324"/>
      <c r="W158" s="328"/>
      <c r="X158" s="135"/>
      <c r="Y158" s="75"/>
      <c r="AL158" s="75"/>
    </row>
    <row r="159" spans="2:38" ht="21" customHeight="1">
      <c r="B159" s="135"/>
      <c r="C159" s="17"/>
      <c r="D159" s="323"/>
      <c r="E159" s="324"/>
      <c r="F159" s="324"/>
      <c r="G159" s="323"/>
      <c r="H159" s="324"/>
      <c r="I159" s="325"/>
      <c r="J159" s="136" t="str">
        <f t="shared" si="40"/>
        <v>$</v>
      </c>
      <c r="K159" s="18"/>
      <c r="L159" s="323"/>
      <c r="M159" s="324"/>
      <c r="N159" s="324"/>
      <c r="O159" s="324"/>
      <c r="P159" s="324"/>
      <c r="Q159" s="324"/>
      <c r="R159" s="324"/>
      <c r="S159" s="324"/>
      <c r="T159" s="324"/>
      <c r="U159" s="324"/>
      <c r="V159" s="324"/>
      <c r="W159" s="328"/>
      <c r="X159" s="135"/>
      <c r="Y159" s="75"/>
      <c r="AL159" s="75"/>
    </row>
    <row r="160" spans="2:38" ht="21" customHeight="1">
      <c r="B160" s="135"/>
      <c r="C160" s="17"/>
      <c r="D160" s="323"/>
      <c r="E160" s="324"/>
      <c r="F160" s="324"/>
      <c r="G160" s="323"/>
      <c r="H160" s="324"/>
      <c r="I160" s="325"/>
      <c r="J160" s="136" t="str">
        <f t="shared" ref="J160:J223" si="41">$E$8</f>
        <v>$</v>
      </c>
      <c r="K160" s="18"/>
      <c r="L160" s="323"/>
      <c r="M160" s="324"/>
      <c r="N160" s="324"/>
      <c r="O160" s="324"/>
      <c r="P160" s="324"/>
      <c r="Q160" s="324"/>
      <c r="R160" s="324"/>
      <c r="S160" s="324"/>
      <c r="T160" s="324"/>
      <c r="U160" s="324"/>
      <c r="V160" s="324"/>
      <c r="W160" s="328"/>
      <c r="X160" s="135"/>
      <c r="Y160" s="75"/>
      <c r="AL160" s="75"/>
    </row>
    <row r="161" spans="2:38" ht="21" customHeight="1">
      <c r="B161" s="135"/>
      <c r="C161" s="17"/>
      <c r="D161" s="323"/>
      <c r="E161" s="324"/>
      <c r="F161" s="324"/>
      <c r="G161" s="323"/>
      <c r="H161" s="324"/>
      <c r="I161" s="325"/>
      <c r="J161" s="136" t="str">
        <f t="shared" si="41"/>
        <v>$</v>
      </c>
      <c r="K161" s="18"/>
      <c r="L161" s="323"/>
      <c r="M161" s="324"/>
      <c r="N161" s="324"/>
      <c r="O161" s="324"/>
      <c r="P161" s="324"/>
      <c r="Q161" s="324"/>
      <c r="R161" s="324"/>
      <c r="S161" s="324"/>
      <c r="T161" s="324"/>
      <c r="U161" s="324"/>
      <c r="V161" s="324"/>
      <c r="W161" s="328"/>
      <c r="X161" s="135"/>
      <c r="Y161" s="75"/>
      <c r="AL161" s="75"/>
    </row>
    <row r="162" spans="2:38" ht="21" customHeight="1">
      <c r="B162" s="135"/>
      <c r="C162" s="17"/>
      <c r="D162" s="323"/>
      <c r="E162" s="324"/>
      <c r="F162" s="324"/>
      <c r="G162" s="323"/>
      <c r="H162" s="324"/>
      <c r="I162" s="325"/>
      <c r="J162" s="136" t="str">
        <f t="shared" si="41"/>
        <v>$</v>
      </c>
      <c r="K162" s="18"/>
      <c r="L162" s="323"/>
      <c r="M162" s="324"/>
      <c r="N162" s="324"/>
      <c r="O162" s="324"/>
      <c r="P162" s="324"/>
      <c r="Q162" s="324"/>
      <c r="R162" s="324"/>
      <c r="S162" s="324"/>
      <c r="T162" s="324"/>
      <c r="U162" s="324"/>
      <c r="V162" s="324"/>
      <c r="W162" s="328"/>
      <c r="X162" s="135"/>
      <c r="Y162" s="75"/>
      <c r="AL162" s="75"/>
    </row>
    <row r="163" spans="2:38" ht="21" customHeight="1">
      <c r="B163" s="135"/>
      <c r="C163" s="17"/>
      <c r="D163" s="323"/>
      <c r="E163" s="324"/>
      <c r="F163" s="324"/>
      <c r="G163" s="323"/>
      <c r="H163" s="324"/>
      <c r="I163" s="325"/>
      <c r="J163" s="136" t="str">
        <f t="shared" si="41"/>
        <v>$</v>
      </c>
      <c r="K163" s="18"/>
      <c r="L163" s="323"/>
      <c r="M163" s="324"/>
      <c r="N163" s="324"/>
      <c r="O163" s="324"/>
      <c r="P163" s="324"/>
      <c r="Q163" s="324"/>
      <c r="R163" s="324"/>
      <c r="S163" s="324"/>
      <c r="T163" s="324"/>
      <c r="U163" s="324"/>
      <c r="V163" s="324"/>
      <c r="W163" s="328"/>
      <c r="X163" s="135"/>
      <c r="Y163" s="75"/>
      <c r="AL163" s="75"/>
    </row>
    <row r="164" spans="2:38" ht="21" customHeight="1">
      <c r="B164" s="135"/>
      <c r="C164" s="17"/>
      <c r="D164" s="323"/>
      <c r="E164" s="324"/>
      <c r="F164" s="324"/>
      <c r="G164" s="323"/>
      <c r="H164" s="324"/>
      <c r="I164" s="325"/>
      <c r="J164" s="136" t="str">
        <f t="shared" si="41"/>
        <v>$</v>
      </c>
      <c r="K164" s="18"/>
      <c r="L164" s="323"/>
      <c r="M164" s="324"/>
      <c r="N164" s="324"/>
      <c r="O164" s="324"/>
      <c r="P164" s="324"/>
      <c r="Q164" s="324"/>
      <c r="R164" s="324"/>
      <c r="S164" s="324"/>
      <c r="T164" s="324"/>
      <c r="U164" s="324"/>
      <c r="V164" s="324"/>
      <c r="W164" s="328"/>
      <c r="X164" s="135"/>
      <c r="Y164" s="75"/>
      <c r="AL164" s="75"/>
    </row>
    <row r="165" spans="2:38" ht="21" customHeight="1">
      <c r="B165" s="135"/>
      <c r="C165" s="17"/>
      <c r="D165" s="323"/>
      <c r="E165" s="324"/>
      <c r="F165" s="324"/>
      <c r="G165" s="323"/>
      <c r="H165" s="324"/>
      <c r="I165" s="325"/>
      <c r="J165" s="136" t="str">
        <f t="shared" si="41"/>
        <v>$</v>
      </c>
      <c r="K165" s="18"/>
      <c r="L165" s="323"/>
      <c r="M165" s="324"/>
      <c r="N165" s="324"/>
      <c r="O165" s="324"/>
      <c r="P165" s="324"/>
      <c r="Q165" s="324"/>
      <c r="R165" s="324"/>
      <c r="S165" s="324"/>
      <c r="T165" s="324"/>
      <c r="U165" s="324"/>
      <c r="V165" s="324"/>
      <c r="W165" s="328"/>
      <c r="X165" s="135"/>
      <c r="Y165" s="75"/>
      <c r="AL165" s="75"/>
    </row>
    <row r="166" spans="2:38" ht="21" customHeight="1">
      <c r="B166" s="135"/>
      <c r="C166" s="17"/>
      <c r="D166" s="323"/>
      <c r="E166" s="324"/>
      <c r="F166" s="324"/>
      <c r="G166" s="323"/>
      <c r="H166" s="324"/>
      <c r="I166" s="325"/>
      <c r="J166" s="136" t="str">
        <f t="shared" si="41"/>
        <v>$</v>
      </c>
      <c r="K166" s="18"/>
      <c r="L166" s="323"/>
      <c r="M166" s="324"/>
      <c r="N166" s="324"/>
      <c r="O166" s="324"/>
      <c r="P166" s="324"/>
      <c r="Q166" s="324"/>
      <c r="R166" s="324"/>
      <c r="S166" s="324"/>
      <c r="T166" s="324"/>
      <c r="U166" s="324"/>
      <c r="V166" s="324"/>
      <c r="W166" s="328"/>
      <c r="X166" s="135"/>
      <c r="Y166" s="75"/>
      <c r="AL166" s="75"/>
    </row>
    <row r="167" spans="2:38" ht="21" customHeight="1">
      <c r="B167" s="135"/>
      <c r="C167" s="17"/>
      <c r="D167" s="323"/>
      <c r="E167" s="324"/>
      <c r="F167" s="324"/>
      <c r="G167" s="323"/>
      <c r="H167" s="324"/>
      <c r="I167" s="325"/>
      <c r="J167" s="136" t="str">
        <f t="shared" si="41"/>
        <v>$</v>
      </c>
      <c r="K167" s="18"/>
      <c r="L167" s="323"/>
      <c r="M167" s="324"/>
      <c r="N167" s="324"/>
      <c r="O167" s="324"/>
      <c r="P167" s="324"/>
      <c r="Q167" s="324"/>
      <c r="R167" s="324"/>
      <c r="S167" s="324"/>
      <c r="T167" s="324"/>
      <c r="U167" s="324"/>
      <c r="V167" s="324"/>
      <c r="W167" s="328"/>
      <c r="X167" s="135"/>
      <c r="Y167" s="75"/>
    </row>
    <row r="168" spans="2:38" ht="21" customHeight="1">
      <c r="B168" s="135"/>
      <c r="C168" s="17"/>
      <c r="D168" s="323"/>
      <c r="E168" s="324"/>
      <c r="F168" s="324"/>
      <c r="G168" s="323"/>
      <c r="H168" s="324"/>
      <c r="I168" s="325"/>
      <c r="J168" s="136" t="str">
        <f t="shared" si="41"/>
        <v>$</v>
      </c>
      <c r="K168" s="18"/>
      <c r="L168" s="323"/>
      <c r="M168" s="324"/>
      <c r="N168" s="324"/>
      <c r="O168" s="324"/>
      <c r="P168" s="324"/>
      <c r="Q168" s="324"/>
      <c r="R168" s="324"/>
      <c r="S168" s="324"/>
      <c r="T168" s="324"/>
      <c r="U168" s="324"/>
      <c r="V168" s="324"/>
      <c r="W168" s="328"/>
      <c r="X168" s="135"/>
      <c r="Y168" s="75"/>
    </row>
    <row r="169" spans="2:38" ht="21" customHeight="1">
      <c r="B169" s="135"/>
      <c r="C169" s="17"/>
      <c r="D169" s="323"/>
      <c r="E169" s="324"/>
      <c r="F169" s="324"/>
      <c r="G169" s="323"/>
      <c r="H169" s="324"/>
      <c r="I169" s="325"/>
      <c r="J169" s="136" t="str">
        <f t="shared" si="41"/>
        <v>$</v>
      </c>
      <c r="K169" s="18"/>
      <c r="L169" s="323"/>
      <c r="M169" s="324"/>
      <c r="N169" s="324"/>
      <c r="O169" s="324"/>
      <c r="P169" s="324"/>
      <c r="Q169" s="324"/>
      <c r="R169" s="324"/>
      <c r="S169" s="324"/>
      <c r="T169" s="324"/>
      <c r="U169" s="324"/>
      <c r="V169" s="324"/>
      <c r="W169" s="328"/>
      <c r="X169" s="135"/>
      <c r="Y169" s="75"/>
    </row>
    <row r="170" spans="2:38" ht="21" customHeight="1">
      <c r="B170" s="135"/>
      <c r="C170" s="17"/>
      <c r="D170" s="323"/>
      <c r="E170" s="324"/>
      <c r="F170" s="324"/>
      <c r="G170" s="323"/>
      <c r="H170" s="324"/>
      <c r="I170" s="325"/>
      <c r="J170" s="136" t="str">
        <f t="shared" si="41"/>
        <v>$</v>
      </c>
      <c r="K170" s="18"/>
      <c r="L170" s="323"/>
      <c r="M170" s="324"/>
      <c r="N170" s="324"/>
      <c r="O170" s="324"/>
      <c r="P170" s="324"/>
      <c r="Q170" s="324"/>
      <c r="R170" s="324"/>
      <c r="S170" s="324"/>
      <c r="T170" s="324"/>
      <c r="U170" s="324"/>
      <c r="V170" s="324"/>
      <c r="W170" s="328"/>
      <c r="X170" s="135"/>
      <c r="Y170" s="75"/>
    </row>
    <row r="171" spans="2:38" ht="21" customHeight="1">
      <c r="B171" s="135"/>
      <c r="C171" s="17"/>
      <c r="D171" s="323"/>
      <c r="E171" s="324"/>
      <c r="F171" s="324"/>
      <c r="G171" s="323"/>
      <c r="H171" s="324"/>
      <c r="I171" s="325"/>
      <c r="J171" s="136" t="str">
        <f t="shared" si="41"/>
        <v>$</v>
      </c>
      <c r="K171" s="18"/>
      <c r="L171" s="323"/>
      <c r="M171" s="324"/>
      <c r="N171" s="324"/>
      <c r="O171" s="324"/>
      <c r="P171" s="324"/>
      <c r="Q171" s="324"/>
      <c r="R171" s="324"/>
      <c r="S171" s="324"/>
      <c r="T171" s="324"/>
      <c r="U171" s="324"/>
      <c r="V171" s="324"/>
      <c r="W171" s="328"/>
      <c r="X171" s="135"/>
      <c r="Y171" s="75"/>
    </row>
    <row r="172" spans="2:38" ht="21" customHeight="1">
      <c r="B172" s="135"/>
      <c r="C172" s="17"/>
      <c r="D172" s="323"/>
      <c r="E172" s="324"/>
      <c r="F172" s="324"/>
      <c r="G172" s="323"/>
      <c r="H172" s="324"/>
      <c r="I172" s="325"/>
      <c r="J172" s="136" t="str">
        <f t="shared" si="41"/>
        <v>$</v>
      </c>
      <c r="K172" s="18"/>
      <c r="L172" s="323"/>
      <c r="M172" s="324"/>
      <c r="N172" s="324"/>
      <c r="O172" s="324"/>
      <c r="P172" s="324"/>
      <c r="Q172" s="324"/>
      <c r="R172" s="324"/>
      <c r="S172" s="324"/>
      <c r="T172" s="324"/>
      <c r="U172" s="324"/>
      <c r="V172" s="324"/>
      <c r="W172" s="328"/>
      <c r="X172" s="135"/>
      <c r="Y172" s="75"/>
    </row>
    <row r="173" spans="2:38" ht="21" customHeight="1">
      <c r="B173" s="135"/>
      <c r="C173" s="17"/>
      <c r="D173" s="323"/>
      <c r="E173" s="324"/>
      <c r="F173" s="324"/>
      <c r="G173" s="323"/>
      <c r="H173" s="324"/>
      <c r="I173" s="325"/>
      <c r="J173" s="136" t="str">
        <f t="shared" si="41"/>
        <v>$</v>
      </c>
      <c r="K173" s="18"/>
      <c r="L173" s="323"/>
      <c r="M173" s="324"/>
      <c r="N173" s="324"/>
      <c r="O173" s="324"/>
      <c r="P173" s="324"/>
      <c r="Q173" s="324"/>
      <c r="R173" s="324"/>
      <c r="S173" s="324"/>
      <c r="T173" s="324"/>
      <c r="U173" s="324"/>
      <c r="V173" s="324"/>
      <c r="W173" s="328"/>
      <c r="X173" s="135"/>
      <c r="Y173" s="75"/>
    </row>
    <row r="174" spans="2:38" ht="21" customHeight="1">
      <c r="B174" s="135"/>
      <c r="C174" s="17"/>
      <c r="D174" s="323"/>
      <c r="E174" s="324"/>
      <c r="F174" s="324"/>
      <c r="G174" s="323"/>
      <c r="H174" s="324"/>
      <c r="I174" s="325"/>
      <c r="J174" s="136" t="str">
        <f t="shared" si="41"/>
        <v>$</v>
      </c>
      <c r="K174" s="18"/>
      <c r="L174" s="323"/>
      <c r="M174" s="324"/>
      <c r="N174" s="324"/>
      <c r="O174" s="324"/>
      <c r="P174" s="324"/>
      <c r="Q174" s="324"/>
      <c r="R174" s="324"/>
      <c r="S174" s="324"/>
      <c r="T174" s="324"/>
      <c r="U174" s="324"/>
      <c r="V174" s="324"/>
      <c r="W174" s="328"/>
      <c r="X174" s="135"/>
      <c r="Y174" s="75"/>
    </row>
    <row r="175" spans="2:38" ht="21" customHeight="1">
      <c r="B175" s="135"/>
      <c r="C175" s="17"/>
      <c r="D175" s="323"/>
      <c r="E175" s="324"/>
      <c r="F175" s="324"/>
      <c r="G175" s="323"/>
      <c r="H175" s="324"/>
      <c r="I175" s="325"/>
      <c r="J175" s="136" t="str">
        <f t="shared" si="41"/>
        <v>$</v>
      </c>
      <c r="K175" s="18"/>
      <c r="L175" s="323"/>
      <c r="M175" s="324"/>
      <c r="N175" s="324"/>
      <c r="O175" s="324"/>
      <c r="P175" s="324"/>
      <c r="Q175" s="324"/>
      <c r="R175" s="324"/>
      <c r="S175" s="324"/>
      <c r="T175" s="324"/>
      <c r="U175" s="324"/>
      <c r="V175" s="324"/>
      <c r="W175" s="328"/>
      <c r="X175" s="135"/>
      <c r="Y175" s="75"/>
    </row>
    <row r="176" spans="2:38" ht="21" customHeight="1">
      <c r="B176" s="135"/>
      <c r="C176" s="17"/>
      <c r="D176" s="323"/>
      <c r="E176" s="324"/>
      <c r="F176" s="324"/>
      <c r="G176" s="323"/>
      <c r="H176" s="324"/>
      <c r="I176" s="325"/>
      <c r="J176" s="136" t="str">
        <f t="shared" si="41"/>
        <v>$</v>
      </c>
      <c r="K176" s="18"/>
      <c r="L176" s="323"/>
      <c r="M176" s="324"/>
      <c r="N176" s="324"/>
      <c r="O176" s="324"/>
      <c r="P176" s="324"/>
      <c r="Q176" s="324"/>
      <c r="R176" s="324"/>
      <c r="S176" s="324"/>
      <c r="T176" s="324"/>
      <c r="U176" s="324"/>
      <c r="V176" s="324"/>
      <c r="W176" s="328"/>
      <c r="X176" s="135"/>
      <c r="Y176" s="75"/>
    </row>
    <row r="177" spans="2:25" ht="21" customHeight="1">
      <c r="B177" s="135"/>
      <c r="C177" s="17"/>
      <c r="D177" s="323"/>
      <c r="E177" s="324"/>
      <c r="F177" s="324"/>
      <c r="G177" s="323"/>
      <c r="H177" s="324"/>
      <c r="I177" s="325"/>
      <c r="J177" s="136" t="str">
        <f t="shared" si="41"/>
        <v>$</v>
      </c>
      <c r="K177" s="18"/>
      <c r="L177" s="323"/>
      <c r="M177" s="324"/>
      <c r="N177" s="324"/>
      <c r="O177" s="324"/>
      <c r="P177" s="324"/>
      <c r="Q177" s="324"/>
      <c r="R177" s="324"/>
      <c r="S177" s="324"/>
      <c r="T177" s="324"/>
      <c r="U177" s="324"/>
      <c r="V177" s="324"/>
      <c r="W177" s="328"/>
      <c r="X177" s="135"/>
      <c r="Y177" s="75"/>
    </row>
    <row r="178" spans="2:25" ht="21" customHeight="1">
      <c r="B178" s="135"/>
      <c r="C178" s="17"/>
      <c r="D178" s="323"/>
      <c r="E178" s="324"/>
      <c r="F178" s="324"/>
      <c r="G178" s="323"/>
      <c r="H178" s="324"/>
      <c r="I178" s="325"/>
      <c r="J178" s="136" t="str">
        <f t="shared" si="41"/>
        <v>$</v>
      </c>
      <c r="K178" s="18"/>
      <c r="L178" s="323"/>
      <c r="M178" s="324"/>
      <c r="N178" s="324"/>
      <c r="O178" s="324"/>
      <c r="P178" s="324"/>
      <c r="Q178" s="324"/>
      <c r="R178" s="324"/>
      <c r="S178" s="324"/>
      <c r="T178" s="324"/>
      <c r="U178" s="324"/>
      <c r="V178" s="324"/>
      <c r="W178" s="328"/>
      <c r="X178" s="135"/>
      <c r="Y178" s="75"/>
    </row>
    <row r="179" spans="2:25" ht="21" customHeight="1">
      <c r="B179" s="135"/>
      <c r="C179" s="17"/>
      <c r="D179" s="323"/>
      <c r="E179" s="324"/>
      <c r="F179" s="324"/>
      <c r="G179" s="323"/>
      <c r="H179" s="324"/>
      <c r="I179" s="325"/>
      <c r="J179" s="136" t="str">
        <f t="shared" si="41"/>
        <v>$</v>
      </c>
      <c r="K179" s="18"/>
      <c r="L179" s="323"/>
      <c r="M179" s="324"/>
      <c r="N179" s="324"/>
      <c r="O179" s="324"/>
      <c r="P179" s="324"/>
      <c r="Q179" s="324"/>
      <c r="R179" s="324"/>
      <c r="S179" s="324"/>
      <c r="T179" s="324"/>
      <c r="U179" s="324"/>
      <c r="V179" s="324"/>
      <c r="W179" s="328"/>
      <c r="X179" s="135"/>
      <c r="Y179" s="75"/>
    </row>
    <row r="180" spans="2:25" ht="21" customHeight="1">
      <c r="B180" s="135"/>
      <c r="C180" s="17"/>
      <c r="D180" s="323"/>
      <c r="E180" s="324"/>
      <c r="F180" s="324"/>
      <c r="G180" s="323"/>
      <c r="H180" s="324"/>
      <c r="I180" s="325"/>
      <c r="J180" s="136" t="str">
        <f t="shared" si="41"/>
        <v>$</v>
      </c>
      <c r="K180" s="18"/>
      <c r="L180" s="323"/>
      <c r="M180" s="324"/>
      <c r="N180" s="324"/>
      <c r="O180" s="324"/>
      <c r="P180" s="324"/>
      <c r="Q180" s="324"/>
      <c r="R180" s="324"/>
      <c r="S180" s="324"/>
      <c r="T180" s="324"/>
      <c r="U180" s="324"/>
      <c r="V180" s="324"/>
      <c r="W180" s="328"/>
      <c r="X180" s="135"/>
      <c r="Y180" s="75"/>
    </row>
    <row r="181" spans="2:25" ht="21" customHeight="1">
      <c r="B181" s="135"/>
      <c r="C181" s="17"/>
      <c r="D181" s="323"/>
      <c r="E181" s="324"/>
      <c r="F181" s="324"/>
      <c r="G181" s="323"/>
      <c r="H181" s="324"/>
      <c r="I181" s="325"/>
      <c r="J181" s="136" t="str">
        <f t="shared" si="41"/>
        <v>$</v>
      </c>
      <c r="K181" s="18"/>
      <c r="L181" s="323"/>
      <c r="M181" s="324"/>
      <c r="N181" s="324"/>
      <c r="O181" s="324"/>
      <c r="P181" s="324"/>
      <c r="Q181" s="324"/>
      <c r="R181" s="324"/>
      <c r="S181" s="324"/>
      <c r="T181" s="324"/>
      <c r="U181" s="324"/>
      <c r="V181" s="324"/>
      <c r="W181" s="328"/>
      <c r="X181" s="135"/>
      <c r="Y181" s="75"/>
    </row>
    <row r="182" spans="2:25" ht="21" customHeight="1">
      <c r="B182" s="135"/>
      <c r="C182" s="17"/>
      <c r="D182" s="323"/>
      <c r="E182" s="324"/>
      <c r="F182" s="324"/>
      <c r="G182" s="323"/>
      <c r="H182" s="324"/>
      <c r="I182" s="325"/>
      <c r="J182" s="136" t="str">
        <f t="shared" si="41"/>
        <v>$</v>
      </c>
      <c r="K182" s="18"/>
      <c r="L182" s="323"/>
      <c r="M182" s="324"/>
      <c r="N182" s="324"/>
      <c r="O182" s="324"/>
      <c r="P182" s="324"/>
      <c r="Q182" s="324"/>
      <c r="R182" s="324"/>
      <c r="S182" s="324"/>
      <c r="T182" s="324"/>
      <c r="U182" s="324"/>
      <c r="V182" s="324"/>
      <c r="W182" s="328"/>
      <c r="X182" s="135"/>
      <c r="Y182" s="75"/>
    </row>
    <row r="183" spans="2:25" ht="21" customHeight="1">
      <c r="B183" s="135"/>
      <c r="C183" s="17"/>
      <c r="D183" s="323"/>
      <c r="E183" s="324"/>
      <c r="F183" s="324"/>
      <c r="G183" s="323"/>
      <c r="H183" s="324"/>
      <c r="I183" s="325"/>
      <c r="J183" s="136" t="str">
        <f t="shared" si="41"/>
        <v>$</v>
      </c>
      <c r="K183" s="18"/>
      <c r="L183" s="323"/>
      <c r="M183" s="324"/>
      <c r="N183" s="324"/>
      <c r="O183" s="324"/>
      <c r="P183" s="324"/>
      <c r="Q183" s="324"/>
      <c r="R183" s="324"/>
      <c r="S183" s="324"/>
      <c r="T183" s="324"/>
      <c r="U183" s="324"/>
      <c r="V183" s="324"/>
      <c r="W183" s="328"/>
      <c r="X183" s="135"/>
      <c r="Y183" s="75"/>
    </row>
    <row r="184" spans="2:25" ht="21" customHeight="1">
      <c r="B184" s="135"/>
      <c r="C184" s="17"/>
      <c r="D184" s="323"/>
      <c r="E184" s="324"/>
      <c r="F184" s="324"/>
      <c r="G184" s="323"/>
      <c r="H184" s="324"/>
      <c r="I184" s="325"/>
      <c r="J184" s="136" t="str">
        <f t="shared" si="41"/>
        <v>$</v>
      </c>
      <c r="K184" s="18"/>
      <c r="L184" s="323"/>
      <c r="M184" s="324"/>
      <c r="N184" s="324"/>
      <c r="O184" s="324"/>
      <c r="P184" s="324"/>
      <c r="Q184" s="324"/>
      <c r="R184" s="324"/>
      <c r="S184" s="324"/>
      <c r="T184" s="324"/>
      <c r="U184" s="324"/>
      <c r="V184" s="324"/>
      <c r="W184" s="328"/>
      <c r="X184" s="135"/>
      <c r="Y184" s="75"/>
    </row>
    <row r="185" spans="2:25" ht="21" customHeight="1">
      <c r="B185" s="135"/>
      <c r="C185" s="17"/>
      <c r="D185" s="323"/>
      <c r="E185" s="324"/>
      <c r="F185" s="324"/>
      <c r="G185" s="323"/>
      <c r="H185" s="324"/>
      <c r="I185" s="325"/>
      <c r="J185" s="136" t="str">
        <f t="shared" si="41"/>
        <v>$</v>
      </c>
      <c r="K185" s="18"/>
      <c r="L185" s="323"/>
      <c r="M185" s="324"/>
      <c r="N185" s="324"/>
      <c r="O185" s="324"/>
      <c r="P185" s="324"/>
      <c r="Q185" s="324"/>
      <c r="R185" s="324"/>
      <c r="S185" s="324"/>
      <c r="T185" s="324"/>
      <c r="U185" s="324"/>
      <c r="V185" s="324"/>
      <c r="W185" s="328"/>
      <c r="X185" s="135"/>
      <c r="Y185" s="75"/>
    </row>
    <row r="186" spans="2:25" ht="21" customHeight="1">
      <c r="B186" s="135"/>
      <c r="C186" s="17"/>
      <c r="D186" s="323"/>
      <c r="E186" s="324"/>
      <c r="F186" s="324"/>
      <c r="G186" s="323"/>
      <c r="H186" s="324"/>
      <c r="I186" s="325"/>
      <c r="J186" s="136" t="str">
        <f t="shared" si="41"/>
        <v>$</v>
      </c>
      <c r="K186" s="18"/>
      <c r="L186" s="323"/>
      <c r="M186" s="324"/>
      <c r="N186" s="324"/>
      <c r="O186" s="324"/>
      <c r="P186" s="324"/>
      <c r="Q186" s="324"/>
      <c r="R186" s="324"/>
      <c r="S186" s="324"/>
      <c r="T186" s="324"/>
      <c r="U186" s="324"/>
      <c r="V186" s="324"/>
      <c r="W186" s="328"/>
      <c r="X186" s="135"/>
      <c r="Y186" s="75"/>
    </row>
    <row r="187" spans="2:25" ht="21" customHeight="1">
      <c r="B187" s="135"/>
      <c r="C187" s="17"/>
      <c r="D187" s="323"/>
      <c r="E187" s="324"/>
      <c r="F187" s="324"/>
      <c r="G187" s="323"/>
      <c r="H187" s="324"/>
      <c r="I187" s="325"/>
      <c r="J187" s="136" t="str">
        <f t="shared" si="41"/>
        <v>$</v>
      </c>
      <c r="K187" s="18"/>
      <c r="L187" s="323"/>
      <c r="M187" s="324"/>
      <c r="N187" s="324"/>
      <c r="O187" s="324"/>
      <c r="P187" s="324"/>
      <c r="Q187" s="324"/>
      <c r="R187" s="324"/>
      <c r="S187" s="324"/>
      <c r="T187" s="324"/>
      <c r="U187" s="324"/>
      <c r="V187" s="324"/>
      <c r="W187" s="328"/>
      <c r="X187" s="135"/>
      <c r="Y187" s="75"/>
    </row>
    <row r="188" spans="2:25" ht="21" customHeight="1">
      <c r="B188" s="135"/>
      <c r="C188" s="17"/>
      <c r="D188" s="323"/>
      <c r="E188" s="324"/>
      <c r="F188" s="324"/>
      <c r="G188" s="323"/>
      <c r="H188" s="324"/>
      <c r="I188" s="325"/>
      <c r="J188" s="136" t="str">
        <f t="shared" si="41"/>
        <v>$</v>
      </c>
      <c r="K188" s="18"/>
      <c r="L188" s="323"/>
      <c r="M188" s="324"/>
      <c r="N188" s="324"/>
      <c r="O188" s="324"/>
      <c r="P188" s="324"/>
      <c r="Q188" s="324"/>
      <c r="R188" s="324"/>
      <c r="S188" s="324"/>
      <c r="T188" s="324"/>
      <c r="U188" s="324"/>
      <c r="V188" s="324"/>
      <c r="W188" s="328"/>
      <c r="X188" s="135"/>
      <c r="Y188" s="75"/>
    </row>
    <row r="189" spans="2:25" ht="21" customHeight="1">
      <c r="B189" s="135"/>
      <c r="C189" s="17"/>
      <c r="D189" s="323"/>
      <c r="E189" s="324"/>
      <c r="F189" s="324"/>
      <c r="G189" s="323"/>
      <c r="H189" s="324"/>
      <c r="I189" s="325"/>
      <c r="J189" s="136" t="str">
        <f t="shared" si="41"/>
        <v>$</v>
      </c>
      <c r="K189" s="18"/>
      <c r="L189" s="323"/>
      <c r="M189" s="324"/>
      <c r="N189" s="324"/>
      <c r="O189" s="324"/>
      <c r="P189" s="324"/>
      <c r="Q189" s="324"/>
      <c r="R189" s="324"/>
      <c r="S189" s="324"/>
      <c r="T189" s="324"/>
      <c r="U189" s="324"/>
      <c r="V189" s="324"/>
      <c r="W189" s="328"/>
      <c r="X189" s="135"/>
      <c r="Y189" s="75"/>
    </row>
    <row r="190" spans="2:25" ht="21" customHeight="1">
      <c r="B190" s="135"/>
      <c r="C190" s="17"/>
      <c r="D190" s="323"/>
      <c r="E190" s="324"/>
      <c r="F190" s="324"/>
      <c r="G190" s="323"/>
      <c r="H190" s="324"/>
      <c r="I190" s="325"/>
      <c r="J190" s="136" t="str">
        <f t="shared" si="41"/>
        <v>$</v>
      </c>
      <c r="K190" s="18"/>
      <c r="L190" s="323"/>
      <c r="M190" s="324"/>
      <c r="N190" s="324"/>
      <c r="O190" s="324"/>
      <c r="P190" s="324"/>
      <c r="Q190" s="324"/>
      <c r="R190" s="324"/>
      <c r="S190" s="324"/>
      <c r="T190" s="324"/>
      <c r="U190" s="324"/>
      <c r="V190" s="324"/>
      <c r="W190" s="328"/>
      <c r="X190" s="135"/>
      <c r="Y190" s="75"/>
    </row>
    <row r="191" spans="2:25" ht="21" customHeight="1">
      <c r="B191" s="135"/>
      <c r="C191" s="17"/>
      <c r="D191" s="323"/>
      <c r="E191" s="324"/>
      <c r="F191" s="324"/>
      <c r="G191" s="323"/>
      <c r="H191" s="324"/>
      <c r="I191" s="325"/>
      <c r="J191" s="136" t="str">
        <f t="shared" si="41"/>
        <v>$</v>
      </c>
      <c r="K191" s="18"/>
      <c r="L191" s="323"/>
      <c r="M191" s="324"/>
      <c r="N191" s="324"/>
      <c r="O191" s="324"/>
      <c r="P191" s="324"/>
      <c r="Q191" s="324"/>
      <c r="R191" s="324"/>
      <c r="S191" s="324"/>
      <c r="T191" s="324"/>
      <c r="U191" s="324"/>
      <c r="V191" s="324"/>
      <c r="W191" s="328"/>
      <c r="X191" s="135"/>
      <c r="Y191" s="75"/>
    </row>
    <row r="192" spans="2:25" ht="21" customHeight="1">
      <c r="B192" s="135"/>
      <c r="C192" s="17"/>
      <c r="D192" s="323"/>
      <c r="E192" s="324"/>
      <c r="F192" s="324"/>
      <c r="G192" s="323"/>
      <c r="H192" s="324"/>
      <c r="I192" s="325"/>
      <c r="J192" s="136" t="str">
        <f t="shared" si="41"/>
        <v>$</v>
      </c>
      <c r="K192" s="18"/>
      <c r="L192" s="323"/>
      <c r="M192" s="324"/>
      <c r="N192" s="324"/>
      <c r="O192" s="324"/>
      <c r="P192" s="324"/>
      <c r="Q192" s="324"/>
      <c r="R192" s="324"/>
      <c r="S192" s="324"/>
      <c r="T192" s="324"/>
      <c r="U192" s="324"/>
      <c r="V192" s="324"/>
      <c r="W192" s="328"/>
      <c r="X192" s="135"/>
      <c r="Y192" s="75"/>
    </row>
    <row r="193" spans="2:25" ht="21" customHeight="1">
      <c r="B193" s="135"/>
      <c r="C193" s="17"/>
      <c r="D193" s="323"/>
      <c r="E193" s="324"/>
      <c r="F193" s="324"/>
      <c r="G193" s="323"/>
      <c r="H193" s="324"/>
      <c r="I193" s="325"/>
      <c r="J193" s="136" t="str">
        <f t="shared" si="41"/>
        <v>$</v>
      </c>
      <c r="K193" s="18"/>
      <c r="L193" s="323"/>
      <c r="M193" s="324"/>
      <c r="N193" s="324"/>
      <c r="O193" s="324"/>
      <c r="P193" s="324"/>
      <c r="Q193" s="324"/>
      <c r="R193" s="324"/>
      <c r="S193" s="324"/>
      <c r="T193" s="324"/>
      <c r="U193" s="324"/>
      <c r="V193" s="324"/>
      <c r="W193" s="328"/>
      <c r="X193" s="135"/>
      <c r="Y193" s="75"/>
    </row>
    <row r="194" spans="2:25" ht="21" customHeight="1">
      <c r="B194" s="135"/>
      <c r="C194" s="17"/>
      <c r="D194" s="323"/>
      <c r="E194" s="324"/>
      <c r="F194" s="324"/>
      <c r="G194" s="323"/>
      <c r="H194" s="324"/>
      <c r="I194" s="325"/>
      <c r="J194" s="136" t="str">
        <f t="shared" si="41"/>
        <v>$</v>
      </c>
      <c r="K194" s="18"/>
      <c r="L194" s="323"/>
      <c r="M194" s="324"/>
      <c r="N194" s="324"/>
      <c r="O194" s="324"/>
      <c r="P194" s="324"/>
      <c r="Q194" s="324"/>
      <c r="R194" s="324"/>
      <c r="S194" s="324"/>
      <c r="T194" s="324"/>
      <c r="U194" s="324"/>
      <c r="V194" s="324"/>
      <c r="W194" s="328"/>
      <c r="X194" s="135"/>
      <c r="Y194" s="75"/>
    </row>
    <row r="195" spans="2:25" ht="21" customHeight="1">
      <c r="B195" s="135"/>
      <c r="C195" s="17"/>
      <c r="D195" s="323"/>
      <c r="E195" s="324"/>
      <c r="F195" s="324"/>
      <c r="G195" s="323"/>
      <c r="H195" s="324"/>
      <c r="I195" s="325"/>
      <c r="J195" s="136" t="str">
        <f t="shared" si="41"/>
        <v>$</v>
      </c>
      <c r="K195" s="18"/>
      <c r="L195" s="323"/>
      <c r="M195" s="324"/>
      <c r="N195" s="324"/>
      <c r="O195" s="324"/>
      <c r="P195" s="324"/>
      <c r="Q195" s="324"/>
      <c r="R195" s="324"/>
      <c r="S195" s="324"/>
      <c r="T195" s="324"/>
      <c r="U195" s="324"/>
      <c r="V195" s="324"/>
      <c r="W195" s="328"/>
      <c r="X195" s="135"/>
      <c r="Y195" s="75"/>
    </row>
    <row r="196" spans="2:25" ht="21" customHeight="1">
      <c r="B196" s="135"/>
      <c r="C196" s="17"/>
      <c r="D196" s="323"/>
      <c r="E196" s="324"/>
      <c r="F196" s="324"/>
      <c r="G196" s="323"/>
      <c r="H196" s="324"/>
      <c r="I196" s="325"/>
      <c r="J196" s="136" t="str">
        <f t="shared" si="41"/>
        <v>$</v>
      </c>
      <c r="K196" s="18"/>
      <c r="L196" s="323"/>
      <c r="M196" s="324"/>
      <c r="N196" s="324"/>
      <c r="O196" s="324"/>
      <c r="P196" s="324"/>
      <c r="Q196" s="324"/>
      <c r="R196" s="324"/>
      <c r="S196" s="324"/>
      <c r="T196" s="324"/>
      <c r="U196" s="324"/>
      <c r="V196" s="324"/>
      <c r="W196" s="328"/>
      <c r="X196" s="135"/>
      <c r="Y196" s="75"/>
    </row>
    <row r="197" spans="2:25" ht="21" customHeight="1">
      <c r="B197" s="135"/>
      <c r="C197" s="17"/>
      <c r="D197" s="323"/>
      <c r="E197" s="324"/>
      <c r="F197" s="324"/>
      <c r="G197" s="323"/>
      <c r="H197" s="324"/>
      <c r="I197" s="325"/>
      <c r="J197" s="136" t="str">
        <f t="shared" si="41"/>
        <v>$</v>
      </c>
      <c r="K197" s="18"/>
      <c r="L197" s="323"/>
      <c r="M197" s="324"/>
      <c r="N197" s="324"/>
      <c r="O197" s="324"/>
      <c r="P197" s="324"/>
      <c r="Q197" s="324"/>
      <c r="R197" s="324"/>
      <c r="S197" s="324"/>
      <c r="T197" s="324"/>
      <c r="U197" s="324"/>
      <c r="V197" s="324"/>
      <c r="W197" s="328"/>
      <c r="X197" s="135"/>
      <c r="Y197" s="75"/>
    </row>
    <row r="198" spans="2:25" ht="21" customHeight="1">
      <c r="B198" s="135"/>
      <c r="C198" s="17"/>
      <c r="D198" s="323"/>
      <c r="E198" s="324"/>
      <c r="F198" s="324"/>
      <c r="G198" s="323"/>
      <c r="H198" s="324"/>
      <c r="I198" s="325"/>
      <c r="J198" s="136" t="str">
        <f t="shared" si="41"/>
        <v>$</v>
      </c>
      <c r="K198" s="18"/>
      <c r="L198" s="323"/>
      <c r="M198" s="324"/>
      <c r="N198" s="324"/>
      <c r="O198" s="324"/>
      <c r="P198" s="324"/>
      <c r="Q198" s="324"/>
      <c r="R198" s="324"/>
      <c r="S198" s="324"/>
      <c r="T198" s="324"/>
      <c r="U198" s="324"/>
      <c r="V198" s="324"/>
      <c r="W198" s="328"/>
      <c r="X198" s="135"/>
      <c r="Y198" s="75"/>
    </row>
    <row r="199" spans="2:25" ht="21" customHeight="1">
      <c r="B199" s="135"/>
      <c r="C199" s="17"/>
      <c r="D199" s="323"/>
      <c r="E199" s="324"/>
      <c r="F199" s="324"/>
      <c r="G199" s="323"/>
      <c r="H199" s="324"/>
      <c r="I199" s="325"/>
      <c r="J199" s="136" t="str">
        <f t="shared" si="41"/>
        <v>$</v>
      </c>
      <c r="K199" s="18"/>
      <c r="L199" s="323"/>
      <c r="M199" s="324"/>
      <c r="N199" s="324"/>
      <c r="O199" s="324"/>
      <c r="P199" s="324"/>
      <c r="Q199" s="324"/>
      <c r="R199" s="324"/>
      <c r="S199" s="324"/>
      <c r="T199" s="324"/>
      <c r="U199" s="324"/>
      <c r="V199" s="324"/>
      <c r="W199" s="328"/>
      <c r="X199" s="135"/>
      <c r="Y199" s="75"/>
    </row>
    <row r="200" spans="2:25" ht="21" customHeight="1">
      <c r="B200" s="135"/>
      <c r="C200" s="17"/>
      <c r="D200" s="323"/>
      <c r="E200" s="324"/>
      <c r="F200" s="324"/>
      <c r="G200" s="323"/>
      <c r="H200" s="324"/>
      <c r="I200" s="325"/>
      <c r="J200" s="136" t="str">
        <f t="shared" si="41"/>
        <v>$</v>
      </c>
      <c r="K200" s="18"/>
      <c r="L200" s="323"/>
      <c r="M200" s="324"/>
      <c r="N200" s="324"/>
      <c r="O200" s="324"/>
      <c r="P200" s="324"/>
      <c r="Q200" s="324"/>
      <c r="R200" s="324"/>
      <c r="S200" s="324"/>
      <c r="T200" s="324"/>
      <c r="U200" s="324"/>
      <c r="V200" s="324"/>
      <c r="W200" s="328"/>
      <c r="X200" s="135"/>
      <c r="Y200" s="75"/>
    </row>
    <row r="201" spans="2:25" ht="21" customHeight="1">
      <c r="B201" s="135"/>
      <c r="C201" s="17"/>
      <c r="D201" s="323"/>
      <c r="E201" s="324"/>
      <c r="F201" s="324"/>
      <c r="G201" s="323"/>
      <c r="H201" s="324"/>
      <c r="I201" s="325"/>
      <c r="J201" s="136" t="str">
        <f t="shared" si="41"/>
        <v>$</v>
      </c>
      <c r="K201" s="18"/>
      <c r="L201" s="323"/>
      <c r="M201" s="324"/>
      <c r="N201" s="324"/>
      <c r="O201" s="324"/>
      <c r="P201" s="324"/>
      <c r="Q201" s="324"/>
      <c r="R201" s="324"/>
      <c r="S201" s="324"/>
      <c r="T201" s="324"/>
      <c r="U201" s="324"/>
      <c r="V201" s="324"/>
      <c r="W201" s="328"/>
      <c r="X201" s="135"/>
      <c r="Y201" s="75"/>
    </row>
    <row r="202" spans="2:25" ht="21" customHeight="1">
      <c r="B202" s="135"/>
      <c r="C202" s="17"/>
      <c r="D202" s="323"/>
      <c r="E202" s="324"/>
      <c r="F202" s="324"/>
      <c r="G202" s="323"/>
      <c r="H202" s="324"/>
      <c r="I202" s="325"/>
      <c r="J202" s="136" t="str">
        <f t="shared" si="41"/>
        <v>$</v>
      </c>
      <c r="K202" s="18"/>
      <c r="L202" s="323"/>
      <c r="M202" s="324"/>
      <c r="N202" s="324"/>
      <c r="O202" s="324"/>
      <c r="P202" s="324"/>
      <c r="Q202" s="324"/>
      <c r="R202" s="324"/>
      <c r="S202" s="324"/>
      <c r="T202" s="324"/>
      <c r="U202" s="324"/>
      <c r="V202" s="324"/>
      <c r="W202" s="328"/>
      <c r="X202" s="135"/>
      <c r="Y202" s="75"/>
    </row>
    <row r="203" spans="2:25" ht="21" customHeight="1">
      <c r="B203" s="135"/>
      <c r="C203" s="17"/>
      <c r="D203" s="323"/>
      <c r="E203" s="324"/>
      <c r="F203" s="324"/>
      <c r="G203" s="323"/>
      <c r="H203" s="324"/>
      <c r="I203" s="325"/>
      <c r="J203" s="136" t="str">
        <f t="shared" si="41"/>
        <v>$</v>
      </c>
      <c r="K203" s="18"/>
      <c r="L203" s="323"/>
      <c r="M203" s="324"/>
      <c r="N203" s="324"/>
      <c r="O203" s="324"/>
      <c r="P203" s="324"/>
      <c r="Q203" s="324"/>
      <c r="R203" s="324"/>
      <c r="S203" s="324"/>
      <c r="T203" s="324"/>
      <c r="U203" s="324"/>
      <c r="V203" s="324"/>
      <c r="W203" s="328"/>
      <c r="X203" s="135"/>
      <c r="Y203" s="75"/>
    </row>
    <row r="204" spans="2:25" ht="21" customHeight="1">
      <c r="B204" s="135"/>
      <c r="C204" s="17"/>
      <c r="D204" s="323"/>
      <c r="E204" s="324"/>
      <c r="F204" s="324"/>
      <c r="G204" s="323"/>
      <c r="H204" s="324"/>
      <c r="I204" s="325"/>
      <c r="J204" s="136" t="str">
        <f t="shared" si="41"/>
        <v>$</v>
      </c>
      <c r="K204" s="18"/>
      <c r="L204" s="323"/>
      <c r="M204" s="324"/>
      <c r="N204" s="324"/>
      <c r="O204" s="324"/>
      <c r="P204" s="324"/>
      <c r="Q204" s="324"/>
      <c r="R204" s="324"/>
      <c r="S204" s="324"/>
      <c r="T204" s="324"/>
      <c r="U204" s="324"/>
      <c r="V204" s="324"/>
      <c r="W204" s="328"/>
      <c r="X204" s="135"/>
      <c r="Y204" s="75"/>
    </row>
    <row r="205" spans="2:25" ht="21" customHeight="1">
      <c r="B205" s="135"/>
      <c r="C205" s="17"/>
      <c r="D205" s="323"/>
      <c r="E205" s="324"/>
      <c r="F205" s="324"/>
      <c r="G205" s="323"/>
      <c r="H205" s="324"/>
      <c r="I205" s="325"/>
      <c r="J205" s="136" t="str">
        <f t="shared" si="41"/>
        <v>$</v>
      </c>
      <c r="K205" s="18"/>
      <c r="L205" s="323"/>
      <c r="M205" s="324"/>
      <c r="N205" s="324"/>
      <c r="O205" s="324"/>
      <c r="P205" s="324"/>
      <c r="Q205" s="324"/>
      <c r="R205" s="324"/>
      <c r="S205" s="324"/>
      <c r="T205" s="324"/>
      <c r="U205" s="324"/>
      <c r="V205" s="324"/>
      <c r="W205" s="328"/>
      <c r="X205" s="135"/>
      <c r="Y205" s="75"/>
    </row>
    <row r="206" spans="2:25" ht="21" customHeight="1">
      <c r="B206" s="135"/>
      <c r="C206" s="17"/>
      <c r="D206" s="323"/>
      <c r="E206" s="324"/>
      <c r="F206" s="324"/>
      <c r="G206" s="323"/>
      <c r="H206" s="324"/>
      <c r="I206" s="325"/>
      <c r="J206" s="136" t="str">
        <f t="shared" si="41"/>
        <v>$</v>
      </c>
      <c r="K206" s="18"/>
      <c r="L206" s="323"/>
      <c r="M206" s="324"/>
      <c r="N206" s="324"/>
      <c r="O206" s="324"/>
      <c r="P206" s="324"/>
      <c r="Q206" s="324"/>
      <c r="R206" s="324"/>
      <c r="S206" s="324"/>
      <c r="T206" s="324"/>
      <c r="U206" s="324"/>
      <c r="V206" s="324"/>
      <c r="W206" s="328"/>
      <c r="X206" s="135"/>
      <c r="Y206" s="75"/>
    </row>
    <row r="207" spans="2:25" ht="21" customHeight="1">
      <c r="B207" s="135"/>
      <c r="C207" s="17"/>
      <c r="D207" s="323"/>
      <c r="E207" s="324"/>
      <c r="F207" s="324"/>
      <c r="G207" s="323"/>
      <c r="H207" s="324"/>
      <c r="I207" s="325"/>
      <c r="J207" s="136" t="str">
        <f t="shared" si="41"/>
        <v>$</v>
      </c>
      <c r="K207" s="18"/>
      <c r="L207" s="323"/>
      <c r="M207" s="324"/>
      <c r="N207" s="324"/>
      <c r="O207" s="324"/>
      <c r="P207" s="324"/>
      <c r="Q207" s="324"/>
      <c r="R207" s="324"/>
      <c r="S207" s="324"/>
      <c r="T207" s="324"/>
      <c r="U207" s="324"/>
      <c r="V207" s="324"/>
      <c r="W207" s="328"/>
      <c r="X207" s="135"/>
      <c r="Y207" s="75"/>
    </row>
    <row r="208" spans="2:25" ht="21" customHeight="1">
      <c r="B208" s="135"/>
      <c r="C208" s="17"/>
      <c r="D208" s="323"/>
      <c r="E208" s="324"/>
      <c r="F208" s="324"/>
      <c r="G208" s="323"/>
      <c r="H208" s="324"/>
      <c r="I208" s="325"/>
      <c r="J208" s="136" t="str">
        <f t="shared" si="41"/>
        <v>$</v>
      </c>
      <c r="K208" s="18"/>
      <c r="L208" s="323"/>
      <c r="M208" s="324"/>
      <c r="N208" s="324"/>
      <c r="O208" s="324"/>
      <c r="P208" s="324"/>
      <c r="Q208" s="324"/>
      <c r="R208" s="324"/>
      <c r="S208" s="324"/>
      <c r="T208" s="324"/>
      <c r="U208" s="324"/>
      <c r="V208" s="324"/>
      <c r="W208" s="328"/>
      <c r="X208" s="135"/>
      <c r="Y208" s="75"/>
    </row>
    <row r="209" spans="2:25" ht="21" customHeight="1">
      <c r="B209" s="135"/>
      <c r="C209" s="17"/>
      <c r="D209" s="323"/>
      <c r="E209" s="324"/>
      <c r="F209" s="324"/>
      <c r="G209" s="323"/>
      <c r="H209" s="324"/>
      <c r="I209" s="325"/>
      <c r="J209" s="136" t="str">
        <f t="shared" si="41"/>
        <v>$</v>
      </c>
      <c r="K209" s="18"/>
      <c r="L209" s="323"/>
      <c r="M209" s="324"/>
      <c r="N209" s="324"/>
      <c r="O209" s="324"/>
      <c r="P209" s="324"/>
      <c r="Q209" s="324"/>
      <c r="R209" s="324"/>
      <c r="S209" s="324"/>
      <c r="T209" s="324"/>
      <c r="U209" s="324"/>
      <c r="V209" s="324"/>
      <c r="W209" s="328"/>
      <c r="X209" s="135"/>
      <c r="Y209" s="75"/>
    </row>
    <row r="210" spans="2:25" ht="21" customHeight="1">
      <c r="B210" s="135"/>
      <c r="C210" s="17"/>
      <c r="D210" s="323"/>
      <c r="E210" s="324"/>
      <c r="F210" s="324"/>
      <c r="G210" s="323"/>
      <c r="H210" s="324"/>
      <c r="I210" s="325"/>
      <c r="J210" s="136" t="str">
        <f t="shared" si="41"/>
        <v>$</v>
      </c>
      <c r="K210" s="18"/>
      <c r="L210" s="323"/>
      <c r="M210" s="324"/>
      <c r="N210" s="324"/>
      <c r="O210" s="324"/>
      <c r="P210" s="324"/>
      <c r="Q210" s="324"/>
      <c r="R210" s="324"/>
      <c r="S210" s="324"/>
      <c r="T210" s="324"/>
      <c r="U210" s="324"/>
      <c r="V210" s="324"/>
      <c r="W210" s="328"/>
      <c r="X210" s="135"/>
      <c r="Y210" s="75"/>
    </row>
    <row r="211" spans="2:25" ht="21" customHeight="1">
      <c r="B211" s="135"/>
      <c r="C211" s="17"/>
      <c r="D211" s="323"/>
      <c r="E211" s="324"/>
      <c r="F211" s="324"/>
      <c r="G211" s="323"/>
      <c r="H211" s="324"/>
      <c r="I211" s="325"/>
      <c r="J211" s="136" t="str">
        <f t="shared" si="41"/>
        <v>$</v>
      </c>
      <c r="K211" s="18"/>
      <c r="L211" s="323"/>
      <c r="M211" s="324"/>
      <c r="N211" s="324"/>
      <c r="O211" s="324"/>
      <c r="P211" s="324"/>
      <c r="Q211" s="324"/>
      <c r="R211" s="324"/>
      <c r="S211" s="324"/>
      <c r="T211" s="324"/>
      <c r="U211" s="324"/>
      <c r="V211" s="324"/>
      <c r="W211" s="328"/>
      <c r="X211" s="135"/>
      <c r="Y211" s="75"/>
    </row>
    <row r="212" spans="2:25" ht="21" customHeight="1">
      <c r="B212" s="135"/>
      <c r="C212" s="17"/>
      <c r="D212" s="323"/>
      <c r="E212" s="324"/>
      <c r="F212" s="324"/>
      <c r="G212" s="323"/>
      <c r="H212" s="324"/>
      <c r="I212" s="325"/>
      <c r="J212" s="136" t="str">
        <f t="shared" si="41"/>
        <v>$</v>
      </c>
      <c r="K212" s="18"/>
      <c r="L212" s="323"/>
      <c r="M212" s="324"/>
      <c r="N212" s="324"/>
      <c r="O212" s="324"/>
      <c r="P212" s="324"/>
      <c r="Q212" s="324"/>
      <c r="R212" s="324"/>
      <c r="S212" s="324"/>
      <c r="T212" s="324"/>
      <c r="U212" s="324"/>
      <c r="V212" s="324"/>
      <c r="W212" s="328"/>
      <c r="X212" s="135"/>
      <c r="Y212" s="75"/>
    </row>
    <row r="213" spans="2:25" ht="21" customHeight="1">
      <c r="B213" s="135"/>
      <c r="C213" s="17"/>
      <c r="D213" s="323"/>
      <c r="E213" s="324"/>
      <c r="F213" s="324"/>
      <c r="G213" s="323"/>
      <c r="H213" s="324"/>
      <c r="I213" s="325"/>
      <c r="J213" s="136" t="str">
        <f t="shared" si="41"/>
        <v>$</v>
      </c>
      <c r="K213" s="18"/>
      <c r="L213" s="323"/>
      <c r="M213" s="324"/>
      <c r="N213" s="324"/>
      <c r="O213" s="324"/>
      <c r="P213" s="324"/>
      <c r="Q213" s="324"/>
      <c r="R213" s="324"/>
      <c r="S213" s="324"/>
      <c r="T213" s="324"/>
      <c r="U213" s="324"/>
      <c r="V213" s="324"/>
      <c r="W213" s="328"/>
      <c r="X213" s="135"/>
      <c r="Y213" s="75"/>
    </row>
    <row r="214" spans="2:25" ht="21" customHeight="1">
      <c r="B214" s="135"/>
      <c r="C214" s="17"/>
      <c r="D214" s="323"/>
      <c r="E214" s="324"/>
      <c r="F214" s="324"/>
      <c r="G214" s="323"/>
      <c r="H214" s="324"/>
      <c r="I214" s="325"/>
      <c r="J214" s="136" t="str">
        <f t="shared" si="41"/>
        <v>$</v>
      </c>
      <c r="K214" s="18"/>
      <c r="L214" s="323"/>
      <c r="M214" s="324"/>
      <c r="N214" s="324"/>
      <c r="O214" s="324"/>
      <c r="P214" s="324"/>
      <c r="Q214" s="324"/>
      <c r="R214" s="324"/>
      <c r="S214" s="324"/>
      <c r="T214" s="324"/>
      <c r="U214" s="324"/>
      <c r="V214" s="324"/>
      <c r="W214" s="328"/>
      <c r="X214" s="135"/>
      <c r="Y214" s="75"/>
    </row>
    <row r="215" spans="2:25" ht="21" customHeight="1">
      <c r="B215" s="135"/>
      <c r="C215" s="17"/>
      <c r="D215" s="323"/>
      <c r="E215" s="324"/>
      <c r="F215" s="324"/>
      <c r="G215" s="323"/>
      <c r="H215" s="324"/>
      <c r="I215" s="325"/>
      <c r="J215" s="136" t="str">
        <f t="shared" si="41"/>
        <v>$</v>
      </c>
      <c r="K215" s="18"/>
      <c r="L215" s="323"/>
      <c r="M215" s="324"/>
      <c r="N215" s="324"/>
      <c r="O215" s="324"/>
      <c r="P215" s="324"/>
      <c r="Q215" s="324"/>
      <c r="R215" s="324"/>
      <c r="S215" s="324"/>
      <c r="T215" s="324"/>
      <c r="U215" s="324"/>
      <c r="V215" s="324"/>
      <c r="W215" s="328"/>
      <c r="X215" s="135"/>
      <c r="Y215" s="75"/>
    </row>
    <row r="216" spans="2:25" ht="21" customHeight="1">
      <c r="B216" s="135"/>
      <c r="C216" s="17"/>
      <c r="D216" s="323"/>
      <c r="E216" s="324"/>
      <c r="F216" s="324"/>
      <c r="G216" s="323"/>
      <c r="H216" s="324"/>
      <c r="I216" s="325"/>
      <c r="J216" s="136" t="str">
        <f t="shared" si="41"/>
        <v>$</v>
      </c>
      <c r="K216" s="18"/>
      <c r="L216" s="323"/>
      <c r="M216" s="324"/>
      <c r="N216" s="324"/>
      <c r="O216" s="324"/>
      <c r="P216" s="324"/>
      <c r="Q216" s="324"/>
      <c r="R216" s="324"/>
      <c r="S216" s="324"/>
      <c r="T216" s="324"/>
      <c r="U216" s="324"/>
      <c r="V216" s="324"/>
      <c r="W216" s="328"/>
      <c r="X216" s="135"/>
      <c r="Y216" s="75"/>
    </row>
    <row r="217" spans="2:25" ht="21" customHeight="1">
      <c r="B217" s="135"/>
      <c r="C217" s="17"/>
      <c r="D217" s="323"/>
      <c r="E217" s="324"/>
      <c r="F217" s="324"/>
      <c r="G217" s="323"/>
      <c r="H217" s="324"/>
      <c r="I217" s="325"/>
      <c r="J217" s="136" t="str">
        <f t="shared" si="41"/>
        <v>$</v>
      </c>
      <c r="K217" s="18"/>
      <c r="L217" s="323"/>
      <c r="M217" s="324"/>
      <c r="N217" s="324"/>
      <c r="O217" s="324"/>
      <c r="P217" s="324"/>
      <c r="Q217" s="324"/>
      <c r="R217" s="324"/>
      <c r="S217" s="324"/>
      <c r="T217" s="324"/>
      <c r="U217" s="324"/>
      <c r="V217" s="324"/>
      <c r="W217" s="328"/>
      <c r="X217" s="135"/>
      <c r="Y217" s="75"/>
    </row>
    <row r="218" spans="2:25" ht="21" customHeight="1">
      <c r="B218" s="135"/>
      <c r="C218" s="17"/>
      <c r="D218" s="323"/>
      <c r="E218" s="324"/>
      <c r="F218" s="324"/>
      <c r="G218" s="323"/>
      <c r="H218" s="324"/>
      <c r="I218" s="325"/>
      <c r="J218" s="136" t="str">
        <f t="shared" si="41"/>
        <v>$</v>
      </c>
      <c r="K218" s="18"/>
      <c r="L218" s="323"/>
      <c r="M218" s="324"/>
      <c r="N218" s="324"/>
      <c r="O218" s="324"/>
      <c r="P218" s="324"/>
      <c r="Q218" s="324"/>
      <c r="R218" s="324"/>
      <c r="S218" s="324"/>
      <c r="T218" s="324"/>
      <c r="U218" s="324"/>
      <c r="V218" s="324"/>
      <c r="W218" s="328"/>
      <c r="X218" s="135"/>
      <c r="Y218" s="75"/>
    </row>
    <row r="219" spans="2:25" ht="21" customHeight="1">
      <c r="B219" s="135"/>
      <c r="C219" s="17"/>
      <c r="D219" s="323"/>
      <c r="E219" s="324"/>
      <c r="F219" s="324"/>
      <c r="G219" s="323"/>
      <c r="H219" s="324"/>
      <c r="I219" s="325"/>
      <c r="J219" s="136" t="str">
        <f t="shared" si="41"/>
        <v>$</v>
      </c>
      <c r="K219" s="18"/>
      <c r="L219" s="323"/>
      <c r="M219" s="324"/>
      <c r="N219" s="324"/>
      <c r="O219" s="324"/>
      <c r="P219" s="324"/>
      <c r="Q219" s="324"/>
      <c r="R219" s="324"/>
      <c r="S219" s="324"/>
      <c r="T219" s="324"/>
      <c r="U219" s="324"/>
      <c r="V219" s="324"/>
      <c r="W219" s="328"/>
      <c r="X219" s="135"/>
      <c r="Y219" s="75"/>
    </row>
    <row r="220" spans="2:25" ht="21" customHeight="1">
      <c r="B220" s="135"/>
      <c r="C220" s="17"/>
      <c r="D220" s="323"/>
      <c r="E220" s="324"/>
      <c r="F220" s="324"/>
      <c r="G220" s="323"/>
      <c r="H220" s="324"/>
      <c r="I220" s="325"/>
      <c r="J220" s="136" t="str">
        <f t="shared" si="41"/>
        <v>$</v>
      </c>
      <c r="K220" s="18"/>
      <c r="L220" s="323"/>
      <c r="M220" s="324"/>
      <c r="N220" s="324"/>
      <c r="O220" s="324"/>
      <c r="P220" s="324"/>
      <c r="Q220" s="324"/>
      <c r="R220" s="324"/>
      <c r="S220" s="324"/>
      <c r="T220" s="324"/>
      <c r="U220" s="324"/>
      <c r="V220" s="324"/>
      <c r="W220" s="328"/>
      <c r="X220" s="135"/>
      <c r="Y220" s="75"/>
    </row>
    <row r="221" spans="2:25" ht="21" customHeight="1">
      <c r="B221" s="135"/>
      <c r="C221" s="17"/>
      <c r="D221" s="323"/>
      <c r="E221" s="324"/>
      <c r="F221" s="324"/>
      <c r="G221" s="323"/>
      <c r="H221" s="324"/>
      <c r="I221" s="325"/>
      <c r="J221" s="136" t="str">
        <f t="shared" si="41"/>
        <v>$</v>
      </c>
      <c r="K221" s="18"/>
      <c r="L221" s="323"/>
      <c r="M221" s="324"/>
      <c r="N221" s="324"/>
      <c r="O221" s="324"/>
      <c r="P221" s="324"/>
      <c r="Q221" s="324"/>
      <c r="R221" s="324"/>
      <c r="S221" s="324"/>
      <c r="T221" s="324"/>
      <c r="U221" s="324"/>
      <c r="V221" s="324"/>
      <c r="W221" s="328"/>
      <c r="X221" s="135"/>
      <c r="Y221" s="75"/>
    </row>
    <row r="222" spans="2:25" ht="21" customHeight="1">
      <c r="B222" s="135"/>
      <c r="C222" s="17"/>
      <c r="D222" s="323"/>
      <c r="E222" s="324"/>
      <c r="F222" s="324"/>
      <c r="G222" s="323"/>
      <c r="H222" s="324"/>
      <c r="I222" s="325"/>
      <c r="J222" s="136" t="str">
        <f t="shared" si="41"/>
        <v>$</v>
      </c>
      <c r="K222" s="18"/>
      <c r="L222" s="323"/>
      <c r="M222" s="324"/>
      <c r="N222" s="324"/>
      <c r="O222" s="324"/>
      <c r="P222" s="324"/>
      <c r="Q222" s="324"/>
      <c r="R222" s="324"/>
      <c r="S222" s="324"/>
      <c r="T222" s="324"/>
      <c r="U222" s="324"/>
      <c r="V222" s="324"/>
      <c r="W222" s="328"/>
      <c r="X222" s="135"/>
      <c r="Y222" s="75"/>
    </row>
    <row r="223" spans="2:25" ht="21" customHeight="1">
      <c r="B223" s="135"/>
      <c r="C223" s="17"/>
      <c r="D223" s="323"/>
      <c r="E223" s="324"/>
      <c r="F223" s="324"/>
      <c r="G223" s="323"/>
      <c r="H223" s="324"/>
      <c r="I223" s="325"/>
      <c r="J223" s="136" t="str">
        <f t="shared" si="41"/>
        <v>$</v>
      </c>
      <c r="K223" s="18"/>
      <c r="L223" s="323"/>
      <c r="M223" s="324"/>
      <c r="N223" s="324"/>
      <c r="O223" s="324"/>
      <c r="P223" s="324"/>
      <c r="Q223" s="324"/>
      <c r="R223" s="324"/>
      <c r="S223" s="324"/>
      <c r="T223" s="324"/>
      <c r="U223" s="324"/>
      <c r="V223" s="324"/>
      <c r="W223" s="328"/>
      <c r="X223" s="135"/>
      <c r="Y223" s="75"/>
    </row>
    <row r="224" spans="2:25" ht="21" customHeight="1">
      <c r="B224" s="135"/>
      <c r="C224" s="17"/>
      <c r="D224" s="323"/>
      <c r="E224" s="324"/>
      <c r="F224" s="324"/>
      <c r="G224" s="323"/>
      <c r="H224" s="324"/>
      <c r="I224" s="325"/>
      <c r="J224" s="136" t="str">
        <f t="shared" ref="J224:J287" si="42">$E$8</f>
        <v>$</v>
      </c>
      <c r="K224" s="18"/>
      <c r="L224" s="323"/>
      <c r="M224" s="324"/>
      <c r="N224" s="324"/>
      <c r="O224" s="324"/>
      <c r="P224" s="324"/>
      <c r="Q224" s="324"/>
      <c r="R224" s="324"/>
      <c r="S224" s="324"/>
      <c r="T224" s="324"/>
      <c r="U224" s="324"/>
      <c r="V224" s="324"/>
      <c r="W224" s="328"/>
      <c r="X224" s="135"/>
      <c r="Y224" s="75"/>
    </row>
    <row r="225" spans="2:25" ht="21" customHeight="1">
      <c r="B225" s="135"/>
      <c r="C225" s="17"/>
      <c r="D225" s="323"/>
      <c r="E225" s="324"/>
      <c r="F225" s="324"/>
      <c r="G225" s="323"/>
      <c r="H225" s="324"/>
      <c r="I225" s="325"/>
      <c r="J225" s="136" t="str">
        <f t="shared" si="42"/>
        <v>$</v>
      </c>
      <c r="K225" s="18"/>
      <c r="L225" s="323"/>
      <c r="M225" s="324"/>
      <c r="N225" s="324"/>
      <c r="O225" s="324"/>
      <c r="P225" s="324"/>
      <c r="Q225" s="324"/>
      <c r="R225" s="324"/>
      <c r="S225" s="324"/>
      <c r="T225" s="324"/>
      <c r="U225" s="324"/>
      <c r="V225" s="324"/>
      <c r="W225" s="328"/>
      <c r="X225" s="135"/>
      <c r="Y225" s="75"/>
    </row>
    <row r="226" spans="2:25" ht="21" customHeight="1">
      <c r="B226" s="135"/>
      <c r="C226" s="17"/>
      <c r="D226" s="323"/>
      <c r="E226" s="324"/>
      <c r="F226" s="324"/>
      <c r="G226" s="323"/>
      <c r="H226" s="324"/>
      <c r="I226" s="325"/>
      <c r="J226" s="136" t="str">
        <f t="shared" si="42"/>
        <v>$</v>
      </c>
      <c r="K226" s="18"/>
      <c r="L226" s="323"/>
      <c r="M226" s="324"/>
      <c r="N226" s="324"/>
      <c r="O226" s="324"/>
      <c r="P226" s="324"/>
      <c r="Q226" s="324"/>
      <c r="R226" s="324"/>
      <c r="S226" s="324"/>
      <c r="T226" s="324"/>
      <c r="U226" s="324"/>
      <c r="V226" s="324"/>
      <c r="W226" s="328"/>
      <c r="X226" s="135"/>
      <c r="Y226" s="75"/>
    </row>
    <row r="227" spans="2:25" ht="21" customHeight="1">
      <c r="B227" s="135"/>
      <c r="C227" s="17"/>
      <c r="D227" s="323"/>
      <c r="E227" s="324"/>
      <c r="F227" s="324"/>
      <c r="G227" s="323"/>
      <c r="H227" s="324"/>
      <c r="I227" s="325"/>
      <c r="J227" s="136" t="str">
        <f t="shared" si="42"/>
        <v>$</v>
      </c>
      <c r="K227" s="18"/>
      <c r="L227" s="323"/>
      <c r="M227" s="324"/>
      <c r="N227" s="324"/>
      <c r="O227" s="324"/>
      <c r="P227" s="324"/>
      <c r="Q227" s="324"/>
      <c r="R227" s="324"/>
      <c r="S227" s="324"/>
      <c r="T227" s="324"/>
      <c r="U227" s="324"/>
      <c r="V227" s="324"/>
      <c r="W227" s="328"/>
      <c r="X227" s="135"/>
      <c r="Y227" s="75"/>
    </row>
    <row r="228" spans="2:25" ht="21" customHeight="1">
      <c r="B228" s="135"/>
      <c r="C228" s="17"/>
      <c r="D228" s="323"/>
      <c r="E228" s="324"/>
      <c r="F228" s="324"/>
      <c r="G228" s="323"/>
      <c r="H228" s="324"/>
      <c r="I228" s="325"/>
      <c r="J228" s="136" t="str">
        <f t="shared" si="42"/>
        <v>$</v>
      </c>
      <c r="K228" s="18"/>
      <c r="L228" s="323"/>
      <c r="M228" s="324"/>
      <c r="N228" s="324"/>
      <c r="O228" s="324"/>
      <c r="P228" s="324"/>
      <c r="Q228" s="324"/>
      <c r="R228" s="324"/>
      <c r="S228" s="324"/>
      <c r="T228" s="324"/>
      <c r="U228" s="324"/>
      <c r="V228" s="324"/>
      <c r="W228" s="328"/>
      <c r="X228" s="135"/>
      <c r="Y228" s="75"/>
    </row>
    <row r="229" spans="2:25" ht="21" customHeight="1">
      <c r="B229" s="135"/>
      <c r="C229" s="17"/>
      <c r="D229" s="323"/>
      <c r="E229" s="324"/>
      <c r="F229" s="324"/>
      <c r="G229" s="323"/>
      <c r="H229" s="324"/>
      <c r="I229" s="325"/>
      <c r="J229" s="136" t="str">
        <f t="shared" si="42"/>
        <v>$</v>
      </c>
      <c r="K229" s="18"/>
      <c r="L229" s="323"/>
      <c r="M229" s="324"/>
      <c r="N229" s="324"/>
      <c r="O229" s="324"/>
      <c r="P229" s="324"/>
      <c r="Q229" s="324"/>
      <c r="R229" s="324"/>
      <c r="S229" s="324"/>
      <c r="T229" s="324"/>
      <c r="U229" s="324"/>
      <c r="V229" s="324"/>
      <c r="W229" s="328"/>
      <c r="X229" s="135"/>
      <c r="Y229" s="75"/>
    </row>
    <row r="230" spans="2:25" ht="21" customHeight="1">
      <c r="B230" s="135"/>
      <c r="C230" s="17"/>
      <c r="D230" s="323"/>
      <c r="E230" s="324"/>
      <c r="F230" s="324"/>
      <c r="G230" s="323"/>
      <c r="H230" s="324"/>
      <c r="I230" s="325"/>
      <c r="J230" s="136" t="str">
        <f t="shared" si="42"/>
        <v>$</v>
      </c>
      <c r="K230" s="18"/>
      <c r="L230" s="323"/>
      <c r="M230" s="324"/>
      <c r="N230" s="324"/>
      <c r="O230" s="324"/>
      <c r="P230" s="324"/>
      <c r="Q230" s="324"/>
      <c r="R230" s="324"/>
      <c r="S230" s="324"/>
      <c r="T230" s="324"/>
      <c r="U230" s="324"/>
      <c r="V230" s="324"/>
      <c r="W230" s="328"/>
      <c r="X230" s="135"/>
      <c r="Y230" s="75"/>
    </row>
    <row r="231" spans="2:25" ht="21" customHeight="1">
      <c r="B231" s="135"/>
      <c r="C231" s="17"/>
      <c r="D231" s="323"/>
      <c r="E231" s="324"/>
      <c r="F231" s="324"/>
      <c r="G231" s="323"/>
      <c r="H231" s="324"/>
      <c r="I231" s="325"/>
      <c r="J231" s="136" t="str">
        <f t="shared" si="42"/>
        <v>$</v>
      </c>
      <c r="K231" s="18"/>
      <c r="L231" s="323"/>
      <c r="M231" s="324"/>
      <c r="N231" s="324"/>
      <c r="O231" s="324"/>
      <c r="P231" s="324"/>
      <c r="Q231" s="324"/>
      <c r="R231" s="324"/>
      <c r="S231" s="324"/>
      <c r="T231" s="324"/>
      <c r="U231" s="324"/>
      <c r="V231" s="324"/>
      <c r="W231" s="328"/>
      <c r="X231" s="135"/>
      <c r="Y231" s="75"/>
    </row>
    <row r="232" spans="2:25" ht="21" customHeight="1">
      <c r="B232" s="135"/>
      <c r="C232" s="17"/>
      <c r="D232" s="323"/>
      <c r="E232" s="324"/>
      <c r="F232" s="324"/>
      <c r="G232" s="323"/>
      <c r="H232" s="324"/>
      <c r="I232" s="325"/>
      <c r="J232" s="136" t="str">
        <f t="shared" si="42"/>
        <v>$</v>
      </c>
      <c r="K232" s="18"/>
      <c r="L232" s="323"/>
      <c r="M232" s="324"/>
      <c r="N232" s="324"/>
      <c r="O232" s="324"/>
      <c r="P232" s="324"/>
      <c r="Q232" s="324"/>
      <c r="R232" s="324"/>
      <c r="S232" s="324"/>
      <c r="T232" s="324"/>
      <c r="U232" s="324"/>
      <c r="V232" s="324"/>
      <c r="W232" s="328"/>
      <c r="X232" s="135"/>
      <c r="Y232" s="75"/>
    </row>
    <row r="233" spans="2:25" ht="21" customHeight="1">
      <c r="B233" s="135"/>
      <c r="C233" s="17"/>
      <c r="D233" s="323"/>
      <c r="E233" s="324"/>
      <c r="F233" s="324"/>
      <c r="G233" s="323"/>
      <c r="H233" s="324"/>
      <c r="I233" s="325"/>
      <c r="J233" s="136" t="str">
        <f t="shared" si="42"/>
        <v>$</v>
      </c>
      <c r="K233" s="18"/>
      <c r="L233" s="323"/>
      <c r="M233" s="324"/>
      <c r="N233" s="324"/>
      <c r="O233" s="324"/>
      <c r="P233" s="324"/>
      <c r="Q233" s="324"/>
      <c r="R233" s="324"/>
      <c r="S233" s="324"/>
      <c r="T233" s="324"/>
      <c r="U233" s="324"/>
      <c r="V233" s="324"/>
      <c r="W233" s="328"/>
      <c r="X233" s="135"/>
      <c r="Y233" s="75"/>
    </row>
    <row r="234" spans="2:25" ht="21" customHeight="1">
      <c r="B234" s="135"/>
      <c r="C234" s="17"/>
      <c r="D234" s="323"/>
      <c r="E234" s="324"/>
      <c r="F234" s="324"/>
      <c r="G234" s="323"/>
      <c r="H234" s="324"/>
      <c r="I234" s="325"/>
      <c r="J234" s="136" t="str">
        <f t="shared" si="42"/>
        <v>$</v>
      </c>
      <c r="K234" s="18"/>
      <c r="L234" s="323"/>
      <c r="M234" s="324"/>
      <c r="N234" s="324"/>
      <c r="O234" s="324"/>
      <c r="P234" s="324"/>
      <c r="Q234" s="324"/>
      <c r="R234" s="324"/>
      <c r="S234" s="324"/>
      <c r="T234" s="324"/>
      <c r="U234" s="324"/>
      <c r="V234" s="324"/>
      <c r="W234" s="328"/>
      <c r="X234" s="135"/>
      <c r="Y234" s="75"/>
    </row>
    <row r="235" spans="2:25" ht="21" customHeight="1">
      <c r="B235" s="135"/>
      <c r="C235" s="17"/>
      <c r="D235" s="323"/>
      <c r="E235" s="324"/>
      <c r="F235" s="324"/>
      <c r="G235" s="323"/>
      <c r="H235" s="324"/>
      <c r="I235" s="325"/>
      <c r="J235" s="136" t="str">
        <f t="shared" si="42"/>
        <v>$</v>
      </c>
      <c r="K235" s="18"/>
      <c r="L235" s="323"/>
      <c r="M235" s="324"/>
      <c r="N235" s="324"/>
      <c r="O235" s="324"/>
      <c r="P235" s="324"/>
      <c r="Q235" s="324"/>
      <c r="R235" s="324"/>
      <c r="S235" s="324"/>
      <c r="T235" s="324"/>
      <c r="U235" s="324"/>
      <c r="V235" s="324"/>
      <c r="W235" s="328"/>
      <c r="X235" s="135"/>
      <c r="Y235" s="75"/>
    </row>
    <row r="236" spans="2:25" ht="21" customHeight="1">
      <c r="B236" s="135"/>
      <c r="C236" s="17"/>
      <c r="D236" s="323"/>
      <c r="E236" s="324"/>
      <c r="F236" s="324"/>
      <c r="G236" s="323"/>
      <c r="H236" s="324"/>
      <c r="I236" s="325"/>
      <c r="J236" s="136" t="str">
        <f t="shared" si="42"/>
        <v>$</v>
      </c>
      <c r="K236" s="18"/>
      <c r="L236" s="323"/>
      <c r="M236" s="324"/>
      <c r="N236" s="324"/>
      <c r="O236" s="324"/>
      <c r="P236" s="324"/>
      <c r="Q236" s="324"/>
      <c r="R236" s="324"/>
      <c r="S236" s="324"/>
      <c r="T236" s="324"/>
      <c r="U236" s="324"/>
      <c r="V236" s="324"/>
      <c r="W236" s="328"/>
      <c r="X236" s="135"/>
      <c r="Y236" s="75"/>
    </row>
    <row r="237" spans="2:25" ht="21" customHeight="1">
      <c r="B237" s="135"/>
      <c r="C237" s="17"/>
      <c r="D237" s="323"/>
      <c r="E237" s="324"/>
      <c r="F237" s="324"/>
      <c r="G237" s="323"/>
      <c r="H237" s="324"/>
      <c r="I237" s="325"/>
      <c r="J237" s="136" t="str">
        <f t="shared" si="42"/>
        <v>$</v>
      </c>
      <c r="K237" s="18"/>
      <c r="L237" s="323"/>
      <c r="M237" s="324"/>
      <c r="N237" s="324"/>
      <c r="O237" s="324"/>
      <c r="P237" s="324"/>
      <c r="Q237" s="324"/>
      <c r="R237" s="324"/>
      <c r="S237" s="324"/>
      <c r="T237" s="324"/>
      <c r="U237" s="324"/>
      <c r="V237" s="324"/>
      <c r="W237" s="328"/>
      <c r="X237" s="135"/>
      <c r="Y237" s="75"/>
    </row>
    <row r="238" spans="2:25" ht="21" customHeight="1">
      <c r="B238" s="135"/>
      <c r="C238" s="17"/>
      <c r="D238" s="323"/>
      <c r="E238" s="324"/>
      <c r="F238" s="324"/>
      <c r="G238" s="323"/>
      <c r="H238" s="324"/>
      <c r="I238" s="325"/>
      <c r="J238" s="136" t="str">
        <f t="shared" si="42"/>
        <v>$</v>
      </c>
      <c r="K238" s="18"/>
      <c r="L238" s="323"/>
      <c r="M238" s="324"/>
      <c r="N238" s="324"/>
      <c r="O238" s="324"/>
      <c r="P238" s="324"/>
      <c r="Q238" s="324"/>
      <c r="R238" s="324"/>
      <c r="S238" s="324"/>
      <c r="T238" s="324"/>
      <c r="U238" s="324"/>
      <c r="V238" s="324"/>
      <c r="W238" s="328"/>
      <c r="X238" s="135"/>
      <c r="Y238" s="75"/>
    </row>
    <row r="239" spans="2:25" ht="21" customHeight="1">
      <c r="B239" s="135"/>
      <c r="C239" s="17"/>
      <c r="D239" s="323"/>
      <c r="E239" s="324"/>
      <c r="F239" s="324"/>
      <c r="G239" s="323"/>
      <c r="H239" s="324"/>
      <c r="I239" s="325"/>
      <c r="J239" s="136" t="str">
        <f t="shared" si="42"/>
        <v>$</v>
      </c>
      <c r="K239" s="18"/>
      <c r="L239" s="323"/>
      <c r="M239" s="324"/>
      <c r="N239" s="324"/>
      <c r="O239" s="324"/>
      <c r="P239" s="324"/>
      <c r="Q239" s="324"/>
      <c r="R239" s="324"/>
      <c r="S239" s="324"/>
      <c r="T239" s="324"/>
      <c r="U239" s="324"/>
      <c r="V239" s="324"/>
      <c r="W239" s="328"/>
      <c r="X239" s="135"/>
      <c r="Y239" s="75"/>
    </row>
    <row r="240" spans="2:25" ht="21" customHeight="1">
      <c r="B240" s="135"/>
      <c r="C240" s="17"/>
      <c r="D240" s="323"/>
      <c r="E240" s="324"/>
      <c r="F240" s="324"/>
      <c r="G240" s="323"/>
      <c r="H240" s="324"/>
      <c r="I240" s="325"/>
      <c r="J240" s="136" t="str">
        <f t="shared" si="42"/>
        <v>$</v>
      </c>
      <c r="K240" s="18"/>
      <c r="L240" s="323"/>
      <c r="M240" s="324"/>
      <c r="N240" s="324"/>
      <c r="O240" s="324"/>
      <c r="P240" s="324"/>
      <c r="Q240" s="324"/>
      <c r="R240" s="324"/>
      <c r="S240" s="324"/>
      <c r="T240" s="324"/>
      <c r="U240" s="324"/>
      <c r="V240" s="324"/>
      <c r="W240" s="328"/>
      <c r="X240" s="135"/>
      <c r="Y240" s="75"/>
    </row>
    <row r="241" spans="2:25" ht="21" customHeight="1">
      <c r="B241" s="135"/>
      <c r="C241" s="17"/>
      <c r="D241" s="323"/>
      <c r="E241" s="324"/>
      <c r="F241" s="324"/>
      <c r="G241" s="323"/>
      <c r="H241" s="324"/>
      <c r="I241" s="325"/>
      <c r="J241" s="136" t="str">
        <f t="shared" si="42"/>
        <v>$</v>
      </c>
      <c r="K241" s="18"/>
      <c r="L241" s="323"/>
      <c r="M241" s="324"/>
      <c r="N241" s="324"/>
      <c r="O241" s="324"/>
      <c r="P241" s="324"/>
      <c r="Q241" s="324"/>
      <c r="R241" s="324"/>
      <c r="S241" s="324"/>
      <c r="T241" s="324"/>
      <c r="U241" s="324"/>
      <c r="V241" s="324"/>
      <c r="W241" s="328"/>
      <c r="X241" s="135"/>
      <c r="Y241" s="75"/>
    </row>
    <row r="242" spans="2:25" ht="21" customHeight="1">
      <c r="B242" s="135"/>
      <c r="C242" s="17"/>
      <c r="D242" s="323"/>
      <c r="E242" s="324"/>
      <c r="F242" s="324"/>
      <c r="G242" s="323"/>
      <c r="H242" s="324"/>
      <c r="I242" s="325"/>
      <c r="J242" s="136" t="str">
        <f t="shared" si="42"/>
        <v>$</v>
      </c>
      <c r="K242" s="18"/>
      <c r="L242" s="323"/>
      <c r="M242" s="324"/>
      <c r="N242" s="324"/>
      <c r="O242" s="324"/>
      <c r="P242" s="324"/>
      <c r="Q242" s="324"/>
      <c r="R242" s="324"/>
      <c r="S242" s="324"/>
      <c r="T242" s="324"/>
      <c r="U242" s="324"/>
      <c r="V242" s="324"/>
      <c r="W242" s="328"/>
      <c r="X242" s="135"/>
      <c r="Y242" s="75"/>
    </row>
    <row r="243" spans="2:25" ht="21" customHeight="1">
      <c r="B243" s="135"/>
      <c r="C243" s="17"/>
      <c r="D243" s="323"/>
      <c r="E243" s="324"/>
      <c r="F243" s="324"/>
      <c r="G243" s="323"/>
      <c r="H243" s="324"/>
      <c r="I243" s="325"/>
      <c r="J243" s="136" t="str">
        <f t="shared" si="42"/>
        <v>$</v>
      </c>
      <c r="K243" s="18"/>
      <c r="L243" s="323"/>
      <c r="M243" s="324"/>
      <c r="N243" s="324"/>
      <c r="O243" s="324"/>
      <c r="P243" s="324"/>
      <c r="Q243" s="324"/>
      <c r="R243" s="324"/>
      <c r="S243" s="324"/>
      <c r="T243" s="324"/>
      <c r="U243" s="324"/>
      <c r="V243" s="324"/>
      <c r="W243" s="328"/>
      <c r="X243" s="135"/>
      <c r="Y243" s="75"/>
    </row>
    <row r="244" spans="2:25" ht="21" customHeight="1">
      <c r="B244" s="135"/>
      <c r="C244" s="17"/>
      <c r="D244" s="323"/>
      <c r="E244" s="324"/>
      <c r="F244" s="324"/>
      <c r="G244" s="323"/>
      <c r="H244" s="324"/>
      <c r="I244" s="325"/>
      <c r="J244" s="136" t="str">
        <f t="shared" si="42"/>
        <v>$</v>
      </c>
      <c r="K244" s="18"/>
      <c r="L244" s="323"/>
      <c r="M244" s="324"/>
      <c r="N244" s="324"/>
      <c r="O244" s="324"/>
      <c r="P244" s="324"/>
      <c r="Q244" s="324"/>
      <c r="R244" s="324"/>
      <c r="S244" s="324"/>
      <c r="T244" s="324"/>
      <c r="U244" s="324"/>
      <c r="V244" s="324"/>
      <c r="W244" s="328"/>
      <c r="X244" s="135"/>
      <c r="Y244" s="75"/>
    </row>
    <row r="245" spans="2:25" ht="21" customHeight="1">
      <c r="B245" s="135"/>
      <c r="C245" s="17"/>
      <c r="D245" s="323"/>
      <c r="E245" s="324"/>
      <c r="F245" s="324"/>
      <c r="G245" s="323"/>
      <c r="H245" s="324"/>
      <c r="I245" s="325"/>
      <c r="J245" s="136" t="str">
        <f t="shared" si="42"/>
        <v>$</v>
      </c>
      <c r="K245" s="18"/>
      <c r="L245" s="323"/>
      <c r="M245" s="324"/>
      <c r="N245" s="324"/>
      <c r="O245" s="324"/>
      <c r="P245" s="324"/>
      <c r="Q245" s="324"/>
      <c r="R245" s="324"/>
      <c r="S245" s="324"/>
      <c r="T245" s="324"/>
      <c r="U245" s="324"/>
      <c r="V245" s="324"/>
      <c r="W245" s="328"/>
      <c r="X245" s="135"/>
      <c r="Y245" s="75"/>
    </row>
    <row r="246" spans="2:25" ht="21" customHeight="1">
      <c r="B246" s="135"/>
      <c r="C246" s="17"/>
      <c r="D246" s="323"/>
      <c r="E246" s="324"/>
      <c r="F246" s="324"/>
      <c r="G246" s="323"/>
      <c r="H246" s="324"/>
      <c r="I246" s="325"/>
      <c r="J246" s="136" t="str">
        <f t="shared" si="42"/>
        <v>$</v>
      </c>
      <c r="K246" s="18"/>
      <c r="L246" s="323"/>
      <c r="M246" s="324"/>
      <c r="N246" s="324"/>
      <c r="O246" s="324"/>
      <c r="P246" s="324"/>
      <c r="Q246" s="324"/>
      <c r="R246" s="324"/>
      <c r="S246" s="324"/>
      <c r="T246" s="324"/>
      <c r="U246" s="324"/>
      <c r="V246" s="324"/>
      <c r="W246" s="328"/>
      <c r="X246" s="135"/>
      <c r="Y246" s="75"/>
    </row>
    <row r="247" spans="2:25" ht="21" customHeight="1">
      <c r="B247" s="135"/>
      <c r="C247" s="17"/>
      <c r="D247" s="323"/>
      <c r="E247" s="324"/>
      <c r="F247" s="324"/>
      <c r="G247" s="323"/>
      <c r="H247" s="324"/>
      <c r="I247" s="325"/>
      <c r="J247" s="136" t="str">
        <f t="shared" si="42"/>
        <v>$</v>
      </c>
      <c r="K247" s="18"/>
      <c r="L247" s="323"/>
      <c r="M247" s="324"/>
      <c r="N247" s="324"/>
      <c r="O247" s="324"/>
      <c r="P247" s="324"/>
      <c r="Q247" s="324"/>
      <c r="R247" s="324"/>
      <c r="S247" s="324"/>
      <c r="T247" s="324"/>
      <c r="U247" s="324"/>
      <c r="V247" s="324"/>
      <c r="W247" s="328"/>
      <c r="X247" s="135"/>
      <c r="Y247" s="75"/>
    </row>
    <row r="248" spans="2:25" ht="21" customHeight="1">
      <c r="B248" s="135"/>
      <c r="C248" s="17"/>
      <c r="D248" s="323"/>
      <c r="E248" s="324"/>
      <c r="F248" s="324"/>
      <c r="G248" s="323"/>
      <c r="H248" s="324"/>
      <c r="I248" s="325"/>
      <c r="J248" s="136" t="str">
        <f t="shared" si="42"/>
        <v>$</v>
      </c>
      <c r="K248" s="18"/>
      <c r="L248" s="323"/>
      <c r="M248" s="324"/>
      <c r="N248" s="324"/>
      <c r="O248" s="324"/>
      <c r="P248" s="324"/>
      <c r="Q248" s="324"/>
      <c r="R248" s="324"/>
      <c r="S248" s="324"/>
      <c r="T248" s="324"/>
      <c r="U248" s="324"/>
      <c r="V248" s="324"/>
      <c r="W248" s="328"/>
      <c r="X248" s="135"/>
      <c r="Y248" s="75"/>
    </row>
    <row r="249" spans="2:25" ht="21" customHeight="1">
      <c r="B249" s="135"/>
      <c r="C249" s="17"/>
      <c r="D249" s="323"/>
      <c r="E249" s="324"/>
      <c r="F249" s="324"/>
      <c r="G249" s="323"/>
      <c r="H249" s="324"/>
      <c r="I249" s="325"/>
      <c r="J249" s="136" t="str">
        <f t="shared" si="42"/>
        <v>$</v>
      </c>
      <c r="K249" s="18"/>
      <c r="L249" s="323"/>
      <c r="M249" s="324"/>
      <c r="N249" s="324"/>
      <c r="O249" s="324"/>
      <c r="P249" s="324"/>
      <c r="Q249" s="324"/>
      <c r="R249" s="324"/>
      <c r="S249" s="324"/>
      <c r="T249" s="324"/>
      <c r="U249" s="324"/>
      <c r="V249" s="324"/>
      <c r="W249" s="328"/>
      <c r="X249" s="135"/>
      <c r="Y249" s="75"/>
    </row>
    <row r="250" spans="2:25" ht="21" customHeight="1">
      <c r="B250" s="135"/>
      <c r="C250" s="17"/>
      <c r="D250" s="323"/>
      <c r="E250" s="324"/>
      <c r="F250" s="324"/>
      <c r="G250" s="323"/>
      <c r="H250" s="324"/>
      <c r="I250" s="325"/>
      <c r="J250" s="136" t="str">
        <f t="shared" si="42"/>
        <v>$</v>
      </c>
      <c r="K250" s="18"/>
      <c r="L250" s="323"/>
      <c r="M250" s="324"/>
      <c r="N250" s="324"/>
      <c r="O250" s="324"/>
      <c r="P250" s="324"/>
      <c r="Q250" s="324"/>
      <c r="R250" s="324"/>
      <c r="S250" s="324"/>
      <c r="T250" s="324"/>
      <c r="U250" s="324"/>
      <c r="V250" s="324"/>
      <c r="W250" s="328"/>
      <c r="X250" s="135"/>
      <c r="Y250" s="75"/>
    </row>
    <row r="251" spans="2:25" ht="21" customHeight="1">
      <c r="B251" s="135"/>
      <c r="C251" s="17"/>
      <c r="D251" s="323"/>
      <c r="E251" s="324"/>
      <c r="F251" s="324"/>
      <c r="G251" s="323"/>
      <c r="H251" s="324"/>
      <c r="I251" s="325"/>
      <c r="J251" s="136" t="str">
        <f t="shared" si="42"/>
        <v>$</v>
      </c>
      <c r="K251" s="18"/>
      <c r="L251" s="323"/>
      <c r="M251" s="324"/>
      <c r="N251" s="324"/>
      <c r="O251" s="324"/>
      <c r="P251" s="324"/>
      <c r="Q251" s="324"/>
      <c r="R251" s="324"/>
      <c r="S251" s="324"/>
      <c r="T251" s="324"/>
      <c r="U251" s="324"/>
      <c r="V251" s="324"/>
      <c r="W251" s="328"/>
      <c r="X251" s="135"/>
      <c r="Y251" s="75"/>
    </row>
    <row r="252" spans="2:25" ht="21" customHeight="1">
      <c r="B252" s="135"/>
      <c r="C252" s="17"/>
      <c r="D252" s="323"/>
      <c r="E252" s="324"/>
      <c r="F252" s="324"/>
      <c r="G252" s="323"/>
      <c r="H252" s="324"/>
      <c r="I252" s="325"/>
      <c r="J252" s="136" t="str">
        <f t="shared" si="42"/>
        <v>$</v>
      </c>
      <c r="K252" s="18"/>
      <c r="L252" s="323"/>
      <c r="M252" s="324"/>
      <c r="N252" s="324"/>
      <c r="O252" s="324"/>
      <c r="P252" s="324"/>
      <c r="Q252" s="324"/>
      <c r="R252" s="324"/>
      <c r="S252" s="324"/>
      <c r="T252" s="324"/>
      <c r="U252" s="324"/>
      <c r="V252" s="324"/>
      <c r="W252" s="328"/>
      <c r="X252" s="135"/>
      <c r="Y252" s="75"/>
    </row>
    <row r="253" spans="2:25" ht="21" customHeight="1">
      <c r="B253" s="135"/>
      <c r="C253" s="17"/>
      <c r="D253" s="323"/>
      <c r="E253" s="324"/>
      <c r="F253" s="324"/>
      <c r="G253" s="323"/>
      <c r="H253" s="324"/>
      <c r="I253" s="325"/>
      <c r="J253" s="136" t="str">
        <f t="shared" si="42"/>
        <v>$</v>
      </c>
      <c r="K253" s="18"/>
      <c r="L253" s="323"/>
      <c r="M253" s="324"/>
      <c r="N253" s="324"/>
      <c r="O253" s="324"/>
      <c r="P253" s="324"/>
      <c r="Q253" s="324"/>
      <c r="R253" s="324"/>
      <c r="S253" s="324"/>
      <c r="T253" s="324"/>
      <c r="U253" s="324"/>
      <c r="V253" s="324"/>
      <c r="W253" s="328"/>
      <c r="X253" s="135"/>
      <c r="Y253" s="75"/>
    </row>
    <row r="254" spans="2:25" ht="21" customHeight="1">
      <c r="B254" s="135"/>
      <c r="C254" s="17"/>
      <c r="D254" s="323"/>
      <c r="E254" s="324"/>
      <c r="F254" s="324"/>
      <c r="G254" s="323"/>
      <c r="H254" s="324"/>
      <c r="I254" s="325"/>
      <c r="J254" s="136" t="str">
        <f t="shared" si="42"/>
        <v>$</v>
      </c>
      <c r="K254" s="18"/>
      <c r="L254" s="323"/>
      <c r="M254" s="324"/>
      <c r="N254" s="324"/>
      <c r="O254" s="324"/>
      <c r="P254" s="324"/>
      <c r="Q254" s="324"/>
      <c r="R254" s="324"/>
      <c r="S254" s="324"/>
      <c r="T254" s="324"/>
      <c r="U254" s="324"/>
      <c r="V254" s="324"/>
      <c r="W254" s="328"/>
      <c r="X254" s="135"/>
      <c r="Y254" s="75"/>
    </row>
    <row r="255" spans="2:25" ht="21" customHeight="1">
      <c r="B255" s="135"/>
      <c r="C255" s="17"/>
      <c r="D255" s="323"/>
      <c r="E255" s="324"/>
      <c r="F255" s="324"/>
      <c r="G255" s="323"/>
      <c r="H255" s="324"/>
      <c r="I255" s="325"/>
      <c r="J255" s="136" t="str">
        <f t="shared" si="42"/>
        <v>$</v>
      </c>
      <c r="K255" s="18"/>
      <c r="L255" s="323"/>
      <c r="M255" s="324"/>
      <c r="N255" s="324"/>
      <c r="O255" s="324"/>
      <c r="P255" s="324"/>
      <c r="Q255" s="324"/>
      <c r="R255" s="324"/>
      <c r="S255" s="324"/>
      <c r="T255" s="324"/>
      <c r="U255" s="324"/>
      <c r="V255" s="324"/>
      <c r="W255" s="328"/>
      <c r="X255" s="135"/>
      <c r="Y255" s="75"/>
    </row>
    <row r="256" spans="2:25" ht="21" customHeight="1">
      <c r="B256" s="135"/>
      <c r="C256" s="17"/>
      <c r="D256" s="323"/>
      <c r="E256" s="324"/>
      <c r="F256" s="324"/>
      <c r="G256" s="323"/>
      <c r="H256" s="324"/>
      <c r="I256" s="325"/>
      <c r="J256" s="136" t="str">
        <f t="shared" si="42"/>
        <v>$</v>
      </c>
      <c r="K256" s="18"/>
      <c r="L256" s="323"/>
      <c r="M256" s="324"/>
      <c r="N256" s="324"/>
      <c r="O256" s="324"/>
      <c r="P256" s="324"/>
      <c r="Q256" s="324"/>
      <c r="R256" s="324"/>
      <c r="S256" s="324"/>
      <c r="T256" s="324"/>
      <c r="U256" s="324"/>
      <c r="V256" s="324"/>
      <c r="W256" s="328"/>
      <c r="X256" s="135"/>
      <c r="Y256" s="75"/>
    </row>
    <row r="257" spans="2:25" ht="21" customHeight="1">
      <c r="B257" s="135"/>
      <c r="C257" s="17"/>
      <c r="D257" s="323"/>
      <c r="E257" s="324"/>
      <c r="F257" s="324"/>
      <c r="G257" s="323"/>
      <c r="H257" s="324"/>
      <c r="I257" s="325"/>
      <c r="J257" s="136" t="str">
        <f t="shared" si="42"/>
        <v>$</v>
      </c>
      <c r="K257" s="18"/>
      <c r="L257" s="323"/>
      <c r="M257" s="324"/>
      <c r="N257" s="324"/>
      <c r="O257" s="324"/>
      <c r="P257" s="324"/>
      <c r="Q257" s="324"/>
      <c r="R257" s="324"/>
      <c r="S257" s="324"/>
      <c r="T257" s="324"/>
      <c r="U257" s="324"/>
      <c r="V257" s="324"/>
      <c r="W257" s="328"/>
      <c r="X257" s="135"/>
      <c r="Y257" s="75"/>
    </row>
    <row r="258" spans="2:25" ht="21" customHeight="1">
      <c r="B258" s="135"/>
      <c r="C258" s="17"/>
      <c r="D258" s="323"/>
      <c r="E258" s="324"/>
      <c r="F258" s="324"/>
      <c r="G258" s="323"/>
      <c r="H258" s="324"/>
      <c r="I258" s="325"/>
      <c r="J258" s="136" t="str">
        <f t="shared" si="42"/>
        <v>$</v>
      </c>
      <c r="K258" s="18"/>
      <c r="L258" s="323"/>
      <c r="M258" s="324"/>
      <c r="N258" s="324"/>
      <c r="O258" s="324"/>
      <c r="P258" s="324"/>
      <c r="Q258" s="324"/>
      <c r="R258" s="324"/>
      <c r="S258" s="324"/>
      <c r="T258" s="324"/>
      <c r="U258" s="324"/>
      <c r="V258" s="324"/>
      <c r="W258" s="328"/>
      <c r="X258" s="135"/>
      <c r="Y258" s="75"/>
    </row>
    <row r="259" spans="2:25" ht="21" customHeight="1">
      <c r="B259" s="135"/>
      <c r="C259" s="17"/>
      <c r="D259" s="323"/>
      <c r="E259" s="324"/>
      <c r="F259" s="324"/>
      <c r="G259" s="323"/>
      <c r="H259" s="324"/>
      <c r="I259" s="325"/>
      <c r="J259" s="136" t="str">
        <f t="shared" si="42"/>
        <v>$</v>
      </c>
      <c r="K259" s="18"/>
      <c r="L259" s="323"/>
      <c r="M259" s="324"/>
      <c r="N259" s="324"/>
      <c r="O259" s="324"/>
      <c r="P259" s="324"/>
      <c r="Q259" s="324"/>
      <c r="R259" s="324"/>
      <c r="S259" s="324"/>
      <c r="T259" s="324"/>
      <c r="U259" s="324"/>
      <c r="V259" s="324"/>
      <c r="W259" s="328"/>
      <c r="X259" s="135"/>
      <c r="Y259" s="75"/>
    </row>
    <row r="260" spans="2:25" ht="21" customHeight="1">
      <c r="B260" s="135"/>
      <c r="C260" s="17"/>
      <c r="D260" s="323"/>
      <c r="E260" s="324"/>
      <c r="F260" s="324"/>
      <c r="G260" s="323"/>
      <c r="H260" s="324"/>
      <c r="I260" s="325"/>
      <c r="J260" s="136" t="str">
        <f t="shared" si="42"/>
        <v>$</v>
      </c>
      <c r="K260" s="18"/>
      <c r="L260" s="323"/>
      <c r="M260" s="324"/>
      <c r="N260" s="324"/>
      <c r="O260" s="324"/>
      <c r="P260" s="324"/>
      <c r="Q260" s="324"/>
      <c r="R260" s="324"/>
      <c r="S260" s="324"/>
      <c r="T260" s="324"/>
      <c r="U260" s="324"/>
      <c r="V260" s="324"/>
      <c r="W260" s="328"/>
      <c r="X260" s="135"/>
      <c r="Y260" s="75"/>
    </row>
    <row r="261" spans="2:25" ht="21" customHeight="1">
      <c r="B261" s="135"/>
      <c r="C261" s="17"/>
      <c r="D261" s="323"/>
      <c r="E261" s="324"/>
      <c r="F261" s="324"/>
      <c r="G261" s="323"/>
      <c r="H261" s="324"/>
      <c r="I261" s="325"/>
      <c r="J261" s="136" t="str">
        <f t="shared" si="42"/>
        <v>$</v>
      </c>
      <c r="K261" s="18"/>
      <c r="L261" s="323"/>
      <c r="M261" s="324"/>
      <c r="N261" s="324"/>
      <c r="O261" s="324"/>
      <c r="P261" s="324"/>
      <c r="Q261" s="324"/>
      <c r="R261" s="324"/>
      <c r="S261" s="324"/>
      <c r="T261" s="324"/>
      <c r="U261" s="324"/>
      <c r="V261" s="324"/>
      <c r="W261" s="328"/>
      <c r="X261" s="135"/>
      <c r="Y261" s="75"/>
    </row>
    <row r="262" spans="2:25" ht="21" customHeight="1">
      <c r="B262" s="135"/>
      <c r="C262" s="17"/>
      <c r="D262" s="323"/>
      <c r="E262" s="324"/>
      <c r="F262" s="324"/>
      <c r="G262" s="323"/>
      <c r="H262" s="324"/>
      <c r="I262" s="325"/>
      <c r="J262" s="136" t="str">
        <f t="shared" si="42"/>
        <v>$</v>
      </c>
      <c r="K262" s="18"/>
      <c r="L262" s="323"/>
      <c r="M262" s="324"/>
      <c r="N262" s="324"/>
      <c r="O262" s="324"/>
      <c r="P262" s="324"/>
      <c r="Q262" s="324"/>
      <c r="R262" s="324"/>
      <c r="S262" s="324"/>
      <c r="T262" s="324"/>
      <c r="U262" s="324"/>
      <c r="V262" s="324"/>
      <c r="W262" s="328"/>
      <c r="X262" s="135"/>
      <c r="Y262" s="75"/>
    </row>
    <row r="263" spans="2:25" ht="21" customHeight="1">
      <c r="B263" s="135"/>
      <c r="C263" s="17"/>
      <c r="D263" s="323"/>
      <c r="E263" s="324"/>
      <c r="F263" s="324"/>
      <c r="G263" s="323"/>
      <c r="H263" s="324"/>
      <c r="I263" s="325"/>
      <c r="J263" s="136" t="str">
        <f t="shared" si="42"/>
        <v>$</v>
      </c>
      <c r="K263" s="18"/>
      <c r="L263" s="323"/>
      <c r="M263" s="324"/>
      <c r="N263" s="324"/>
      <c r="O263" s="324"/>
      <c r="P263" s="324"/>
      <c r="Q263" s="324"/>
      <c r="R263" s="324"/>
      <c r="S263" s="324"/>
      <c r="T263" s="324"/>
      <c r="U263" s="324"/>
      <c r="V263" s="324"/>
      <c r="W263" s="328"/>
      <c r="X263" s="135"/>
      <c r="Y263" s="75"/>
    </row>
    <row r="264" spans="2:25" ht="21" customHeight="1">
      <c r="B264" s="135"/>
      <c r="C264" s="17"/>
      <c r="D264" s="323"/>
      <c r="E264" s="324"/>
      <c r="F264" s="324"/>
      <c r="G264" s="323"/>
      <c r="H264" s="324"/>
      <c r="I264" s="325"/>
      <c r="J264" s="136" t="str">
        <f t="shared" si="42"/>
        <v>$</v>
      </c>
      <c r="K264" s="18"/>
      <c r="L264" s="323"/>
      <c r="M264" s="324"/>
      <c r="N264" s="324"/>
      <c r="O264" s="324"/>
      <c r="P264" s="324"/>
      <c r="Q264" s="324"/>
      <c r="R264" s="324"/>
      <c r="S264" s="324"/>
      <c r="T264" s="324"/>
      <c r="U264" s="324"/>
      <c r="V264" s="324"/>
      <c r="W264" s="328"/>
      <c r="X264" s="135"/>
      <c r="Y264" s="75"/>
    </row>
    <row r="265" spans="2:25" ht="21" customHeight="1">
      <c r="B265" s="135"/>
      <c r="C265" s="17"/>
      <c r="D265" s="323"/>
      <c r="E265" s="324"/>
      <c r="F265" s="324"/>
      <c r="G265" s="323"/>
      <c r="H265" s="324"/>
      <c r="I265" s="325"/>
      <c r="J265" s="136" t="str">
        <f t="shared" si="42"/>
        <v>$</v>
      </c>
      <c r="K265" s="18"/>
      <c r="L265" s="323"/>
      <c r="M265" s="324"/>
      <c r="N265" s="324"/>
      <c r="O265" s="324"/>
      <c r="P265" s="324"/>
      <c r="Q265" s="324"/>
      <c r="R265" s="324"/>
      <c r="S265" s="324"/>
      <c r="T265" s="324"/>
      <c r="U265" s="324"/>
      <c r="V265" s="324"/>
      <c r="W265" s="328"/>
      <c r="X265" s="135"/>
      <c r="Y265" s="75"/>
    </row>
    <row r="266" spans="2:25" ht="21" customHeight="1">
      <c r="B266" s="135"/>
      <c r="C266" s="17"/>
      <c r="D266" s="323"/>
      <c r="E266" s="324"/>
      <c r="F266" s="324"/>
      <c r="G266" s="323"/>
      <c r="H266" s="324"/>
      <c r="I266" s="325"/>
      <c r="J266" s="136" t="str">
        <f t="shared" si="42"/>
        <v>$</v>
      </c>
      <c r="K266" s="18"/>
      <c r="L266" s="323"/>
      <c r="M266" s="324"/>
      <c r="N266" s="324"/>
      <c r="O266" s="324"/>
      <c r="P266" s="324"/>
      <c r="Q266" s="324"/>
      <c r="R266" s="324"/>
      <c r="S266" s="324"/>
      <c r="T266" s="324"/>
      <c r="U266" s="324"/>
      <c r="V266" s="324"/>
      <c r="W266" s="328"/>
      <c r="X266" s="135"/>
      <c r="Y266" s="75"/>
    </row>
    <row r="267" spans="2:25" ht="21" customHeight="1">
      <c r="B267" s="135"/>
      <c r="C267" s="17"/>
      <c r="D267" s="323"/>
      <c r="E267" s="324"/>
      <c r="F267" s="324"/>
      <c r="G267" s="323"/>
      <c r="H267" s="324"/>
      <c r="I267" s="325"/>
      <c r="J267" s="136" t="str">
        <f t="shared" si="42"/>
        <v>$</v>
      </c>
      <c r="K267" s="18"/>
      <c r="L267" s="323"/>
      <c r="M267" s="324"/>
      <c r="N267" s="324"/>
      <c r="O267" s="324"/>
      <c r="P267" s="324"/>
      <c r="Q267" s="324"/>
      <c r="R267" s="324"/>
      <c r="S267" s="324"/>
      <c r="T267" s="324"/>
      <c r="U267" s="324"/>
      <c r="V267" s="324"/>
      <c r="W267" s="328"/>
      <c r="X267" s="135"/>
      <c r="Y267" s="75"/>
    </row>
    <row r="268" spans="2:25" ht="21" customHeight="1">
      <c r="B268" s="135"/>
      <c r="C268" s="17"/>
      <c r="D268" s="323"/>
      <c r="E268" s="324"/>
      <c r="F268" s="324"/>
      <c r="G268" s="323"/>
      <c r="H268" s="324"/>
      <c r="I268" s="325"/>
      <c r="J268" s="136" t="str">
        <f t="shared" si="42"/>
        <v>$</v>
      </c>
      <c r="K268" s="18"/>
      <c r="L268" s="323"/>
      <c r="M268" s="324"/>
      <c r="N268" s="324"/>
      <c r="O268" s="324"/>
      <c r="P268" s="324"/>
      <c r="Q268" s="324"/>
      <c r="R268" s="324"/>
      <c r="S268" s="324"/>
      <c r="T268" s="324"/>
      <c r="U268" s="324"/>
      <c r="V268" s="324"/>
      <c r="W268" s="328"/>
      <c r="X268" s="135"/>
      <c r="Y268" s="75"/>
    </row>
    <row r="269" spans="2:25" ht="21" customHeight="1">
      <c r="B269" s="135"/>
      <c r="C269" s="17"/>
      <c r="D269" s="323"/>
      <c r="E269" s="324"/>
      <c r="F269" s="324"/>
      <c r="G269" s="323"/>
      <c r="H269" s="324"/>
      <c r="I269" s="325"/>
      <c r="J269" s="136" t="str">
        <f t="shared" si="42"/>
        <v>$</v>
      </c>
      <c r="K269" s="18"/>
      <c r="L269" s="323"/>
      <c r="M269" s="324"/>
      <c r="N269" s="324"/>
      <c r="O269" s="324"/>
      <c r="P269" s="324"/>
      <c r="Q269" s="324"/>
      <c r="R269" s="324"/>
      <c r="S269" s="324"/>
      <c r="T269" s="324"/>
      <c r="U269" s="324"/>
      <c r="V269" s="324"/>
      <c r="W269" s="328"/>
      <c r="X269" s="135"/>
      <c r="Y269" s="75"/>
    </row>
    <row r="270" spans="2:25" ht="21" customHeight="1">
      <c r="B270" s="135"/>
      <c r="C270" s="17"/>
      <c r="D270" s="323"/>
      <c r="E270" s="324"/>
      <c r="F270" s="324"/>
      <c r="G270" s="323"/>
      <c r="H270" s="324"/>
      <c r="I270" s="325"/>
      <c r="J270" s="136" t="str">
        <f t="shared" si="42"/>
        <v>$</v>
      </c>
      <c r="K270" s="18"/>
      <c r="L270" s="323"/>
      <c r="M270" s="324"/>
      <c r="N270" s="324"/>
      <c r="O270" s="324"/>
      <c r="P270" s="324"/>
      <c r="Q270" s="324"/>
      <c r="R270" s="324"/>
      <c r="S270" s="324"/>
      <c r="T270" s="324"/>
      <c r="U270" s="324"/>
      <c r="V270" s="324"/>
      <c r="W270" s="328"/>
      <c r="X270" s="135"/>
      <c r="Y270" s="75"/>
    </row>
    <row r="271" spans="2:25" ht="21" customHeight="1">
      <c r="B271" s="135"/>
      <c r="C271" s="17"/>
      <c r="D271" s="323"/>
      <c r="E271" s="324"/>
      <c r="F271" s="324"/>
      <c r="G271" s="323"/>
      <c r="H271" s="324"/>
      <c r="I271" s="325"/>
      <c r="J271" s="136" t="str">
        <f t="shared" si="42"/>
        <v>$</v>
      </c>
      <c r="K271" s="18"/>
      <c r="L271" s="323"/>
      <c r="M271" s="324"/>
      <c r="N271" s="324"/>
      <c r="O271" s="324"/>
      <c r="P271" s="324"/>
      <c r="Q271" s="324"/>
      <c r="R271" s="324"/>
      <c r="S271" s="324"/>
      <c r="T271" s="324"/>
      <c r="U271" s="324"/>
      <c r="V271" s="324"/>
      <c r="W271" s="328"/>
      <c r="X271" s="135"/>
      <c r="Y271" s="75"/>
    </row>
    <row r="272" spans="2:25" ht="21" customHeight="1">
      <c r="B272" s="135"/>
      <c r="C272" s="17"/>
      <c r="D272" s="323"/>
      <c r="E272" s="324"/>
      <c r="F272" s="324"/>
      <c r="G272" s="323"/>
      <c r="H272" s="324"/>
      <c r="I272" s="325"/>
      <c r="J272" s="136" t="str">
        <f t="shared" si="42"/>
        <v>$</v>
      </c>
      <c r="K272" s="18"/>
      <c r="L272" s="323"/>
      <c r="M272" s="324"/>
      <c r="N272" s="324"/>
      <c r="O272" s="324"/>
      <c r="P272" s="324"/>
      <c r="Q272" s="324"/>
      <c r="R272" s="324"/>
      <c r="S272" s="324"/>
      <c r="T272" s="324"/>
      <c r="U272" s="324"/>
      <c r="V272" s="324"/>
      <c r="W272" s="328"/>
      <c r="X272" s="135"/>
      <c r="Y272" s="75"/>
    </row>
    <row r="273" spans="2:25" ht="21" customHeight="1">
      <c r="B273" s="135"/>
      <c r="C273" s="17"/>
      <c r="D273" s="323"/>
      <c r="E273" s="324"/>
      <c r="F273" s="324"/>
      <c r="G273" s="323"/>
      <c r="H273" s="324"/>
      <c r="I273" s="325"/>
      <c r="J273" s="136" t="str">
        <f t="shared" si="42"/>
        <v>$</v>
      </c>
      <c r="K273" s="18"/>
      <c r="L273" s="323"/>
      <c r="M273" s="324"/>
      <c r="N273" s="324"/>
      <c r="O273" s="324"/>
      <c r="P273" s="324"/>
      <c r="Q273" s="324"/>
      <c r="R273" s="324"/>
      <c r="S273" s="324"/>
      <c r="T273" s="324"/>
      <c r="U273" s="324"/>
      <c r="V273" s="324"/>
      <c r="W273" s="328"/>
      <c r="X273" s="135"/>
      <c r="Y273" s="75"/>
    </row>
    <row r="274" spans="2:25" ht="21" customHeight="1">
      <c r="B274" s="135"/>
      <c r="C274" s="17"/>
      <c r="D274" s="323"/>
      <c r="E274" s="324"/>
      <c r="F274" s="324"/>
      <c r="G274" s="323"/>
      <c r="H274" s="324"/>
      <c r="I274" s="325"/>
      <c r="J274" s="136" t="str">
        <f t="shared" si="42"/>
        <v>$</v>
      </c>
      <c r="K274" s="18"/>
      <c r="L274" s="323"/>
      <c r="M274" s="324"/>
      <c r="N274" s="324"/>
      <c r="O274" s="324"/>
      <c r="P274" s="324"/>
      <c r="Q274" s="324"/>
      <c r="R274" s="324"/>
      <c r="S274" s="324"/>
      <c r="T274" s="324"/>
      <c r="U274" s="324"/>
      <c r="V274" s="324"/>
      <c r="W274" s="328"/>
      <c r="X274" s="135"/>
      <c r="Y274" s="75"/>
    </row>
    <row r="275" spans="2:25" ht="21" customHeight="1">
      <c r="B275" s="135"/>
      <c r="C275" s="17"/>
      <c r="D275" s="323"/>
      <c r="E275" s="324"/>
      <c r="F275" s="324"/>
      <c r="G275" s="323"/>
      <c r="H275" s="324"/>
      <c r="I275" s="325"/>
      <c r="J275" s="136" t="str">
        <f t="shared" si="42"/>
        <v>$</v>
      </c>
      <c r="K275" s="18"/>
      <c r="L275" s="323"/>
      <c r="M275" s="324"/>
      <c r="N275" s="324"/>
      <c r="O275" s="324"/>
      <c r="P275" s="324"/>
      <c r="Q275" s="324"/>
      <c r="R275" s="324"/>
      <c r="S275" s="324"/>
      <c r="T275" s="324"/>
      <c r="U275" s="324"/>
      <c r="V275" s="324"/>
      <c r="W275" s="328"/>
      <c r="X275" s="135"/>
      <c r="Y275" s="75"/>
    </row>
    <row r="276" spans="2:25" ht="21" customHeight="1">
      <c r="B276" s="135"/>
      <c r="C276" s="17"/>
      <c r="D276" s="323"/>
      <c r="E276" s="324"/>
      <c r="F276" s="324"/>
      <c r="G276" s="323"/>
      <c r="H276" s="324"/>
      <c r="I276" s="325"/>
      <c r="J276" s="136" t="str">
        <f t="shared" si="42"/>
        <v>$</v>
      </c>
      <c r="K276" s="18"/>
      <c r="L276" s="323"/>
      <c r="M276" s="324"/>
      <c r="N276" s="324"/>
      <c r="O276" s="324"/>
      <c r="P276" s="324"/>
      <c r="Q276" s="324"/>
      <c r="R276" s="324"/>
      <c r="S276" s="324"/>
      <c r="T276" s="324"/>
      <c r="U276" s="324"/>
      <c r="V276" s="324"/>
      <c r="W276" s="328"/>
      <c r="X276" s="135"/>
      <c r="Y276" s="75"/>
    </row>
    <row r="277" spans="2:25" ht="21" customHeight="1">
      <c r="B277" s="135"/>
      <c r="C277" s="17"/>
      <c r="D277" s="323"/>
      <c r="E277" s="324"/>
      <c r="F277" s="324"/>
      <c r="G277" s="323"/>
      <c r="H277" s="324"/>
      <c r="I277" s="325"/>
      <c r="J277" s="136" t="str">
        <f t="shared" si="42"/>
        <v>$</v>
      </c>
      <c r="K277" s="18"/>
      <c r="L277" s="323"/>
      <c r="M277" s="324"/>
      <c r="N277" s="324"/>
      <c r="O277" s="324"/>
      <c r="P277" s="324"/>
      <c r="Q277" s="324"/>
      <c r="R277" s="324"/>
      <c r="S277" s="324"/>
      <c r="T277" s="324"/>
      <c r="U277" s="324"/>
      <c r="V277" s="324"/>
      <c r="W277" s="328"/>
      <c r="X277" s="135"/>
      <c r="Y277" s="75"/>
    </row>
    <row r="278" spans="2:25" ht="21" customHeight="1">
      <c r="B278" s="135"/>
      <c r="C278" s="17"/>
      <c r="D278" s="323"/>
      <c r="E278" s="324"/>
      <c r="F278" s="324"/>
      <c r="G278" s="323"/>
      <c r="H278" s="324"/>
      <c r="I278" s="325"/>
      <c r="J278" s="136" t="str">
        <f t="shared" si="42"/>
        <v>$</v>
      </c>
      <c r="K278" s="18"/>
      <c r="L278" s="323"/>
      <c r="M278" s="324"/>
      <c r="N278" s="324"/>
      <c r="O278" s="324"/>
      <c r="P278" s="324"/>
      <c r="Q278" s="324"/>
      <c r="R278" s="324"/>
      <c r="S278" s="324"/>
      <c r="T278" s="324"/>
      <c r="U278" s="324"/>
      <c r="V278" s="324"/>
      <c r="W278" s="328"/>
      <c r="X278" s="135"/>
      <c r="Y278" s="75"/>
    </row>
    <row r="279" spans="2:25" ht="21" customHeight="1">
      <c r="B279" s="135"/>
      <c r="C279" s="17"/>
      <c r="D279" s="323"/>
      <c r="E279" s="324"/>
      <c r="F279" s="324"/>
      <c r="G279" s="323"/>
      <c r="H279" s="324"/>
      <c r="I279" s="325"/>
      <c r="J279" s="136" t="str">
        <f t="shared" si="42"/>
        <v>$</v>
      </c>
      <c r="K279" s="18"/>
      <c r="L279" s="323"/>
      <c r="M279" s="324"/>
      <c r="N279" s="324"/>
      <c r="O279" s="324"/>
      <c r="P279" s="324"/>
      <c r="Q279" s="324"/>
      <c r="R279" s="324"/>
      <c r="S279" s="324"/>
      <c r="T279" s="324"/>
      <c r="U279" s="324"/>
      <c r="V279" s="324"/>
      <c r="W279" s="328"/>
      <c r="X279" s="135"/>
      <c r="Y279" s="75"/>
    </row>
    <row r="280" spans="2:25" ht="21" customHeight="1">
      <c r="B280" s="135"/>
      <c r="C280" s="17"/>
      <c r="D280" s="323"/>
      <c r="E280" s="324"/>
      <c r="F280" s="324"/>
      <c r="G280" s="323"/>
      <c r="H280" s="324"/>
      <c r="I280" s="325"/>
      <c r="J280" s="136" t="str">
        <f t="shared" si="42"/>
        <v>$</v>
      </c>
      <c r="K280" s="18"/>
      <c r="L280" s="323"/>
      <c r="M280" s="324"/>
      <c r="N280" s="324"/>
      <c r="O280" s="324"/>
      <c r="P280" s="324"/>
      <c r="Q280" s="324"/>
      <c r="R280" s="324"/>
      <c r="S280" s="324"/>
      <c r="T280" s="324"/>
      <c r="U280" s="324"/>
      <c r="V280" s="324"/>
      <c r="W280" s="328"/>
      <c r="X280" s="135"/>
      <c r="Y280" s="75"/>
    </row>
    <row r="281" spans="2:25" ht="21" customHeight="1">
      <c r="B281" s="135"/>
      <c r="C281" s="17"/>
      <c r="D281" s="323"/>
      <c r="E281" s="324"/>
      <c r="F281" s="324"/>
      <c r="G281" s="323"/>
      <c r="H281" s="324"/>
      <c r="I281" s="325"/>
      <c r="J281" s="136" t="str">
        <f t="shared" si="42"/>
        <v>$</v>
      </c>
      <c r="K281" s="18"/>
      <c r="L281" s="323"/>
      <c r="M281" s="324"/>
      <c r="N281" s="324"/>
      <c r="O281" s="324"/>
      <c r="P281" s="324"/>
      <c r="Q281" s="324"/>
      <c r="R281" s="324"/>
      <c r="S281" s="324"/>
      <c r="T281" s="324"/>
      <c r="U281" s="324"/>
      <c r="V281" s="324"/>
      <c r="W281" s="328"/>
      <c r="X281" s="135"/>
      <c r="Y281" s="75"/>
    </row>
    <row r="282" spans="2:25" ht="21" customHeight="1">
      <c r="B282" s="135"/>
      <c r="C282" s="17"/>
      <c r="D282" s="323"/>
      <c r="E282" s="324"/>
      <c r="F282" s="324"/>
      <c r="G282" s="323"/>
      <c r="H282" s="324"/>
      <c r="I282" s="325"/>
      <c r="J282" s="136" t="str">
        <f t="shared" si="42"/>
        <v>$</v>
      </c>
      <c r="K282" s="18"/>
      <c r="L282" s="323"/>
      <c r="M282" s="324"/>
      <c r="N282" s="324"/>
      <c r="O282" s="324"/>
      <c r="P282" s="324"/>
      <c r="Q282" s="324"/>
      <c r="R282" s="324"/>
      <c r="S282" s="324"/>
      <c r="T282" s="324"/>
      <c r="U282" s="324"/>
      <c r="V282" s="324"/>
      <c r="W282" s="328"/>
      <c r="X282" s="135"/>
      <c r="Y282" s="75"/>
    </row>
    <row r="283" spans="2:25" ht="21" customHeight="1">
      <c r="B283" s="135"/>
      <c r="C283" s="17"/>
      <c r="D283" s="323"/>
      <c r="E283" s="324"/>
      <c r="F283" s="324"/>
      <c r="G283" s="323"/>
      <c r="H283" s="324"/>
      <c r="I283" s="325"/>
      <c r="J283" s="136" t="str">
        <f t="shared" si="42"/>
        <v>$</v>
      </c>
      <c r="K283" s="18"/>
      <c r="L283" s="323"/>
      <c r="M283" s="324"/>
      <c r="N283" s="324"/>
      <c r="O283" s="324"/>
      <c r="P283" s="324"/>
      <c r="Q283" s="324"/>
      <c r="R283" s="324"/>
      <c r="S283" s="324"/>
      <c r="T283" s="324"/>
      <c r="U283" s="324"/>
      <c r="V283" s="324"/>
      <c r="W283" s="328"/>
      <c r="X283" s="135"/>
      <c r="Y283" s="75"/>
    </row>
    <row r="284" spans="2:25" ht="21" customHeight="1">
      <c r="B284" s="135"/>
      <c r="C284" s="17"/>
      <c r="D284" s="323"/>
      <c r="E284" s="324"/>
      <c r="F284" s="324"/>
      <c r="G284" s="323"/>
      <c r="H284" s="324"/>
      <c r="I284" s="325"/>
      <c r="J284" s="136" t="str">
        <f t="shared" si="42"/>
        <v>$</v>
      </c>
      <c r="K284" s="18"/>
      <c r="L284" s="323"/>
      <c r="M284" s="324"/>
      <c r="N284" s="324"/>
      <c r="O284" s="324"/>
      <c r="P284" s="324"/>
      <c r="Q284" s="324"/>
      <c r="R284" s="324"/>
      <c r="S284" s="324"/>
      <c r="T284" s="324"/>
      <c r="U284" s="324"/>
      <c r="V284" s="324"/>
      <c r="W284" s="328"/>
      <c r="X284" s="135"/>
      <c r="Y284" s="75"/>
    </row>
    <row r="285" spans="2:25" ht="21" customHeight="1">
      <c r="B285" s="135"/>
      <c r="C285" s="17"/>
      <c r="D285" s="323"/>
      <c r="E285" s="324"/>
      <c r="F285" s="324"/>
      <c r="G285" s="323"/>
      <c r="H285" s="324"/>
      <c r="I285" s="325"/>
      <c r="J285" s="136" t="str">
        <f t="shared" si="42"/>
        <v>$</v>
      </c>
      <c r="K285" s="18"/>
      <c r="L285" s="323"/>
      <c r="M285" s="324"/>
      <c r="N285" s="324"/>
      <c r="O285" s="324"/>
      <c r="P285" s="324"/>
      <c r="Q285" s="324"/>
      <c r="R285" s="324"/>
      <c r="S285" s="324"/>
      <c r="T285" s="324"/>
      <c r="U285" s="324"/>
      <c r="V285" s="324"/>
      <c r="W285" s="328"/>
      <c r="X285" s="135"/>
      <c r="Y285" s="75"/>
    </row>
    <row r="286" spans="2:25" ht="21" customHeight="1">
      <c r="B286" s="135"/>
      <c r="C286" s="17"/>
      <c r="D286" s="323"/>
      <c r="E286" s="324"/>
      <c r="F286" s="324"/>
      <c r="G286" s="323"/>
      <c r="H286" s="324"/>
      <c r="I286" s="325"/>
      <c r="J286" s="136" t="str">
        <f t="shared" si="42"/>
        <v>$</v>
      </c>
      <c r="K286" s="18"/>
      <c r="L286" s="323"/>
      <c r="M286" s="324"/>
      <c r="N286" s="324"/>
      <c r="O286" s="324"/>
      <c r="P286" s="324"/>
      <c r="Q286" s="324"/>
      <c r="R286" s="324"/>
      <c r="S286" s="324"/>
      <c r="T286" s="324"/>
      <c r="U286" s="324"/>
      <c r="V286" s="324"/>
      <c r="W286" s="328"/>
      <c r="X286" s="135"/>
      <c r="Y286" s="75"/>
    </row>
    <row r="287" spans="2:25" ht="21" customHeight="1">
      <c r="B287" s="135"/>
      <c r="C287" s="17"/>
      <c r="D287" s="323"/>
      <c r="E287" s="324"/>
      <c r="F287" s="324"/>
      <c r="G287" s="323"/>
      <c r="H287" s="324"/>
      <c r="I287" s="325"/>
      <c r="J287" s="136" t="str">
        <f t="shared" si="42"/>
        <v>$</v>
      </c>
      <c r="K287" s="18"/>
      <c r="L287" s="323"/>
      <c r="M287" s="324"/>
      <c r="N287" s="324"/>
      <c r="O287" s="324"/>
      <c r="P287" s="324"/>
      <c r="Q287" s="324"/>
      <c r="R287" s="324"/>
      <c r="S287" s="324"/>
      <c r="T287" s="324"/>
      <c r="U287" s="324"/>
      <c r="V287" s="324"/>
      <c r="W287" s="328"/>
      <c r="X287" s="135"/>
      <c r="Y287" s="75"/>
    </row>
    <row r="288" spans="2:25" ht="21" customHeight="1">
      <c r="B288" s="135"/>
      <c r="C288" s="17"/>
      <c r="D288" s="323"/>
      <c r="E288" s="324"/>
      <c r="F288" s="324"/>
      <c r="G288" s="323"/>
      <c r="H288" s="324"/>
      <c r="I288" s="325"/>
      <c r="J288" s="136" t="str">
        <f t="shared" ref="J288:J351" si="43">$E$8</f>
        <v>$</v>
      </c>
      <c r="K288" s="18"/>
      <c r="L288" s="323"/>
      <c r="M288" s="324"/>
      <c r="N288" s="324"/>
      <c r="O288" s="324"/>
      <c r="P288" s="324"/>
      <c r="Q288" s="324"/>
      <c r="R288" s="324"/>
      <c r="S288" s="324"/>
      <c r="T288" s="324"/>
      <c r="U288" s="324"/>
      <c r="V288" s="324"/>
      <c r="W288" s="328"/>
      <c r="X288" s="135"/>
      <c r="Y288" s="75"/>
    </row>
    <row r="289" spans="2:25" ht="21" customHeight="1">
      <c r="B289" s="135"/>
      <c r="C289" s="17"/>
      <c r="D289" s="323"/>
      <c r="E289" s="324"/>
      <c r="F289" s="324"/>
      <c r="G289" s="323"/>
      <c r="H289" s="324"/>
      <c r="I289" s="325"/>
      <c r="J289" s="136" t="str">
        <f t="shared" si="43"/>
        <v>$</v>
      </c>
      <c r="K289" s="18"/>
      <c r="L289" s="323"/>
      <c r="M289" s="324"/>
      <c r="N289" s="324"/>
      <c r="O289" s="324"/>
      <c r="P289" s="324"/>
      <c r="Q289" s="324"/>
      <c r="R289" s="324"/>
      <c r="S289" s="324"/>
      <c r="T289" s="324"/>
      <c r="U289" s="324"/>
      <c r="V289" s="324"/>
      <c r="W289" s="328"/>
      <c r="X289" s="135"/>
      <c r="Y289" s="75"/>
    </row>
    <row r="290" spans="2:25" ht="21" customHeight="1">
      <c r="B290" s="135"/>
      <c r="C290" s="17"/>
      <c r="D290" s="323"/>
      <c r="E290" s="324"/>
      <c r="F290" s="324"/>
      <c r="G290" s="323"/>
      <c r="H290" s="324"/>
      <c r="I290" s="325"/>
      <c r="J290" s="136" t="str">
        <f t="shared" si="43"/>
        <v>$</v>
      </c>
      <c r="K290" s="18"/>
      <c r="L290" s="323"/>
      <c r="M290" s="324"/>
      <c r="N290" s="324"/>
      <c r="O290" s="324"/>
      <c r="P290" s="324"/>
      <c r="Q290" s="324"/>
      <c r="R290" s="324"/>
      <c r="S290" s="324"/>
      <c r="T290" s="324"/>
      <c r="U290" s="324"/>
      <c r="V290" s="324"/>
      <c r="W290" s="328"/>
      <c r="X290" s="135"/>
      <c r="Y290" s="75"/>
    </row>
    <row r="291" spans="2:25" ht="21" customHeight="1">
      <c r="B291" s="135"/>
      <c r="C291" s="17"/>
      <c r="D291" s="323"/>
      <c r="E291" s="324"/>
      <c r="F291" s="324"/>
      <c r="G291" s="323"/>
      <c r="H291" s="324"/>
      <c r="I291" s="325"/>
      <c r="J291" s="136" t="str">
        <f t="shared" si="43"/>
        <v>$</v>
      </c>
      <c r="K291" s="18"/>
      <c r="L291" s="323"/>
      <c r="M291" s="324"/>
      <c r="N291" s="324"/>
      <c r="O291" s="324"/>
      <c r="P291" s="324"/>
      <c r="Q291" s="324"/>
      <c r="R291" s="324"/>
      <c r="S291" s="324"/>
      <c r="T291" s="324"/>
      <c r="U291" s="324"/>
      <c r="V291" s="324"/>
      <c r="W291" s="328"/>
      <c r="X291" s="135"/>
      <c r="Y291" s="75"/>
    </row>
    <row r="292" spans="2:25" ht="21" customHeight="1">
      <c r="B292" s="135"/>
      <c r="C292" s="17"/>
      <c r="D292" s="323"/>
      <c r="E292" s="324"/>
      <c r="F292" s="324"/>
      <c r="G292" s="323"/>
      <c r="H292" s="324"/>
      <c r="I292" s="325"/>
      <c r="J292" s="136" t="str">
        <f t="shared" si="43"/>
        <v>$</v>
      </c>
      <c r="K292" s="18"/>
      <c r="L292" s="323"/>
      <c r="M292" s="324"/>
      <c r="N292" s="324"/>
      <c r="O292" s="324"/>
      <c r="P292" s="324"/>
      <c r="Q292" s="324"/>
      <c r="R292" s="324"/>
      <c r="S292" s="324"/>
      <c r="T292" s="324"/>
      <c r="U292" s="324"/>
      <c r="V292" s="324"/>
      <c r="W292" s="328"/>
      <c r="X292" s="135"/>
      <c r="Y292" s="75"/>
    </row>
    <row r="293" spans="2:25" ht="21" customHeight="1">
      <c r="B293" s="135"/>
      <c r="C293" s="17"/>
      <c r="D293" s="323"/>
      <c r="E293" s="324"/>
      <c r="F293" s="324"/>
      <c r="G293" s="323"/>
      <c r="H293" s="324"/>
      <c r="I293" s="325"/>
      <c r="J293" s="136" t="str">
        <f t="shared" si="43"/>
        <v>$</v>
      </c>
      <c r="K293" s="18"/>
      <c r="L293" s="323"/>
      <c r="M293" s="324"/>
      <c r="N293" s="324"/>
      <c r="O293" s="324"/>
      <c r="P293" s="324"/>
      <c r="Q293" s="324"/>
      <c r="R293" s="324"/>
      <c r="S293" s="324"/>
      <c r="T293" s="324"/>
      <c r="U293" s="324"/>
      <c r="V293" s="324"/>
      <c r="W293" s="328"/>
      <c r="X293" s="135"/>
      <c r="Y293" s="75"/>
    </row>
    <row r="294" spans="2:25" ht="21" customHeight="1">
      <c r="B294" s="135"/>
      <c r="C294" s="17"/>
      <c r="D294" s="323"/>
      <c r="E294" s="324"/>
      <c r="F294" s="324"/>
      <c r="G294" s="323"/>
      <c r="H294" s="324"/>
      <c r="I294" s="325"/>
      <c r="J294" s="136" t="str">
        <f t="shared" si="43"/>
        <v>$</v>
      </c>
      <c r="K294" s="18"/>
      <c r="L294" s="323"/>
      <c r="M294" s="324"/>
      <c r="N294" s="324"/>
      <c r="O294" s="324"/>
      <c r="P294" s="324"/>
      <c r="Q294" s="324"/>
      <c r="R294" s="324"/>
      <c r="S294" s="324"/>
      <c r="T294" s="324"/>
      <c r="U294" s="324"/>
      <c r="V294" s="324"/>
      <c r="W294" s="328"/>
      <c r="X294" s="135"/>
      <c r="Y294" s="75"/>
    </row>
    <row r="295" spans="2:25" ht="21" customHeight="1">
      <c r="B295" s="135"/>
      <c r="C295" s="17"/>
      <c r="D295" s="323"/>
      <c r="E295" s="324"/>
      <c r="F295" s="324"/>
      <c r="G295" s="323"/>
      <c r="H295" s="324"/>
      <c r="I295" s="325"/>
      <c r="J295" s="136" t="str">
        <f t="shared" si="43"/>
        <v>$</v>
      </c>
      <c r="K295" s="18"/>
      <c r="L295" s="323"/>
      <c r="M295" s="324"/>
      <c r="N295" s="324"/>
      <c r="O295" s="324"/>
      <c r="P295" s="324"/>
      <c r="Q295" s="324"/>
      <c r="R295" s="324"/>
      <c r="S295" s="324"/>
      <c r="T295" s="324"/>
      <c r="U295" s="324"/>
      <c r="V295" s="324"/>
      <c r="W295" s="328"/>
      <c r="X295" s="135"/>
      <c r="Y295" s="75"/>
    </row>
    <row r="296" spans="2:25" ht="21" customHeight="1">
      <c r="B296" s="135"/>
      <c r="C296" s="17"/>
      <c r="D296" s="323"/>
      <c r="E296" s="324"/>
      <c r="F296" s="324"/>
      <c r="G296" s="323"/>
      <c r="H296" s="324"/>
      <c r="I296" s="325"/>
      <c r="J296" s="136" t="str">
        <f t="shared" si="43"/>
        <v>$</v>
      </c>
      <c r="K296" s="18"/>
      <c r="L296" s="323"/>
      <c r="M296" s="324"/>
      <c r="N296" s="324"/>
      <c r="O296" s="324"/>
      <c r="P296" s="324"/>
      <c r="Q296" s="324"/>
      <c r="R296" s="324"/>
      <c r="S296" s="324"/>
      <c r="T296" s="324"/>
      <c r="U296" s="324"/>
      <c r="V296" s="324"/>
      <c r="W296" s="328"/>
      <c r="X296" s="135"/>
      <c r="Y296" s="75"/>
    </row>
    <row r="297" spans="2:25" ht="21" customHeight="1">
      <c r="B297" s="135"/>
      <c r="C297" s="17"/>
      <c r="D297" s="323"/>
      <c r="E297" s="324"/>
      <c r="F297" s="324"/>
      <c r="G297" s="323"/>
      <c r="H297" s="324"/>
      <c r="I297" s="325"/>
      <c r="J297" s="136" t="str">
        <f t="shared" si="43"/>
        <v>$</v>
      </c>
      <c r="K297" s="18"/>
      <c r="L297" s="323"/>
      <c r="M297" s="324"/>
      <c r="N297" s="324"/>
      <c r="O297" s="324"/>
      <c r="P297" s="324"/>
      <c r="Q297" s="324"/>
      <c r="R297" s="324"/>
      <c r="S297" s="324"/>
      <c r="T297" s="324"/>
      <c r="U297" s="324"/>
      <c r="V297" s="324"/>
      <c r="W297" s="328"/>
      <c r="X297" s="135"/>
      <c r="Y297" s="75"/>
    </row>
    <row r="298" spans="2:25" ht="21" customHeight="1">
      <c r="B298" s="135"/>
      <c r="C298" s="17"/>
      <c r="D298" s="323"/>
      <c r="E298" s="324"/>
      <c r="F298" s="324"/>
      <c r="G298" s="323"/>
      <c r="H298" s="324"/>
      <c r="I298" s="325"/>
      <c r="J298" s="136" t="str">
        <f t="shared" si="43"/>
        <v>$</v>
      </c>
      <c r="K298" s="18"/>
      <c r="L298" s="323"/>
      <c r="M298" s="324"/>
      <c r="N298" s="324"/>
      <c r="O298" s="324"/>
      <c r="P298" s="324"/>
      <c r="Q298" s="324"/>
      <c r="R298" s="324"/>
      <c r="S298" s="324"/>
      <c r="T298" s="324"/>
      <c r="U298" s="324"/>
      <c r="V298" s="324"/>
      <c r="W298" s="328"/>
      <c r="X298" s="135"/>
      <c r="Y298" s="75"/>
    </row>
    <row r="299" spans="2:25" ht="21" customHeight="1">
      <c r="B299" s="135"/>
      <c r="C299" s="17"/>
      <c r="D299" s="323"/>
      <c r="E299" s="324"/>
      <c r="F299" s="324"/>
      <c r="G299" s="323"/>
      <c r="H299" s="324"/>
      <c r="I299" s="325"/>
      <c r="J299" s="136" t="str">
        <f t="shared" si="43"/>
        <v>$</v>
      </c>
      <c r="K299" s="18"/>
      <c r="L299" s="323"/>
      <c r="M299" s="324"/>
      <c r="N299" s="324"/>
      <c r="O299" s="324"/>
      <c r="P299" s="324"/>
      <c r="Q299" s="324"/>
      <c r="R299" s="324"/>
      <c r="S299" s="324"/>
      <c r="T299" s="324"/>
      <c r="U299" s="324"/>
      <c r="V299" s="324"/>
      <c r="W299" s="328"/>
      <c r="X299" s="135"/>
      <c r="Y299" s="75"/>
    </row>
    <row r="300" spans="2:25" ht="21" customHeight="1">
      <c r="B300" s="135"/>
      <c r="C300" s="17"/>
      <c r="D300" s="323"/>
      <c r="E300" s="324"/>
      <c r="F300" s="324"/>
      <c r="G300" s="323"/>
      <c r="H300" s="324"/>
      <c r="I300" s="325"/>
      <c r="J300" s="136" t="str">
        <f t="shared" si="43"/>
        <v>$</v>
      </c>
      <c r="K300" s="18"/>
      <c r="L300" s="323"/>
      <c r="M300" s="324"/>
      <c r="N300" s="324"/>
      <c r="O300" s="324"/>
      <c r="P300" s="324"/>
      <c r="Q300" s="324"/>
      <c r="R300" s="324"/>
      <c r="S300" s="324"/>
      <c r="T300" s="324"/>
      <c r="U300" s="324"/>
      <c r="V300" s="324"/>
      <c r="W300" s="328"/>
      <c r="X300" s="135"/>
      <c r="Y300" s="75"/>
    </row>
    <row r="301" spans="2:25" ht="21" customHeight="1">
      <c r="B301" s="135"/>
      <c r="C301" s="17"/>
      <c r="D301" s="323"/>
      <c r="E301" s="324"/>
      <c r="F301" s="324"/>
      <c r="G301" s="323"/>
      <c r="H301" s="324"/>
      <c r="I301" s="325"/>
      <c r="J301" s="136" t="str">
        <f t="shared" si="43"/>
        <v>$</v>
      </c>
      <c r="K301" s="18"/>
      <c r="L301" s="323"/>
      <c r="M301" s="324"/>
      <c r="N301" s="324"/>
      <c r="O301" s="324"/>
      <c r="P301" s="324"/>
      <c r="Q301" s="324"/>
      <c r="R301" s="324"/>
      <c r="S301" s="324"/>
      <c r="T301" s="324"/>
      <c r="U301" s="324"/>
      <c r="V301" s="324"/>
      <c r="W301" s="328"/>
      <c r="X301" s="135"/>
      <c r="Y301" s="75"/>
    </row>
    <row r="302" spans="2:25" ht="21" customHeight="1">
      <c r="B302" s="135"/>
      <c r="C302" s="17"/>
      <c r="D302" s="323"/>
      <c r="E302" s="324"/>
      <c r="F302" s="324"/>
      <c r="G302" s="323"/>
      <c r="H302" s="324"/>
      <c r="I302" s="325"/>
      <c r="J302" s="136" t="str">
        <f t="shared" si="43"/>
        <v>$</v>
      </c>
      <c r="K302" s="18"/>
      <c r="L302" s="323"/>
      <c r="M302" s="324"/>
      <c r="N302" s="324"/>
      <c r="O302" s="324"/>
      <c r="P302" s="324"/>
      <c r="Q302" s="324"/>
      <c r="R302" s="324"/>
      <c r="S302" s="324"/>
      <c r="T302" s="324"/>
      <c r="U302" s="324"/>
      <c r="V302" s="324"/>
      <c r="W302" s="328"/>
      <c r="X302" s="135"/>
      <c r="Y302" s="75"/>
    </row>
    <row r="303" spans="2:25" ht="21" customHeight="1">
      <c r="B303" s="135"/>
      <c r="C303" s="17"/>
      <c r="D303" s="323"/>
      <c r="E303" s="324"/>
      <c r="F303" s="324"/>
      <c r="G303" s="323"/>
      <c r="H303" s="324"/>
      <c r="I303" s="325"/>
      <c r="J303" s="136" t="str">
        <f t="shared" si="43"/>
        <v>$</v>
      </c>
      <c r="K303" s="18"/>
      <c r="L303" s="323"/>
      <c r="M303" s="324"/>
      <c r="N303" s="324"/>
      <c r="O303" s="324"/>
      <c r="P303" s="324"/>
      <c r="Q303" s="324"/>
      <c r="R303" s="324"/>
      <c r="S303" s="324"/>
      <c r="T303" s="324"/>
      <c r="U303" s="324"/>
      <c r="V303" s="324"/>
      <c r="W303" s="328"/>
      <c r="X303" s="135"/>
      <c r="Y303" s="75"/>
    </row>
    <row r="304" spans="2:25" ht="21" customHeight="1">
      <c r="B304" s="135"/>
      <c r="C304" s="17"/>
      <c r="D304" s="323"/>
      <c r="E304" s="324"/>
      <c r="F304" s="324"/>
      <c r="G304" s="323"/>
      <c r="H304" s="324"/>
      <c r="I304" s="325"/>
      <c r="J304" s="136" t="str">
        <f t="shared" si="43"/>
        <v>$</v>
      </c>
      <c r="K304" s="18"/>
      <c r="L304" s="323"/>
      <c r="M304" s="324"/>
      <c r="N304" s="324"/>
      <c r="O304" s="324"/>
      <c r="P304" s="324"/>
      <c r="Q304" s="324"/>
      <c r="R304" s="324"/>
      <c r="S304" s="324"/>
      <c r="T304" s="324"/>
      <c r="U304" s="324"/>
      <c r="V304" s="324"/>
      <c r="W304" s="328"/>
      <c r="X304" s="135"/>
      <c r="Y304" s="75"/>
    </row>
    <row r="305" spans="2:25" ht="21" customHeight="1">
      <c r="B305" s="135"/>
      <c r="C305" s="17"/>
      <c r="D305" s="323"/>
      <c r="E305" s="324"/>
      <c r="F305" s="324"/>
      <c r="G305" s="323"/>
      <c r="H305" s="324"/>
      <c r="I305" s="325"/>
      <c r="J305" s="136" t="str">
        <f t="shared" si="43"/>
        <v>$</v>
      </c>
      <c r="K305" s="18"/>
      <c r="L305" s="323"/>
      <c r="M305" s="324"/>
      <c r="N305" s="324"/>
      <c r="O305" s="324"/>
      <c r="P305" s="324"/>
      <c r="Q305" s="324"/>
      <c r="R305" s="324"/>
      <c r="S305" s="324"/>
      <c r="T305" s="324"/>
      <c r="U305" s="324"/>
      <c r="V305" s="324"/>
      <c r="W305" s="328"/>
      <c r="X305" s="135"/>
      <c r="Y305" s="75"/>
    </row>
    <row r="306" spans="2:25" ht="21" customHeight="1">
      <c r="B306" s="135"/>
      <c r="C306" s="17"/>
      <c r="D306" s="323"/>
      <c r="E306" s="324"/>
      <c r="F306" s="324"/>
      <c r="G306" s="323"/>
      <c r="H306" s="324"/>
      <c r="I306" s="325"/>
      <c r="J306" s="136" t="str">
        <f t="shared" si="43"/>
        <v>$</v>
      </c>
      <c r="K306" s="18"/>
      <c r="L306" s="323"/>
      <c r="M306" s="324"/>
      <c r="N306" s="324"/>
      <c r="O306" s="324"/>
      <c r="P306" s="324"/>
      <c r="Q306" s="324"/>
      <c r="R306" s="324"/>
      <c r="S306" s="324"/>
      <c r="T306" s="324"/>
      <c r="U306" s="324"/>
      <c r="V306" s="324"/>
      <c r="W306" s="328"/>
      <c r="X306" s="135"/>
      <c r="Y306" s="75"/>
    </row>
    <row r="307" spans="2:25" ht="21" customHeight="1">
      <c r="B307" s="135"/>
      <c r="C307" s="17"/>
      <c r="D307" s="323"/>
      <c r="E307" s="324"/>
      <c r="F307" s="324"/>
      <c r="G307" s="323"/>
      <c r="H307" s="324"/>
      <c r="I307" s="325"/>
      <c r="J307" s="136" t="str">
        <f t="shared" si="43"/>
        <v>$</v>
      </c>
      <c r="K307" s="18"/>
      <c r="L307" s="323"/>
      <c r="M307" s="324"/>
      <c r="N307" s="324"/>
      <c r="O307" s="324"/>
      <c r="P307" s="324"/>
      <c r="Q307" s="324"/>
      <c r="R307" s="324"/>
      <c r="S307" s="324"/>
      <c r="T307" s="324"/>
      <c r="U307" s="324"/>
      <c r="V307" s="324"/>
      <c r="W307" s="328"/>
      <c r="X307" s="135"/>
      <c r="Y307" s="75"/>
    </row>
    <row r="308" spans="2:25" ht="21" customHeight="1">
      <c r="B308" s="135"/>
      <c r="C308" s="17"/>
      <c r="D308" s="323"/>
      <c r="E308" s="324"/>
      <c r="F308" s="324"/>
      <c r="G308" s="323"/>
      <c r="H308" s="324"/>
      <c r="I308" s="325"/>
      <c r="J308" s="136" t="str">
        <f t="shared" si="43"/>
        <v>$</v>
      </c>
      <c r="K308" s="18"/>
      <c r="L308" s="323"/>
      <c r="M308" s="324"/>
      <c r="N308" s="324"/>
      <c r="O308" s="324"/>
      <c r="P308" s="324"/>
      <c r="Q308" s="324"/>
      <c r="R308" s="324"/>
      <c r="S308" s="324"/>
      <c r="T308" s="324"/>
      <c r="U308" s="324"/>
      <c r="V308" s="324"/>
      <c r="W308" s="328"/>
      <c r="X308" s="135"/>
      <c r="Y308" s="75"/>
    </row>
    <row r="309" spans="2:25" ht="21" customHeight="1">
      <c r="B309" s="135"/>
      <c r="C309" s="17"/>
      <c r="D309" s="323"/>
      <c r="E309" s="324"/>
      <c r="F309" s="324"/>
      <c r="G309" s="323"/>
      <c r="H309" s="324"/>
      <c r="I309" s="325"/>
      <c r="J309" s="136" t="str">
        <f t="shared" si="43"/>
        <v>$</v>
      </c>
      <c r="K309" s="18"/>
      <c r="L309" s="323"/>
      <c r="M309" s="324"/>
      <c r="N309" s="324"/>
      <c r="O309" s="324"/>
      <c r="P309" s="324"/>
      <c r="Q309" s="324"/>
      <c r="R309" s="324"/>
      <c r="S309" s="324"/>
      <c r="T309" s="324"/>
      <c r="U309" s="324"/>
      <c r="V309" s="324"/>
      <c r="W309" s="328"/>
      <c r="X309" s="135"/>
      <c r="Y309" s="75"/>
    </row>
    <row r="310" spans="2:25" ht="21" customHeight="1">
      <c r="B310" s="135"/>
      <c r="C310" s="17"/>
      <c r="D310" s="323"/>
      <c r="E310" s="324"/>
      <c r="F310" s="324"/>
      <c r="G310" s="323"/>
      <c r="H310" s="324"/>
      <c r="I310" s="325"/>
      <c r="J310" s="136" t="str">
        <f t="shared" si="43"/>
        <v>$</v>
      </c>
      <c r="K310" s="18"/>
      <c r="L310" s="323"/>
      <c r="M310" s="324"/>
      <c r="N310" s="324"/>
      <c r="O310" s="324"/>
      <c r="P310" s="324"/>
      <c r="Q310" s="324"/>
      <c r="R310" s="324"/>
      <c r="S310" s="324"/>
      <c r="T310" s="324"/>
      <c r="U310" s="324"/>
      <c r="V310" s="324"/>
      <c r="W310" s="328"/>
      <c r="X310" s="135"/>
      <c r="Y310" s="75"/>
    </row>
    <row r="311" spans="2:25" ht="21" customHeight="1">
      <c r="B311" s="135"/>
      <c r="C311" s="17"/>
      <c r="D311" s="323"/>
      <c r="E311" s="324"/>
      <c r="F311" s="324"/>
      <c r="G311" s="323"/>
      <c r="H311" s="324"/>
      <c r="I311" s="325"/>
      <c r="J311" s="136" t="str">
        <f t="shared" si="43"/>
        <v>$</v>
      </c>
      <c r="K311" s="18"/>
      <c r="L311" s="323"/>
      <c r="M311" s="324"/>
      <c r="N311" s="324"/>
      <c r="O311" s="324"/>
      <c r="P311" s="324"/>
      <c r="Q311" s="324"/>
      <c r="R311" s="324"/>
      <c r="S311" s="324"/>
      <c r="T311" s="324"/>
      <c r="U311" s="324"/>
      <c r="V311" s="324"/>
      <c r="W311" s="328"/>
      <c r="X311" s="135"/>
      <c r="Y311" s="75"/>
    </row>
    <row r="312" spans="2:25" ht="21" customHeight="1">
      <c r="B312" s="135"/>
      <c r="C312" s="17"/>
      <c r="D312" s="323"/>
      <c r="E312" s="324"/>
      <c r="F312" s="324"/>
      <c r="G312" s="323"/>
      <c r="H312" s="324"/>
      <c r="I312" s="325"/>
      <c r="J312" s="136" t="str">
        <f t="shared" si="43"/>
        <v>$</v>
      </c>
      <c r="K312" s="18"/>
      <c r="L312" s="323"/>
      <c r="M312" s="324"/>
      <c r="N312" s="324"/>
      <c r="O312" s="324"/>
      <c r="P312" s="324"/>
      <c r="Q312" s="324"/>
      <c r="R312" s="324"/>
      <c r="S312" s="324"/>
      <c r="T312" s="324"/>
      <c r="U312" s="324"/>
      <c r="V312" s="324"/>
      <c r="W312" s="328"/>
      <c r="X312" s="135"/>
      <c r="Y312" s="75"/>
    </row>
    <row r="313" spans="2:25" ht="21" customHeight="1">
      <c r="B313" s="135"/>
      <c r="C313" s="17"/>
      <c r="D313" s="323"/>
      <c r="E313" s="324"/>
      <c r="F313" s="324"/>
      <c r="G313" s="323"/>
      <c r="H313" s="324"/>
      <c r="I313" s="325"/>
      <c r="J313" s="136" t="str">
        <f t="shared" si="43"/>
        <v>$</v>
      </c>
      <c r="K313" s="18"/>
      <c r="L313" s="323"/>
      <c r="M313" s="324"/>
      <c r="N313" s="324"/>
      <c r="O313" s="324"/>
      <c r="P313" s="324"/>
      <c r="Q313" s="324"/>
      <c r="R313" s="324"/>
      <c r="S313" s="324"/>
      <c r="T313" s="324"/>
      <c r="U313" s="324"/>
      <c r="V313" s="324"/>
      <c r="W313" s="328"/>
      <c r="X313" s="135"/>
      <c r="Y313" s="75"/>
    </row>
    <row r="314" spans="2:25" ht="21" customHeight="1">
      <c r="B314" s="135"/>
      <c r="C314" s="17"/>
      <c r="D314" s="323"/>
      <c r="E314" s="324"/>
      <c r="F314" s="324"/>
      <c r="G314" s="323"/>
      <c r="H314" s="324"/>
      <c r="I314" s="325"/>
      <c r="J314" s="136" t="str">
        <f t="shared" si="43"/>
        <v>$</v>
      </c>
      <c r="K314" s="18"/>
      <c r="L314" s="323"/>
      <c r="M314" s="324"/>
      <c r="N314" s="324"/>
      <c r="O314" s="324"/>
      <c r="P314" s="324"/>
      <c r="Q314" s="324"/>
      <c r="R314" s="324"/>
      <c r="S314" s="324"/>
      <c r="T314" s="324"/>
      <c r="U314" s="324"/>
      <c r="V314" s="324"/>
      <c r="W314" s="328"/>
      <c r="X314" s="135"/>
      <c r="Y314" s="75"/>
    </row>
    <row r="315" spans="2:25" ht="21" customHeight="1">
      <c r="B315" s="135"/>
      <c r="C315" s="17"/>
      <c r="D315" s="323"/>
      <c r="E315" s="324"/>
      <c r="F315" s="324"/>
      <c r="G315" s="323"/>
      <c r="H315" s="324"/>
      <c r="I315" s="325"/>
      <c r="J315" s="136" t="str">
        <f t="shared" si="43"/>
        <v>$</v>
      </c>
      <c r="K315" s="18"/>
      <c r="L315" s="323"/>
      <c r="M315" s="324"/>
      <c r="N315" s="324"/>
      <c r="O315" s="324"/>
      <c r="P315" s="324"/>
      <c r="Q315" s="324"/>
      <c r="R315" s="324"/>
      <c r="S315" s="324"/>
      <c r="T315" s="324"/>
      <c r="U315" s="324"/>
      <c r="V315" s="324"/>
      <c r="W315" s="328"/>
      <c r="X315" s="135"/>
      <c r="Y315" s="75"/>
    </row>
    <row r="316" spans="2:25" ht="21" customHeight="1">
      <c r="B316" s="135"/>
      <c r="C316" s="17"/>
      <c r="D316" s="323"/>
      <c r="E316" s="324"/>
      <c r="F316" s="324"/>
      <c r="G316" s="323"/>
      <c r="H316" s="324"/>
      <c r="I316" s="325"/>
      <c r="J316" s="136" t="str">
        <f t="shared" si="43"/>
        <v>$</v>
      </c>
      <c r="K316" s="18"/>
      <c r="L316" s="323"/>
      <c r="M316" s="324"/>
      <c r="N316" s="324"/>
      <c r="O316" s="324"/>
      <c r="P316" s="324"/>
      <c r="Q316" s="324"/>
      <c r="R316" s="324"/>
      <c r="S316" s="324"/>
      <c r="T316" s="324"/>
      <c r="U316" s="324"/>
      <c r="V316" s="324"/>
      <c r="W316" s="328"/>
      <c r="X316" s="135"/>
      <c r="Y316" s="75"/>
    </row>
    <row r="317" spans="2:25" ht="21" customHeight="1">
      <c r="B317" s="135"/>
      <c r="C317" s="17"/>
      <c r="D317" s="323"/>
      <c r="E317" s="324"/>
      <c r="F317" s="324"/>
      <c r="G317" s="323"/>
      <c r="H317" s="324"/>
      <c r="I317" s="325"/>
      <c r="J317" s="136" t="str">
        <f t="shared" si="43"/>
        <v>$</v>
      </c>
      <c r="K317" s="18"/>
      <c r="L317" s="323"/>
      <c r="M317" s="324"/>
      <c r="N317" s="324"/>
      <c r="O317" s="324"/>
      <c r="P317" s="324"/>
      <c r="Q317" s="324"/>
      <c r="R317" s="324"/>
      <c r="S317" s="324"/>
      <c r="T317" s="324"/>
      <c r="U317" s="324"/>
      <c r="V317" s="324"/>
      <c r="W317" s="328"/>
      <c r="X317" s="135"/>
      <c r="Y317" s="75"/>
    </row>
    <row r="318" spans="2:25" ht="21" customHeight="1">
      <c r="B318" s="135"/>
      <c r="C318" s="17"/>
      <c r="D318" s="323"/>
      <c r="E318" s="324"/>
      <c r="F318" s="324"/>
      <c r="G318" s="323"/>
      <c r="H318" s="324"/>
      <c r="I318" s="325"/>
      <c r="J318" s="136" t="str">
        <f t="shared" si="43"/>
        <v>$</v>
      </c>
      <c r="K318" s="18"/>
      <c r="L318" s="323"/>
      <c r="M318" s="324"/>
      <c r="N318" s="324"/>
      <c r="O318" s="324"/>
      <c r="P318" s="324"/>
      <c r="Q318" s="324"/>
      <c r="R318" s="324"/>
      <c r="S318" s="324"/>
      <c r="T318" s="324"/>
      <c r="U318" s="324"/>
      <c r="V318" s="324"/>
      <c r="W318" s="328"/>
      <c r="X318" s="135"/>
      <c r="Y318" s="75"/>
    </row>
    <row r="319" spans="2:25" ht="21" customHeight="1">
      <c r="B319" s="135"/>
      <c r="C319" s="17"/>
      <c r="D319" s="323"/>
      <c r="E319" s="324"/>
      <c r="F319" s="324"/>
      <c r="G319" s="323"/>
      <c r="H319" s="324"/>
      <c r="I319" s="325"/>
      <c r="J319" s="136" t="str">
        <f t="shared" si="43"/>
        <v>$</v>
      </c>
      <c r="K319" s="18"/>
      <c r="L319" s="323"/>
      <c r="M319" s="324"/>
      <c r="N319" s="324"/>
      <c r="O319" s="324"/>
      <c r="P319" s="324"/>
      <c r="Q319" s="324"/>
      <c r="R319" s="324"/>
      <c r="S319" s="324"/>
      <c r="T319" s="324"/>
      <c r="U319" s="324"/>
      <c r="V319" s="324"/>
      <c r="W319" s="328"/>
      <c r="X319" s="135"/>
      <c r="Y319" s="75"/>
    </row>
    <row r="320" spans="2:25" ht="21" customHeight="1">
      <c r="B320" s="135"/>
      <c r="C320" s="17"/>
      <c r="D320" s="323"/>
      <c r="E320" s="324"/>
      <c r="F320" s="324"/>
      <c r="G320" s="323"/>
      <c r="H320" s="324"/>
      <c r="I320" s="325"/>
      <c r="J320" s="136" t="str">
        <f t="shared" si="43"/>
        <v>$</v>
      </c>
      <c r="K320" s="18"/>
      <c r="L320" s="323"/>
      <c r="M320" s="324"/>
      <c r="N320" s="324"/>
      <c r="O320" s="324"/>
      <c r="P320" s="324"/>
      <c r="Q320" s="324"/>
      <c r="R320" s="324"/>
      <c r="S320" s="324"/>
      <c r="T320" s="324"/>
      <c r="U320" s="324"/>
      <c r="V320" s="324"/>
      <c r="W320" s="328"/>
      <c r="X320" s="135"/>
      <c r="Y320" s="75"/>
    </row>
    <row r="321" spans="2:25" ht="21" customHeight="1">
      <c r="B321" s="135"/>
      <c r="C321" s="17"/>
      <c r="D321" s="323"/>
      <c r="E321" s="324"/>
      <c r="F321" s="324"/>
      <c r="G321" s="323"/>
      <c r="H321" s="324"/>
      <c r="I321" s="325"/>
      <c r="J321" s="136" t="str">
        <f t="shared" si="43"/>
        <v>$</v>
      </c>
      <c r="K321" s="18"/>
      <c r="L321" s="323"/>
      <c r="M321" s="324"/>
      <c r="N321" s="324"/>
      <c r="O321" s="324"/>
      <c r="P321" s="324"/>
      <c r="Q321" s="324"/>
      <c r="R321" s="324"/>
      <c r="S321" s="324"/>
      <c r="T321" s="324"/>
      <c r="U321" s="324"/>
      <c r="V321" s="324"/>
      <c r="W321" s="328"/>
      <c r="X321" s="135"/>
      <c r="Y321" s="75"/>
    </row>
    <row r="322" spans="2:25" ht="21" customHeight="1">
      <c r="B322" s="135"/>
      <c r="C322" s="17"/>
      <c r="D322" s="323"/>
      <c r="E322" s="324"/>
      <c r="F322" s="324"/>
      <c r="G322" s="323"/>
      <c r="H322" s="324"/>
      <c r="I322" s="325"/>
      <c r="J322" s="136" t="str">
        <f t="shared" si="43"/>
        <v>$</v>
      </c>
      <c r="K322" s="18"/>
      <c r="L322" s="323"/>
      <c r="M322" s="324"/>
      <c r="N322" s="324"/>
      <c r="O322" s="324"/>
      <c r="P322" s="324"/>
      <c r="Q322" s="324"/>
      <c r="R322" s="324"/>
      <c r="S322" s="324"/>
      <c r="T322" s="324"/>
      <c r="U322" s="324"/>
      <c r="V322" s="324"/>
      <c r="W322" s="328"/>
      <c r="X322" s="135"/>
      <c r="Y322" s="75"/>
    </row>
    <row r="323" spans="2:25" ht="21" customHeight="1">
      <c r="B323" s="135"/>
      <c r="C323" s="17"/>
      <c r="D323" s="323"/>
      <c r="E323" s="324"/>
      <c r="F323" s="324"/>
      <c r="G323" s="323"/>
      <c r="H323" s="324"/>
      <c r="I323" s="325"/>
      <c r="J323" s="136" t="str">
        <f t="shared" si="43"/>
        <v>$</v>
      </c>
      <c r="K323" s="18"/>
      <c r="L323" s="323"/>
      <c r="M323" s="324"/>
      <c r="N323" s="324"/>
      <c r="O323" s="324"/>
      <c r="P323" s="324"/>
      <c r="Q323" s="324"/>
      <c r="R323" s="324"/>
      <c r="S323" s="324"/>
      <c r="T323" s="324"/>
      <c r="U323" s="324"/>
      <c r="V323" s="324"/>
      <c r="W323" s="328"/>
      <c r="X323" s="135"/>
      <c r="Y323" s="75"/>
    </row>
    <row r="324" spans="2:25" ht="21" customHeight="1">
      <c r="B324" s="135"/>
      <c r="C324" s="17"/>
      <c r="D324" s="323"/>
      <c r="E324" s="324"/>
      <c r="F324" s="324"/>
      <c r="G324" s="323"/>
      <c r="H324" s="324"/>
      <c r="I324" s="325"/>
      <c r="J324" s="136" t="str">
        <f t="shared" si="43"/>
        <v>$</v>
      </c>
      <c r="K324" s="18"/>
      <c r="L324" s="323"/>
      <c r="M324" s="324"/>
      <c r="N324" s="324"/>
      <c r="O324" s="324"/>
      <c r="P324" s="324"/>
      <c r="Q324" s="324"/>
      <c r="R324" s="324"/>
      <c r="S324" s="324"/>
      <c r="T324" s="324"/>
      <c r="U324" s="324"/>
      <c r="V324" s="324"/>
      <c r="W324" s="328"/>
      <c r="X324" s="135"/>
      <c r="Y324" s="75"/>
    </row>
    <row r="325" spans="2:25" ht="21" customHeight="1">
      <c r="B325" s="135"/>
      <c r="C325" s="17"/>
      <c r="D325" s="323"/>
      <c r="E325" s="324"/>
      <c r="F325" s="324"/>
      <c r="G325" s="323"/>
      <c r="H325" s="324"/>
      <c r="I325" s="325"/>
      <c r="J325" s="136" t="str">
        <f t="shared" si="43"/>
        <v>$</v>
      </c>
      <c r="K325" s="18"/>
      <c r="L325" s="323"/>
      <c r="M325" s="324"/>
      <c r="N325" s="324"/>
      <c r="O325" s="324"/>
      <c r="P325" s="324"/>
      <c r="Q325" s="324"/>
      <c r="R325" s="324"/>
      <c r="S325" s="324"/>
      <c r="T325" s="324"/>
      <c r="U325" s="324"/>
      <c r="V325" s="324"/>
      <c r="W325" s="328"/>
      <c r="X325" s="135"/>
      <c r="Y325" s="75"/>
    </row>
    <row r="326" spans="2:25" ht="21" customHeight="1">
      <c r="B326" s="135"/>
      <c r="C326" s="17"/>
      <c r="D326" s="323"/>
      <c r="E326" s="324"/>
      <c r="F326" s="324"/>
      <c r="G326" s="323"/>
      <c r="H326" s="324"/>
      <c r="I326" s="325"/>
      <c r="J326" s="136" t="str">
        <f t="shared" si="43"/>
        <v>$</v>
      </c>
      <c r="K326" s="18"/>
      <c r="L326" s="323"/>
      <c r="M326" s="324"/>
      <c r="N326" s="324"/>
      <c r="O326" s="324"/>
      <c r="P326" s="324"/>
      <c r="Q326" s="324"/>
      <c r="R326" s="324"/>
      <c r="S326" s="324"/>
      <c r="T326" s="324"/>
      <c r="U326" s="324"/>
      <c r="V326" s="324"/>
      <c r="W326" s="328"/>
      <c r="X326" s="135"/>
      <c r="Y326" s="75"/>
    </row>
    <row r="327" spans="2:25" ht="21" customHeight="1">
      <c r="B327" s="135"/>
      <c r="C327" s="17"/>
      <c r="D327" s="323"/>
      <c r="E327" s="324"/>
      <c r="F327" s="324"/>
      <c r="G327" s="323"/>
      <c r="H327" s="324"/>
      <c r="I327" s="325"/>
      <c r="J327" s="136" t="str">
        <f t="shared" si="43"/>
        <v>$</v>
      </c>
      <c r="K327" s="18"/>
      <c r="L327" s="323"/>
      <c r="M327" s="324"/>
      <c r="N327" s="324"/>
      <c r="O327" s="324"/>
      <c r="P327" s="324"/>
      <c r="Q327" s="324"/>
      <c r="R327" s="324"/>
      <c r="S327" s="324"/>
      <c r="T327" s="324"/>
      <c r="U327" s="324"/>
      <c r="V327" s="324"/>
      <c r="W327" s="328"/>
      <c r="X327" s="135"/>
      <c r="Y327" s="75"/>
    </row>
    <row r="328" spans="2:25" ht="21" customHeight="1">
      <c r="B328" s="135"/>
      <c r="C328" s="17"/>
      <c r="D328" s="323"/>
      <c r="E328" s="324"/>
      <c r="F328" s="324"/>
      <c r="G328" s="323"/>
      <c r="H328" s="324"/>
      <c r="I328" s="325"/>
      <c r="J328" s="136" t="str">
        <f t="shared" si="43"/>
        <v>$</v>
      </c>
      <c r="K328" s="18"/>
      <c r="L328" s="323"/>
      <c r="M328" s="324"/>
      <c r="N328" s="324"/>
      <c r="O328" s="324"/>
      <c r="P328" s="324"/>
      <c r="Q328" s="324"/>
      <c r="R328" s="324"/>
      <c r="S328" s="324"/>
      <c r="T328" s="324"/>
      <c r="U328" s="324"/>
      <c r="V328" s="324"/>
      <c r="W328" s="328"/>
      <c r="X328" s="135"/>
      <c r="Y328" s="75"/>
    </row>
    <row r="329" spans="2:25" ht="21" customHeight="1">
      <c r="B329" s="135"/>
      <c r="C329" s="17"/>
      <c r="D329" s="323"/>
      <c r="E329" s="324"/>
      <c r="F329" s="324"/>
      <c r="G329" s="323"/>
      <c r="H329" s="324"/>
      <c r="I329" s="325"/>
      <c r="J329" s="136" t="str">
        <f t="shared" si="43"/>
        <v>$</v>
      </c>
      <c r="K329" s="18"/>
      <c r="L329" s="323"/>
      <c r="M329" s="324"/>
      <c r="N329" s="324"/>
      <c r="O329" s="324"/>
      <c r="P329" s="324"/>
      <c r="Q329" s="324"/>
      <c r="R329" s="324"/>
      <c r="S329" s="324"/>
      <c r="T329" s="324"/>
      <c r="U329" s="324"/>
      <c r="V329" s="324"/>
      <c r="W329" s="328"/>
      <c r="X329" s="135"/>
      <c r="Y329" s="75"/>
    </row>
    <row r="330" spans="2:25" ht="21" customHeight="1">
      <c r="B330" s="135"/>
      <c r="C330" s="17"/>
      <c r="D330" s="323"/>
      <c r="E330" s="324"/>
      <c r="F330" s="324"/>
      <c r="G330" s="323"/>
      <c r="H330" s="324"/>
      <c r="I330" s="325"/>
      <c r="J330" s="136" t="str">
        <f t="shared" si="43"/>
        <v>$</v>
      </c>
      <c r="K330" s="18"/>
      <c r="L330" s="323"/>
      <c r="M330" s="324"/>
      <c r="N330" s="324"/>
      <c r="O330" s="324"/>
      <c r="P330" s="324"/>
      <c r="Q330" s="324"/>
      <c r="R330" s="324"/>
      <c r="S330" s="324"/>
      <c r="T330" s="324"/>
      <c r="U330" s="324"/>
      <c r="V330" s="324"/>
      <c r="W330" s="328"/>
      <c r="X330" s="135"/>
      <c r="Y330" s="75"/>
    </row>
    <row r="331" spans="2:25" ht="21" customHeight="1">
      <c r="B331" s="135"/>
      <c r="C331" s="17"/>
      <c r="D331" s="323"/>
      <c r="E331" s="324"/>
      <c r="F331" s="324"/>
      <c r="G331" s="323"/>
      <c r="H331" s="324"/>
      <c r="I331" s="325"/>
      <c r="J331" s="136" t="str">
        <f t="shared" si="43"/>
        <v>$</v>
      </c>
      <c r="K331" s="18"/>
      <c r="L331" s="323"/>
      <c r="M331" s="324"/>
      <c r="N331" s="324"/>
      <c r="O331" s="324"/>
      <c r="P331" s="324"/>
      <c r="Q331" s="324"/>
      <c r="R331" s="324"/>
      <c r="S331" s="324"/>
      <c r="T331" s="324"/>
      <c r="U331" s="324"/>
      <c r="V331" s="324"/>
      <c r="W331" s="328"/>
      <c r="X331" s="135"/>
      <c r="Y331" s="75"/>
    </row>
    <row r="332" spans="2:25" ht="21" customHeight="1">
      <c r="B332" s="135"/>
      <c r="C332" s="17"/>
      <c r="D332" s="323"/>
      <c r="E332" s="324"/>
      <c r="F332" s="324"/>
      <c r="G332" s="323"/>
      <c r="H332" s="324"/>
      <c r="I332" s="325"/>
      <c r="J332" s="136" t="str">
        <f t="shared" si="43"/>
        <v>$</v>
      </c>
      <c r="K332" s="18"/>
      <c r="L332" s="323"/>
      <c r="M332" s="324"/>
      <c r="N332" s="324"/>
      <c r="O332" s="324"/>
      <c r="P332" s="324"/>
      <c r="Q332" s="324"/>
      <c r="R332" s="324"/>
      <c r="S332" s="324"/>
      <c r="T332" s="324"/>
      <c r="U332" s="324"/>
      <c r="V332" s="324"/>
      <c r="W332" s="328"/>
      <c r="X332" s="135"/>
      <c r="Y332" s="75"/>
    </row>
    <row r="333" spans="2:25" ht="21" customHeight="1">
      <c r="B333" s="135"/>
      <c r="C333" s="17"/>
      <c r="D333" s="323"/>
      <c r="E333" s="324"/>
      <c r="F333" s="324"/>
      <c r="G333" s="323"/>
      <c r="H333" s="324"/>
      <c r="I333" s="325"/>
      <c r="J333" s="136" t="str">
        <f t="shared" si="43"/>
        <v>$</v>
      </c>
      <c r="K333" s="18"/>
      <c r="L333" s="323"/>
      <c r="M333" s="324"/>
      <c r="N333" s="324"/>
      <c r="O333" s="324"/>
      <c r="P333" s="324"/>
      <c r="Q333" s="324"/>
      <c r="R333" s="324"/>
      <c r="S333" s="324"/>
      <c r="T333" s="324"/>
      <c r="U333" s="324"/>
      <c r="V333" s="324"/>
      <c r="W333" s="328"/>
      <c r="X333" s="135"/>
      <c r="Y333" s="75"/>
    </row>
    <row r="334" spans="2:25" ht="21" customHeight="1">
      <c r="B334" s="135"/>
      <c r="C334" s="17"/>
      <c r="D334" s="323"/>
      <c r="E334" s="324"/>
      <c r="F334" s="324"/>
      <c r="G334" s="323"/>
      <c r="H334" s="324"/>
      <c r="I334" s="325"/>
      <c r="J334" s="136" t="str">
        <f t="shared" si="43"/>
        <v>$</v>
      </c>
      <c r="K334" s="18"/>
      <c r="L334" s="323"/>
      <c r="M334" s="324"/>
      <c r="N334" s="324"/>
      <c r="O334" s="324"/>
      <c r="P334" s="324"/>
      <c r="Q334" s="324"/>
      <c r="R334" s="324"/>
      <c r="S334" s="324"/>
      <c r="T334" s="324"/>
      <c r="U334" s="324"/>
      <c r="V334" s="324"/>
      <c r="W334" s="328"/>
      <c r="X334" s="135"/>
      <c r="Y334" s="75"/>
    </row>
    <row r="335" spans="2:25" ht="21" customHeight="1">
      <c r="B335" s="135"/>
      <c r="C335" s="17"/>
      <c r="D335" s="323"/>
      <c r="E335" s="324"/>
      <c r="F335" s="324"/>
      <c r="G335" s="323"/>
      <c r="H335" s="324"/>
      <c r="I335" s="325"/>
      <c r="J335" s="136" t="str">
        <f t="shared" si="43"/>
        <v>$</v>
      </c>
      <c r="K335" s="18"/>
      <c r="L335" s="323"/>
      <c r="M335" s="324"/>
      <c r="N335" s="324"/>
      <c r="O335" s="324"/>
      <c r="P335" s="324"/>
      <c r="Q335" s="324"/>
      <c r="R335" s="324"/>
      <c r="S335" s="324"/>
      <c r="T335" s="324"/>
      <c r="U335" s="324"/>
      <c r="V335" s="324"/>
      <c r="W335" s="328"/>
      <c r="X335" s="135"/>
      <c r="Y335" s="75"/>
    </row>
    <row r="336" spans="2:25" ht="21" customHeight="1">
      <c r="B336" s="135"/>
      <c r="C336" s="17"/>
      <c r="D336" s="323"/>
      <c r="E336" s="324"/>
      <c r="F336" s="324"/>
      <c r="G336" s="323"/>
      <c r="H336" s="324"/>
      <c r="I336" s="325"/>
      <c r="J336" s="136" t="str">
        <f t="shared" si="43"/>
        <v>$</v>
      </c>
      <c r="K336" s="18"/>
      <c r="L336" s="323"/>
      <c r="M336" s="324"/>
      <c r="N336" s="324"/>
      <c r="O336" s="324"/>
      <c r="P336" s="324"/>
      <c r="Q336" s="324"/>
      <c r="R336" s="324"/>
      <c r="S336" s="324"/>
      <c r="T336" s="324"/>
      <c r="U336" s="324"/>
      <c r="V336" s="324"/>
      <c r="W336" s="328"/>
      <c r="X336" s="135"/>
      <c r="Y336" s="75"/>
    </row>
    <row r="337" spans="2:25" ht="21" customHeight="1">
      <c r="B337" s="135"/>
      <c r="C337" s="17"/>
      <c r="D337" s="323"/>
      <c r="E337" s="324"/>
      <c r="F337" s="324"/>
      <c r="G337" s="323"/>
      <c r="H337" s="324"/>
      <c r="I337" s="325"/>
      <c r="J337" s="136" t="str">
        <f t="shared" si="43"/>
        <v>$</v>
      </c>
      <c r="K337" s="18"/>
      <c r="L337" s="323"/>
      <c r="M337" s="324"/>
      <c r="N337" s="324"/>
      <c r="O337" s="324"/>
      <c r="P337" s="324"/>
      <c r="Q337" s="324"/>
      <c r="R337" s="324"/>
      <c r="S337" s="324"/>
      <c r="T337" s="324"/>
      <c r="U337" s="324"/>
      <c r="V337" s="324"/>
      <c r="W337" s="328"/>
      <c r="X337" s="135"/>
      <c r="Y337" s="75"/>
    </row>
    <row r="338" spans="2:25" ht="21" customHeight="1">
      <c r="B338" s="135"/>
      <c r="C338" s="17"/>
      <c r="D338" s="323"/>
      <c r="E338" s="324"/>
      <c r="F338" s="324"/>
      <c r="G338" s="323"/>
      <c r="H338" s="324"/>
      <c r="I338" s="325"/>
      <c r="J338" s="136" t="str">
        <f t="shared" si="43"/>
        <v>$</v>
      </c>
      <c r="K338" s="18"/>
      <c r="L338" s="323"/>
      <c r="M338" s="324"/>
      <c r="N338" s="324"/>
      <c r="O338" s="324"/>
      <c r="P338" s="324"/>
      <c r="Q338" s="324"/>
      <c r="R338" s="324"/>
      <c r="S338" s="324"/>
      <c r="T338" s="324"/>
      <c r="U338" s="324"/>
      <c r="V338" s="324"/>
      <c r="W338" s="328"/>
      <c r="X338" s="135"/>
      <c r="Y338" s="75"/>
    </row>
    <row r="339" spans="2:25" ht="21" customHeight="1">
      <c r="B339" s="135"/>
      <c r="C339" s="17"/>
      <c r="D339" s="323"/>
      <c r="E339" s="324"/>
      <c r="F339" s="324"/>
      <c r="G339" s="323"/>
      <c r="H339" s="324"/>
      <c r="I339" s="325"/>
      <c r="J339" s="136" t="str">
        <f t="shared" si="43"/>
        <v>$</v>
      </c>
      <c r="K339" s="18"/>
      <c r="L339" s="323"/>
      <c r="M339" s="324"/>
      <c r="N339" s="324"/>
      <c r="O339" s="324"/>
      <c r="P339" s="324"/>
      <c r="Q339" s="324"/>
      <c r="R339" s="324"/>
      <c r="S339" s="324"/>
      <c r="T339" s="324"/>
      <c r="U339" s="324"/>
      <c r="V339" s="324"/>
      <c r="W339" s="328"/>
      <c r="X339" s="135"/>
      <c r="Y339" s="75"/>
    </row>
    <row r="340" spans="2:25" ht="21" customHeight="1">
      <c r="B340" s="135"/>
      <c r="C340" s="17"/>
      <c r="D340" s="323"/>
      <c r="E340" s="324"/>
      <c r="F340" s="324"/>
      <c r="G340" s="323"/>
      <c r="H340" s="324"/>
      <c r="I340" s="325"/>
      <c r="J340" s="136" t="str">
        <f t="shared" si="43"/>
        <v>$</v>
      </c>
      <c r="K340" s="18"/>
      <c r="L340" s="323"/>
      <c r="M340" s="324"/>
      <c r="N340" s="324"/>
      <c r="O340" s="324"/>
      <c r="P340" s="324"/>
      <c r="Q340" s="324"/>
      <c r="R340" s="324"/>
      <c r="S340" s="324"/>
      <c r="T340" s="324"/>
      <c r="U340" s="324"/>
      <c r="V340" s="324"/>
      <c r="W340" s="328"/>
      <c r="X340" s="135"/>
      <c r="Y340" s="75"/>
    </row>
    <row r="341" spans="2:25" ht="21" customHeight="1">
      <c r="B341" s="135"/>
      <c r="C341" s="17"/>
      <c r="D341" s="323"/>
      <c r="E341" s="324"/>
      <c r="F341" s="324"/>
      <c r="G341" s="323"/>
      <c r="H341" s="324"/>
      <c r="I341" s="325"/>
      <c r="J341" s="136" t="str">
        <f t="shared" si="43"/>
        <v>$</v>
      </c>
      <c r="K341" s="18"/>
      <c r="L341" s="323"/>
      <c r="M341" s="324"/>
      <c r="N341" s="324"/>
      <c r="O341" s="324"/>
      <c r="P341" s="324"/>
      <c r="Q341" s="324"/>
      <c r="R341" s="324"/>
      <c r="S341" s="324"/>
      <c r="T341" s="324"/>
      <c r="U341" s="324"/>
      <c r="V341" s="324"/>
      <c r="W341" s="328"/>
      <c r="X341" s="135"/>
      <c r="Y341" s="75"/>
    </row>
    <row r="342" spans="2:25" ht="21" customHeight="1">
      <c r="B342" s="135"/>
      <c r="C342" s="17"/>
      <c r="D342" s="323"/>
      <c r="E342" s="324"/>
      <c r="F342" s="324"/>
      <c r="G342" s="323"/>
      <c r="H342" s="324"/>
      <c r="I342" s="325"/>
      <c r="J342" s="136" t="str">
        <f t="shared" si="43"/>
        <v>$</v>
      </c>
      <c r="K342" s="18"/>
      <c r="L342" s="323"/>
      <c r="M342" s="324"/>
      <c r="N342" s="324"/>
      <c r="O342" s="324"/>
      <c r="P342" s="324"/>
      <c r="Q342" s="324"/>
      <c r="R342" s="324"/>
      <c r="S342" s="324"/>
      <c r="T342" s="324"/>
      <c r="U342" s="324"/>
      <c r="V342" s="324"/>
      <c r="W342" s="328"/>
      <c r="X342" s="135"/>
      <c r="Y342" s="75"/>
    </row>
    <row r="343" spans="2:25" ht="21" customHeight="1">
      <c r="B343" s="135"/>
      <c r="C343" s="17"/>
      <c r="D343" s="323"/>
      <c r="E343" s="324"/>
      <c r="F343" s="324"/>
      <c r="G343" s="323"/>
      <c r="H343" s="324"/>
      <c r="I343" s="325"/>
      <c r="J343" s="136" t="str">
        <f t="shared" si="43"/>
        <v>$</v>
      </c>
      <c r="K343" s="18"/>
      <c r="L343" s="323"/>
      <c r="M343" s="324"/>
      <c r="N343" s="324"/>
      <c r="O343" s="324"/>
      <c r="P343" s="324"/>
      <c r="Q343" s="324"/>
      <c r="R343" s="324"/>
      <c r="S343" s="324"/>
      <c r="T343" s="324"/>
      <c r="U343" s="324"/>
      <c r="V343" s="324"/>
      <c r="W343" s="328"/>
      <c r="X343" s="135"/>
      <c r="Y343" s="75"/>
    </row>
    <row r="344" spans="2:25" ht="21" customHeight="1">
      <c r="B344" s="135"/>
      <c r="C344" s="17"/>
      <c r="D344" s="323"/>
      <c r="E344" s="324"/>
      <c r="F344" s="324"/>
      <c r="G344" s="323"/>
      <c r="H344" s="324"/>
      <c r="I344" s="325"/>
      <c r="J344" s="136" t="str">
        <f t="shared" si="43"/>
        <v>$</v>
      </c>
      <c r="K344" s="18"/>
      <c r="L344" s="323"/>
      <c r="M344" s="324"/>
      <c r="N344" s="324"/>
      <c r="O344" s="324"/>
      <c r="P344" s="324"/>
      <c r="Q344" s="324"/>
      <c r="R344" s="324"/>
      <c r="S344" s="324"/>
      <c r="T344" s="324"/>
      <c r="U344" s="324"/>
      <c r="V344" s="324"/>
      <c r="W344" s="328"/>
      <c r="X344" s="135"/>
      <c r="Y344" s="75"/>
    </row>
    <row r="345" spans="2:25" ht="21" customHeight="1">
      <c r="B345" s="135"/>
      <c r="C345" s="17"/>
      <c r="D345" s="323"/>
      <c r="E345" s="324"/>
      <c r="F345" s="324"/>
      <c r="G345" s="323"/>
      <c r="H345" s="324"/>
      <c r="I345" s="325"/>
      <c r="J345" s="136" t="str">
        <f t="shared" si="43"/>
        <v>$</v>
      </c>
      <c r="K345" s="18"/>
      <c r="L345" s="323"/>
      <c r="M345" s="324"/>
      <c r="N345" s="324"/>
      <c r="O345" s="324"/>
      <c r="P345" s="324"/>
      <c r="Q345" s="324"/>
      <c r="R345" s="324"/>
      <c r="S345" s="324"/>
      <c r="T345" s="324"/>
      <c r="U345" s="324"/>
      <c r="V345" s="324"/>
      <c r="W345" s="328"/>
      <c r="X345" s="135"/>
      <c r="Y345" s="75"/>
    </row>
    <row r="346" spans="2:25" ht="21" customHeight="1">
      <c r="B346" s="135"/>
      <c r="C346" s="17"/>
      <c r="D346" s="323"/>
      <c r="E346" s="324"/>
      <c r="F346" s="324"/>
      <c r="G346" s="323"/>
      <c r="H346" s="324"/>
      <c r="I346" s="325"/>
      <c r="J346" s="136" t="str">
        <f t="shared" si="43"/>
        <v>$</v>
      </c>
      <c r="K346" s="18"/>
      <c r="L346" s="323"/>
      <c r="M346" s="324"/>
      <c r="N346" s="324"/>
      <c r="O346" s="324"/>
      <c r="P346" s="324"/>
      <c r="Q346" s="324"/>
      <c r="R346" s="324"/>
      <c r="S346" s="324"/>
      <c r="T346" s="324"/>
      <c r="U346" s="324"/>
      <c r="V346" s="324"/>
      <c r="W346" s="328"/>
      <c r="X346" s="135"/>
      <c r="Y346" s="75"/>
    </row>
    <row r="347" spans="2:25" ht="21" customHeight="1">
      <c r="B347" s="135"/>
      <c r="C347" s="17"/>
      <c r="D347" s="323"/>
      <c r="E347" s="324"/>
      <c r="F347" s="324"/>
      <c r="G347" s="323"/>
      <c r="H347" s="324"/>
      <c r="I347" s="325"/>
      <c r="J347" s="136" t="str">
        <f t="shared" si="43"/>
        <v>$</v>
      </c>
      <c r="K347" s="18"/>
      <c r="L347" s="323"/>
      <c r="M347" s="324"/>
      <c r="N347" s="324"/>
      <c r="O347" s="324"/>
      <c r="P347" s="324"/>
      <c r="Q347" s="324"/>
      <c r="R347" s="324"/>
      <c r="S347" s="324"/>
      <c r="T347" s="324"/>
      <c r="U347" s="324"/>
      <c r="V347" s="324"/>
      <c r="W347" s="328"/>
      <c r="X347" s="135"/>
      <c r="Y347" s="75"/>
    </row>
    <row r="348" spans="2:25" ht="21" customHeight="1">
      <c r="B348" s="135"/>
      <c r="C348" s="17"/>
      <c r="D348" s="323"/>
      <c r="E348" s="324"/>
      <c r="F348" s="324"/>
      <c r="G348" s="323"/>
      <c r="H348" s="324"/>
      <c r="I348" s="325"/>
      <c r="J348" s="136" t="str">
        <f t="shared" si="43"/>
        <v>$</v>
      </c>
      <c r="K348" s="18"/>
      <c r="L348" s="323"/>
      <c r="M348" s="324"/>
      <c r="N348" s="324"/>
      <c r="O348" s="324"/>
      <c r="P348" s="324"/>
      <c r="Q348" s="324"/>
      <c r="R348" s="324"/>
      <c r="S348" s="324"/>
      <c r="T348" s="324"/>
      <c r="U348" s="324"/>
      <c r="V348" s="324"/>
      <c r="W348" s="328"/>
      <c r="X348" s="135"/>
      <c r="Y348" s="75"/>
    </row>
    <row r="349" spans="2:25" ht="21" customHeight="1">
      <c r="B349" s="135"/>
      <c r="C349" s="17"/>
      <c r="D349" s="323"/>
      <c r="E349" s="324"/>
      <c r="F349" s="324"/>
      <c r="G349" s="323"/>
      <c r="H349" s="324"/>
      <c r="I349" s="325"/>
      <c r="J349" s="136" t="str">
        <f t="shared" si="43"/>
        <v>$</v>
      </c>
      <c r="K349" s="18"/>
      <c r="L349" s="323"/>
      <c r="M349" s="324"/>
      <c r="N349" s="324"/>
      <c r="O349" s="324"/>
      <c r="P349" s="324"/>
      <c r="Q349" s="324"/>
      <c r="R349" s="324"/>
      <c r="S349" s="324"/>
      <c r="T349" s="324"/>
      <c r="U349" s="324"/>
      <c r="V349" s="324"/>
      <c r="W349" s="328"/>
      <c r="X349" s="135"/>
      <c r="Y349" s="75"/>
    </row>
    <row r="350" spans="2:25" ht="21" customHeight="1">
      <c r="B350" s="135"/>
      <c r="C350" s="17"/>
      <c r="D350" s="323"/>
      <c r="E350" s="324"/>
      <c r="F350" s="324"/>
      <c r="G350" s="323"/>
      <c r="H350" s="324"/>
      <c r="I350" s="325"/>
      <c r="J350" s="136" t="str">
        <f t="shared" si="43"/>
        <v>$</v>
      </c>
      <c r="K350" s="18"/>
      <c r="L350" s="323"/>
      <c r="M350" s="324"/>
      <c r="N350" s="324"/>
      <c r="O350" s="324"/>
      <c r="P350" s="324"/>
      <c r="Q350" s="324"/>
      <c r="R350" s="324"/>
      <c r="S350" s="324"/>
      <c r="T350" s="324"/>
      <c r="U350" s="324"/>
      <c r="V350" s="324"/>
      <c r="W350" s="328"/>
      <c r="X350" s="135"/>
      <c r="Y350" s="75"/>
    </row>
    <row r="351" spans="2:25" ht="21" customHeight="1">
      <c r="B351" s="135"/>
      <c r="C351" s="17"/>
      <c r="D351" s="323"/>
      <c r="E351" s="324"/>
      <c r="F351" s="324"/>
      <c r="G351" s="323"/>
      <c r="H351" s="324"/>
      <c r="I351" s="325"/>
      <c r="J351" s="136" t="str">
        <f t="shared" si="43"/>
        <v>$</v>
      </c>
      <c r="K351" s="18"/>
      <c r="L351" s="323"/>
      <c r="M351" s="324"/>
      <c r="N351" s="324"/>
      <c r="O351" s="324"/>
      <c r="P351" s="324"/>
      <c r="Q351" s="324"/>
      <c r="R351" s="324"/>
      <c r="S351" s="324"/>
      <c r="T351" s="324"/>
      <c r="U351" s="324"/>
      <c r="V351" s="324"/>
      <c r="W351" s="328"/>
      <c r="X351" s="135"/>
      <c r="Y351" s="75"/>
    </row>
    <row r="352" spans="2:25" ht="21" customHeight="1">
      <c r="B352" s="135"/>
      <c r="C352" s="17"/>
      <c r="D352" s="323"/>
      <c r="E352" s="324"/>
      <c r="F352" s="324"/>
      <c r="G352" s="323"/>
      <c r="H352" s="324"/>
      <c r="I352" s="325"/>
      <c r="J352" s="136" t="str">
        <f t="shared" ref="J352:J415" si="44">$E$8</f>
        <v>$</v>
      </c>
      <c r="K352" s="18"/>
      <c r="L352" s="323"/>
      <c r="M352" s="324"/>
      <c r="N352" s="324"/>
      <c r="O352" s="324"/>
      <c r="P352" s="324"/>
      <c r="Q352" s="324"/>
      <c r="R352" s="324"/>
      <c r="S352" s="324"/>
      <c r="T352" s="324"/>
      <c r="U352" s="324"/>
      <c r="V352" s="324"/>
      <c r="W352" s="328"/>
      <c r="X352" s="135"/>
      <c r="Y352" s="75"/>
    </row>
    <row r="353" spans="2:25" ht="21" customHeight="1">
      <c r="B353" s="135"/>
      <c r="C353" s="17"/>
      <c r="D353" s="323"/>
      <c r="E353" s="324"/>
      <c r="F353" s="324"/>
      <c r="G353" s="323"/>
      <c r="H353" s="324"/>
      <c r="I353" s="325"/>
      <c r="J353" s="136" t="str">
        <f t="shared" si="44"/>
        <v>$</v>
      </c>
      <c r="K353" s="18"/>
      <c r="L353" s="323"/>
      <c r="M353" s="324"/>
      <c r="N353" s="324"/>
      <c r="O353" s="324"/>
      <c r="P353" s="324"/>
      <c r="Q353" s="324"/>
      <c r="R353" s="324"/>
      <c r="S353" s="324"/>
      <c r="T353" s="324"/>
      <c r="U353" s="324"/>
      <c r="V353" s="324"/>
      <c r="W353" s="328"/>
      <c r="X353" s="135"/>
      <c r="Y353" s="75"/>
    </row>
    <row r="354" spans="2:25" ht="21" customHeight="1">
      <c r="B354" s="135"/>
      <c r="C354" s="17"/>
      <c r="D354" s="323"/>
      <c r="E354" s="324"/>
      <c r="F354" s="324"/>
      <c r="G354" s="323"/>
      <c r="H354" s="324"/>
      <c r="I354" s="325"/>
      <c r="J354" s="136" t="str">
        <f t="shared" si="44"/>
        <v>$</v>
      </c>
      <c r="K354" s="18"/>
      <c r="L354" s="323"/>
      <c r="M354" s="324"/>
      <c r="N354" s="324"/>
      <c r="O354" s="324"/>
      <c r="P354" s="324"/>
      <c r="Q354" s="324"/>
      <c r="R354" s="324"/>
      <c r="S354" s="324"/>
      <c r="T354" s="324"/>
      <c r="U354" s="324"/>
      <c r="V354" s="324"/>
      <c r="W354" s="328"/>
      <c r="X354" s="135"/>
      <c r="Y354" s="75"/>
    </row>
    <row r="355" spans="2:25" ht="21" customHeight="1">
      <c r="B355" s="135"/>
      <c r="C355" s="17"/>
      <c r="D355" s="323"/>
      <c r="E355" s="324"/>
      <c r="F355" s="324"/>
      <c r="G355" s="323"/>
      <c r="H355" s="324"/>
      <c r="I355" s="325"/>
      <c r="J355" s="136" t="str">
        <f t="shared" si="44"/>
        <v>$</v>
      </c>
      <c r="K355" s="18"/>
      <c r="L355" s="323"/>
      <c r="M355" s="324"/>
      <c r="N355" s="324"/>
      <c r="O355" s="324"/>
      <c r="P355" s="324"/>
      <c r="Q355" s="324"/>
      <c r="R355" s="324"/>
      <c r="S355" s="324"/>
      <c r="T355" s="324"/>
      <c r="U355" s="324"/>
      <c r="V355" s="324"/>
      <c r="W355" s="328"/>
      <c r="X355" s="135"/>
      <c r="Y355" s="75"/>
    </row>
    <row r="356" spans="2:25" ht="21" customHeight="1">
      <c r="B356" s="135"/>
      <c r="C356" s="17"/>
      <c r="D356" s="323"/>
      <c r="E356" s="324"/>
      <c r="F356" s="324"/>
      <c r="G356" s="323"/>
      <c r="H356" s="324"/>
      <c r="I356" s="325"/>
      <c r="J356" s="136" t="str">
        <f t="shared" si="44"/>
        <v>$</v>
      </c>
      <c r="K356" s="18"/>
      <c r="L356" s="323"/>
      <c r="M356" s="324"/>
      <c r="N356" s="324"/>
      <c r="O356" s="324"/>
      <c r="P356" s="324"/>
      <c r="Q356" s="324"/>
      <c r="R356" s="324"/>
      <c r="S356" s="324"/>
      <c r="T356" s="324"/>
      <c r="U356" s="324"/>
      <c r="V356" s="324"/>
      <c r="W356" s="328"/>
      <c r="X356" s="135"/>
      <c r="Y356" s="75"/>
    </row>
    <row r="357" spans="2:25" ht="21" customHeight="1">
      <c r="B357" s="135"/>
      <c r="C357" s="17"/>
      <c r="D357" s="323"/>
      <c r="E357" s="324"/>
      <c r="F357" s="324"/>
      <c r="G357" s="323"/>
      <c r="H357" s="324"/>
      <c r="I357" s="325"/>
      <c r="J357" s="136" t="str">
        <f t="shared" si="44"/>
        <v>$</v>
      </c>
      <c r="K357" s="18"/>
      <c r="L357" s="323"/>
      <c r="M357" s="324"/>
      <c r="N357" s="324"/>
      <c r="O357" s="324"/>
      <c r="P357" s="324"/>
      <c r="Q357" s="324"/>
      <c r="R357" s="324"/>
      <c r="S357" s="324"/>
      <c r="T357" s="324"/>
      <c r="U357" s="324"/>
      <c r="V357" s="324"/>
      <c r="W357" s="328"/>
      <c r="X357" s="135"/>
      <c r="Y357" s="75"/>
    </row>
    <row r="358" spans="2:25" ht="21" customHeight="1">
      <c r="B358" s="135"/>
      <c r="C358" s="17"/>
      <c r="D358" s="323"/>
      <c r="E358" s="324"/>
      <c r="F358" s="324"/>
      <c r="G358" s="323"/>
      <c r="H358" s="324"/>
      <c r="I358" s="325"/>
      <c r="J358" s="136" t="str">
        <f t="shared" si="44"/>
        <v>$</v>
      </c>
      <c r="K358" s="18"/>
      <c r="L358" s="323"/>
      <c r="M358" s="324"/>
      <c r="N358" s="324"/>
      <c r="O358" s="324"/>
      <c r="P358" s="324"/>
      <c r="Q358" s="324"/>
      <c r="R358" s="324"/>
      <c r="S358" s="324"/>
      <c r="T358" s="324"/>
      <c r="U358" s="324"/>
      <c r="V358" s="324"/>
      <c r="W358" s="328"/>
      <c r="X358" s="135"/>
      <c r="Y358" s="75"/>
    </row>
    <row r="359" spans="2:25" ht="21" customHeight="1">
      <c r="B359" s="135"/>
      <c r="C359" s="17"/>
      <c r="D359" s="323"/>
      <c r="E359" s="324"/>
      <c r="F359" s="324"/>
      <c r="G359" s="323"/>
      <c r="H359" s="324"/>
      <c r="I359" s="325"/>
      <c r="J359" s="136" t="str">
        <f t="shared" si="44"/>
        <v>$</v>
      </c>
      <c r="K359" s="18"/>
      <c r="L359" s="323"/>
      <c r="M359" s="324"/>
      <c r="N359" s="324"/>
      <c r="O359" s="324"/>
      <c r="P359" s="324"/>
      <c r="Q359" s="324"/>
      <c r="R359" s="324"/>
      <c r="S359" s="324"/>
      <c r="T359" s="324"/>
      <c r="U359" s="324"/>
      <c r="V359" s="324"/>
      <c r="W359" s="328"/>
      <c r="X359" s="135"/>
      <c r="Y359" s="75"/>
    </row>
    <row r="360" spans="2:25" ht="21" customHeight="1">
      <c r="B360" s="135"/>
      <c r="C360" s="17"/>
      <c r="D360" s="323"/>
      <c r="E360" s="324"/>
      <c r="F360" s="324"/>
      <c r="G360" s="323"/>
      <c r="H360" s="324"/>
      <c r="I360" s="325"/>
      <c r="J360" s="136" t="str">
        <f t="shared" si="44"/>
        <v>$</v>
      </c>
      <c r="K360" s="18"/>
      <c r="L360" s="323"/>
      <c r="M360" s="324"/>
      <c r="N360" s="324"/>
      <c r="O360" s="324"/>
      <c r="P360" s="324"/>
      <c r="Q360" s="324"/>
      <c r="R360" s="324"/>
      <c r="S360" s="324"/>
      <c r="T360" s="324"/>
      <c r="U360" s="324"/>
      <c r="V360" s="324"/>
      <c r="W360" s="328"/>
      <c r="X360" s="135"/>
      <c r="Y360" s="75"/>
    </row>
    <row r="361" spans="2:25" ht="21" customHeight="1">
      <c r="B361" s="135"/>
      <c r="C361" s="17"/>
      <c r="D361" s="323"/>
      <c r="E361" s="324"/>
      <c r="F361" s="324"/>
      <c r="G361" s="323"/>
      <c r="H361" s="324"/>
      <c r="I361" s="325"/>
      <c r="J361" s="136" t="str">
        <f t="shared" si="44"/>
        <v>$</v>
      </c>
      <c r="K361" s="18"/>
      <c r="L361" s="323"/>
      <c r="M361" s="324"/>
      <c r="N361" s="324"/>
      <c r="O361" s="324"/>
      <c r="P361" s="324"/>
      <c r="Q361" s="324"/>
      <c r="R361" s="324"/>
      <c r="S361" s="324"/>
      <c r="T361" s="324"/>
      <c r="U361" s="324"/>
      <c r="V361" s="324"/>
      <c r="W361" s="328"/>
      <c r="X361" s="135"/>
      <c r="Y361" s="75"/>
    </row>
    <row r="362" spans="2:25" ht="21" customHeight="1">
      <c r="B362" s="135"/>
      <c r="C362" s="17"/>
      <c r="D362" s="323"/>
      <c r="E362" s="324"/>
      <c r="F362" s="324"/>
      <c r="G362" s="323"/>
      <c r="H362" s="324"/>
      <c r="I362" s="325"/>
      <c r="J362" s="136" t="str">
        <f t="shared" si="44"/>
        <v>$</v>
      </c>
      <c r="K362" s="18"/>
      <c r="L362" s="323"/>
      <c r="M362" s="324"/>
      <c r="N362" s="324"/>
      <c r="O362" s="324"/>
      <c r="P362" s="324"/>
      <c r="Q362" s="324"/>
      <c r="R362" s="324"/>
      <c r="S362" s="324"/>
      <c r="T362" s="324"/>
      <c r="U362" s="324"/>
      <c r="V362" s="324"/>
      <c r="W362" s="328"/>
      <c r="X362" s="135"/>
      <c r="Y362" s="75"/>
    </row>
    <row r="363" spans="2:25" ht="21" customHeight="1">
      <c r="B363" s="135"/>
      <c r="C363" s="17"/>
      <c r="D363" s="323"/>
      <c r="E363" s="324"/>
      <c r="F363" s="324"/>
      <c r="G363" s="323"/>
      <c r="H363" s="324"/>
      <c r="I363" s="325"/>
      <c r="J363" s="136" t="str">
        <f t="shared" si="44"/>
        <v>$</v>
      </c>
      <c r="K363" s="18"/>
      <c r="L363" s="323"/>
      <c r="M363" s="324"/>
      <c r="N363" s="324"/>
      <c r="O363" s="324"/>
      <c r="P363" s="324"/>
      <c r="Q363" s="324"/>
      <c r="R363" s="324"/>
      <c r="S363" s="324"/>
      <c r="T363" s="324"/>
      <c r="U363" s="324"/>
      <c r="V363" s="324"/>
      <c r="W363" s="328"/>
      <c r="X363" s="135"/>
      <c r="Y363" s="75"/>
    </row>
    <row r="364" spans="2:25" ht="21" customHeight="1">
      <c r="B364" s="135"/>
      <c r="C364" s="17"/>
      <c r="D364" s="323"/>
      <c r="E364" s="324"/>
      <c r="F364" s="324"/>
      <c r="G364" s="323"/>
      <c r="H364" s="324"/>
      <c r="I364" s="325"/>
      <c r="J364" s="136" t="str">
        <f t="shared" si="44"/>
        <v>$</v>
      </c>
      <c r="K364" s="18"/>
      <c r="L364" s="323"/>
      <c r="M364" s="324"/>
      <c r="N364" s="324"/>
      <c r="O364" s="324"/>
      <c r="P364" s="324"/>
      <c r="Q364" s="324"/>
      <c r="R364" s="324"/>
      <c r="S364" s="324"/>
      <c r="T364" s="324"/>
      <c r="U364" s="324"/>
      <c r="V364" s="324"/>
      <c r="W364" s="328"/>
      <c r="X364" s="135"/>
      <c r="Y364" s="75"/>
    </row>
    <row r="365" spans="2:25" ht="21" customHeight="1">
      <c r="B365" s="135"/>
      <c r="C365" s="17"/>
      <c r="D365" s="323"/>
      <c r="E365" s="324"/>
      <c r="F365" s="324"/>
      <c r="G365" s="323"/>
      <c r="H365" s="324"/>
      <c r="I365" s="325"/>
      <c r="J365" s="136" t="str">
        <f t="shared" si="44"/>
        <v>$</v>
      </c>
      <c r="K365" s="18"/>
      <c r="L365" s="323"/>
      <c r="M365" s="324"/>
      <c r="N365" s="324"/>
      <c r="O365" s="324"/>
      <c r="P365" s="324"/>
      <c r="Q365" s="324"/>
      <c r="R365" s="324"/>
      <c r="S365" s="324"/>
      <c r="T365" s="324"/>
      <c r="U365" s="324"/>
      <c r="V365" s="324"/>
      <c r="W365" s="328"/>
      <c r="X365" s="135"/>
      <c r="Y365" s="75"/>
    </row>
    <row r="366" spans="2:25" ht="21" customHeight="1">
      <c r="B366" s="135"/>
      <c r="C366" s="17"/>
      <c r="D366" s="323"/>
      <c r="E366" s="324"/>
      <c r="F366" s="324"/>
      <c r="G366" s="323"/>
      <c r="H366" s="324"/>
      <c r="I366" s="325"/>
      <c r="J366" s="136" t="str">
        <f t="shared" si="44"/>
        <v>$</v>
      </c>
      <c r="K366" s="18"/>
      <c r="L366" s="323"/>
      <c r="M366" s="324"/>
      <c r="N366" s="324"/>
      <c r="O366" s="324"/>
      <c r="P366" s="324"/>
      <c r="Q366" s="324"/>
      <c r="R366" s="324"/>
      <c r="S366" s="324"/>
      <c r="T366" s="324"/>
      <c r="U366" s="324"/>
      <c r="V366" s="324"/>
      <c r="W366" s="328"/>
      <c r="X366" s="135"/>
      <c r="Y366" s="75"/>
    </row>
    <row r="367" spans="2:25" ht="21" customHeight="1">
      <c r="B367" s="135"/>
      <c r="C367" s="17"/>
      <c r="D367" s="323"/>
      <c r="E367" s="324"/>
      <c r="F367" s="324"/>
      <c r="G367" s="323"/>
      <c r="H367" s="324"/>
      <c r="I367" s="325"/>
      <c r="J367" s="136" t="str">
        <f t="shared" si="44"/>
        <v>$</v>
      </c>
      <c r="K367" s="18"/>
      <c r="L367" s="323"/>
      <c r="M367" s="324"/>
      <c r="N367" s="324"/>
      <c r="O367" s="324"/>
      <c r="P367" s="324"/>
      <c r="Q367" s="324"/>
      <c r="R367" s="324"/>
      <c r="S367" s="324"/>
      <c r="T367" s="324"/>
      <c r="U367" s="324"/>
      <c r="V367" s="324"/>
      <c r="W367" s="328"/>
      <c r="X367" s="135"/>
      <c r="Y367" s="75"/>
    </row>
    <row r="368" spans="2:25" ht="21" customHeight="1">
      <c r="B368" s="135"/>
      <c r="C368" s="17"/>
      <c r="D368" s="323"/>
      <c r="E368" s="324"/>
      <c r="F368" s="324"/>
      <c r="G368" s="323"/>
      <c r="H368" s="324"/>
      <c r="I368" s="325"/>
      <c r="J368" s="136" t="str">
        <f t="shared" si="44"/>
        <v>$</v>
      </c>
      <c r="K368" s="18"/>
      <c r="L368" s="323"/>
      <c r="M368" s="324"/>
      <c r="N368" s="324"/>
      <c r="O368" s="324"/>
      <c r="P368" s="324"/>
      <c r="Q368" s="324"/>
      <c r="R368" s="324"/>
      <c r="S368" s="324"/>
      <c r="T368" s="324"/>
      <c r="U368" s="324"/>
      <c r="V368" s="324"/>
      <c r="W368" s="328"/>
      <c r="X368" s="135"/>
      <c r="Y368" s="75"/>
    </row>
    <row r="369" spans="2:25" ht="21" customHeight="1">
      <c r="B369" s="135"/>
      <c r="C369" s="17"/>
      <c r="D369" s="323"/>
      <c r="E369" s="324"/>
      <c r="F369" s="324"/>
      <c r="G369" s="323"/>
      <c r="H369" s="324"/>
      <c r="I369" s="325"/>
      <c r="J369" s="136" t="str">
        <f t="shared" si="44"/>
        <v>$</v>
      </c>
      <c r="K369" s="18"/>
      <c r="L369" s="323"/>
      <c r="M369" s="324"/>
      <c r="N369" s="324"/>
      <c r="O369" s="324"/>
      <c r="P369" s="324"/>
      <c r="Q369" s="324"/>
      <c r="R369" s="324"/>
      <c r="S369" s="324"/>
      <c r="T369" s="324"/>
      <c r="U369" s="324"/>
      <c r="V369" s="324"/>
      <c r="W369" s="328"/>
      <c r="X369" s="135"/>
      <c r="Y369" s="75"/>
    </row>
    <row r="370" spans="2:25" ht="21" customHeight="1">
      <c r="B370" s="135"/>
      <c r="C370" s="17"/>
      <c r="D370" s="323"/>
      <c r="E370" s="324"/>
      <c r="F370" s="324"/>
      <c r="G370" s="323"/>
      <c r="H370" s="324"/>
      <c r="I370" s="325"/>
      <c r="J370" s="136" t="str">
        <f t="shared" si="44"/>
        <v>$</v>
      </c>
      <c r="K370" s="18"/>
      <c r="L370" s="323"/>
      <c r="M370" s="324"/>
      <c r="N370" s="324"/>
      <c r="O370" s="324"/>
      <c r="P370" s="324"/>
      <c r="Q370" s="324"/>
      <c r="R370" s="324"/>
      <c r="S370" s="324"/>
      <c r="T370" s="324"/>
      <c r="U370" s="324"/>
      <c r="V370" s="324"/>
      <c r="W370" s="328"/>
      <c r="X370" s="135"/>
      <c r="Y370" s="75"/>
    </row>
    <row r="371" spans="2:25" ht="21" customHeight="1">
      <c r="B371" s="135"/>
      <c r="C371" s="17"/>
      <c r="D371" s="323"/>
      <c r="E371" s="324"/>
      <c r="F371" s="324"/>
      <c r="G371" s="323"/>
      <c r="H371" s="324"/>
      <c r="I371" s="325"/>
      <c r="J371" s="136" t="str">
        <f t="shared" si="44"/>
        <v>$</v>
      </c>
      <c r="K371" s="18"/>
      <c r="L371" s="323"/>
      <c r="M371" s="324"/>
      <c r="N371" s="324"/>
      <c r="O371" s="324"/>
      <c r="P371" s="324"/>
      <c r="Q371" s="324"/>
      <c r="R371" s="324"/>
      <c r="S371" s="324"/>
      <c r="T371" s="324"/>
      <c r="U371" s="324"/>
      <c r="V371" s="324"/>
      <c r="W371" s="328"/>
      <c r="X371" s="135"/>
      <c r="Y371" s="75"/>
    </row>
    <row r="372" spans="2:25" ht="21" customHeight="1">
      <c r="B372" s="135"/>
      <c r="C372" s="17"/>
      <c r="D372" s="323"/>
      <c r="E372" s="324"/>
      <c r="F372" s="324"/>
      <c r="G372" s="323"/>
      <c r="H372" s="324"/>
      <c r="I372" s="325"/>
      <c r="J372" s="136" t="str">
        <f t="shared" si="44"/>
        <v>$</v>
      </c>
      <c r="K372" s="18"/>
      <c r="L372" s="323"/>
      <c r="M372" s="324"/>
      <c r="N372" s="324"/>
      <c r="O372" s="324"/>
      <c r="P372" s="324"/>
      <c r="Q372" s="324"/>
      <c r="R372" s="324"/>
      <c r="S372" s="324"/>
      <c r="T372" s="324"/>
      <c r="U372" s="324"/>
      <c r="V372" s="324"/>
      <c r="W372" s="328"/>
      <c r="X372" s="135"/>
      <c r="Y372" s="75"/>
    </row>
    <row r="373" spans="2:25" ht="21" customHeight="1">
      <c r="B373" s="135"/>
      <c r="C373" s="17"/>
      <c r="D373" s="323"/>
      <c r="E373" s="324"/>
      <c r="F373" s="324"/>
      <c r="G373" s="323"/>
      <c r="H373" s="324"/>
      <c r="I373" s="325"/>
      <c r="J373" s="136" t="str">
        <f t="shared" si="44"/>
        <v>$</v>
      </c>
      <c r="K373" s="18"/>
      <c r="L373" s="323"/>
      <c r="M373" s="324"/>
      <c r="N373" s="324"/>
      <c r="O373" s="324"/>
      <c r="P373" s="324"/>
      <c r="Q373" s="324"/>
      <c r="R373" s="324"/>
      <c r="S373" s="324"/>
      <c r="T373" s="324"/>
      <c r="U373" s="324"/>
      <c r="V373" s="324"/>
      <c r="W373" s="328"/>
      <c r="X373" s="135"/>
      <c r="Y373" s="75"/>
    </row>
    <row r="374" spans="2:25" ht="21" customHeight="1">
      <c r="B374" s="135"/>
      <c r="C374" s="17"/>
      <c r="D374" s="323"/>
      <c r="E374" s="324"/>
      <c r="F374" s="324"/>
      <c r="G374" s="323"/>
      <c r="H374" s="324"/>
      <c r="I374" s="325"/>
      <c r="J374" s="136" t="str">
        <f t="shared" si="44"/>
        <v>$</v>
      </c>
      <c r="K374" s="18"/>
      <c r="L374" s="323"/>
      <c r="M374" s="324"/>
      <c r="N374" s="324"/>
      <c r="O374" s="324"/>
      <c r="P374" s="324"/>
      <c r="Q374" s="324"/>
      <c r="R374" s="324"/>
      <c r="S374" s="324"/>
      <c r="T374" s="324"/>
      <c r="U374" s="324"/>
      <c r="V374" s="324"/>
      <c r="W374" s="328"/>
      <c r="X374" s="135"/>
      <c r="Y374" s="75"/>
    </row>
    <row r="375" spans="2:25" ht="21" customHeight="1">
      <c r="B375" s="135"/>
      <c r="C375" s="17"/>
      <c r="D375" s="323"/>
      <c r="E375" s="324"/>
      <c r="F375" s="324"/>
      <c r="G375" s="323"/>
      <c r="H375" s="324"/>
      <c r="I375" s="325"/>
      <c r="J375" s="136" t="str">
        <f t="shared" si="44"/>
        <v>$</v>
      </c>
      <c r="K375" s="18"/>
      <c r="L375" s="323"/>
      <c r="M375" s="324"/>
      <c r="N375" s="324"/>
      <c r="O375" s="324"/>
      <c r="P375" s="324"/>
      <c r="Q375" s="324"/>
      <c r="R375" s="324"/>
      <c r="S375" s="324"/>
      <c r="T375" s="324"/>
      <c r="U375" s="324"/>
      <c r="V375" s="324"/>
      <c r="W375" s="328"/>
      <c r="X375" s="135"/>
      <c r="Y375" s="75"/>
    </row>
    <row r="376" spans="2:25" ht="21" customHeight="1">
      <c r="B376" s="135"/>
      <c r="C376" s="17"/>
      <c r="D376" s="323"/>
      <c r="E376" s="324"/>
      <c r="F376" s="324"/>
      <c r="G376" s="323"/>
      <c r="H376" s="324"/>
      <c r="I376" s="325"/>
      <c r="J376" s="136" t="str">
        <f t="shared" si="44"/>
        <v>$</v>
      </c>
      <c r="K376" s="18"/>
      <c r="L376" s="323"/>
      <c r="M376" s="324"/>
      <c r="N376" s="324"/>
      <c r="O376" s="324"/>
      <c r="P376" s="324"/>
      <c r="Q376" s="324"/>
      <c r="R376" s="324"/>
      <c r="S376" s="324"/>
      <c r="T376" s="324"/>
      <c r="U376" s="324"/>
      <c r="V376" s="324"/>
      <c r="W376" s="328"/>
      <c r="X376" s="135"/>
      <c r="Y376" s="75"/>
    </row>
    <row r="377" spans="2:25" ht="21" customHeight="1">
      <c r="B377" s="135"/>
      <c r="C377" s="17"/>
      <c r="D377" s="323"/>
      <c r="E377" s="324"/>
      <c r="F377" s="324"/>
      <c r="G377" s="323"/>
      <c r="H377" s="324"/>
      <c r="I377" s="325"/>
      <c r="J377" s="136" t="str">
        <f t="shared" si="44"/>
        <v>$</v>
      </c>
      <c r="K377" s="18"/>
      <c r="L377" s="323"/>
      <c r="M377" s="324"/>
      <c r="N377" s="324"/>
      <c r="O377" s="324"/>
      <c r="P377" s="324"/>
      <c r="Q377" s="324"/>
      <c r="R377" s="324"/>
      <c r="S377" s="324"/>
      <c r="T377" s="324"/>
      <c r="U377" s="324"/>
      <c r="V377" s="324"/>
      <c r="W377" s="328"/>
      <c r="X377" s="135"/>
      <c r="Y377" s="75"/>
    </row>
    <row r="378" spans="2:25" ht="21" customHeight="1">
      <c r="B378" s="135"/>
      <c r="C378" s="17"/>
      <c r="D378" s="323"/>
      <c r="E378" s="324"/>
      <c r="F378" s="324"/>
      <c r="G378" s="323"/>
      <c r="H378" s="324"/>
      <c r="I378" s="325"/>
      <c r="J378" s="136" t="str">
        <f t="shared" si="44"/>
        <v>$</v>
      </c>
      <c r="K378" s="18"/>
      <c r="L378" s="323"/>
      <c r="M378" s="324"/>
      <c r="N378" s="324"/>
      <c r="O378" s="324"/>
      <c r="P378" s="324"/>
      <c r="Q378" s="324"/>
      <c r="R378" s="324"/>
      <c r="S378" s="324"/>
      <c r="T378" s="324"/>
      <c r="U378" s="324"/>
      <c r="V378" s="324"/>
      <c r="W378" s="328"/>
      <c r="X378" s="135"/>
      <c r="Y378" s="75"/>
    </row>
    <row r="379" spans="2:25" ht="21" customHeight="1">
      <c r="B379" s="135"/>
      <c r="C379" s="17"/>
      <c r="D379" s="323"/>
      <c r="E379" s="324"/>
      <c r="F379" s="324"/>
      <c r="G379" s="323"/>
      <c r="H379" s="324"/>
      <c r="I379" s="325"/>
      <c r="J379" s="136" t="str">
        <f t="shared" si="44"/>
        <v>$</v>
      </c>
      <c r="K379" s="18"/>
      <c r="L379" s="323"/>
      <c r="M379" s="324"/>
      <c r="N379" s="324"/>
      <c r="O379" s="324"/>
      <c r="P379" s="324"/>
      <c r="Q379" s="324"/>
      <c r="R379" s="324"/>
      <c r="S379" s="324"/>
      <c r="T379" s="324"/>
      <c r="U379" s="324"/>
      <c r="V379" s="324"/>
      <c r="W379" s="328"/>
      <c r="X379" s="135"/>
      <c r="Y379" s="75"/>
    </row>
    <row r="380" spans="2:25" ht="21" customHeight="1">
      <c r="B380" s="135"/>
      <c r="C380" s="17"/>
      <c r="D380" s="323"/>
      <c r="E380" s="324"/>
      <c r="F380" s="324"/>
      <c r="G380" s="323"/>
      <c r="H380" s="324"/>
      <c r="I380" s="325"/>
      <c r="J380" s="136" t="str">
        <f t="shared" si="44"/>
        <v>$</v>
      </c>
      <c r="K380" s="18"/>
      <c r="L380" s="323"/>
      <c r="M380" s="324"/>
      <c r="N380" s="324"/>
      <c r="O380" s="324"/>
      <c r="P380" s="324"/>
      <c r="Q380" s="324"/>
      <c r="R380" s="324"/>
      <c r="S380" s="324"/>
      <c r="T380" s="324"/>
      <c r="U380" s="324"/>
      <c r="V380" s="324"/>
      <c r="W380" s="328"/>
      <c r="X380" s="135"/>
      <c r="Y380" s="75"/>
    </row>
    <row r="381" spans="2:25" ht="21" customHeight="1">
      <c r="B381" s="135"/>
      <c r="C381" s="17"/>
      <c r="D381" s="323"/>
      <c r="E381" s="324"/>
      <c r="F381" s="324"/>
      <c r="G381" s="323"/>
      <c r="H381" s="324"/>
      <c r="I381" s="325"/>
      <c r="J381" s="136" t="str">
        <f t="shared" si="44"/>
        <v>$</v>
      </c>
      <c r="K381" s="18"/>
      <c r="L381" s="323"/>
      <c r="M381" s="324"/>
      <c r="N381" s="324"/>
      <c r="O381" s="324"/>
      <c r="P381" s="324"/>
      <c r="Q381" s="324"/>
      <c r="R381" s="324"/>
      <c r="S381" s="324"/>
      <c r="T381" s="324"/>
      <c r="U381" s="324"/>
      <c r="V381" s="324"/>
      <c r="W381" s="328"/>
      <c r="X381" s="135"/>
      <c r="Y381" s="75"/>
    </row>
    <row r="382" spans="2:25" ht="21" customHeight="1">
      <c r="B382" s="135"/>
      <c r="C382" s="17"/>
      <c r="D382" s="323"/>
      <c r="E382" s="324"/>
      <c r="F382" s="324"/>
      <c r="G382" s="323"/>
      <c r="H382" s="324"/>
      <c r="I382" s="325"/>
      <c r="J382" s="136" t="str">
        <f t="shared" si="44"/>
        <v>$</v>
      </c>
      <c r="K382" s="18"/>
      <c r="L382" s="323"/>
      <c r="M382" s="324"/>
      <c r="N382" s="324"/>
      <c r="O382" s="324"/>
      <c r="P382" s="324"/>
      <c r="Q382" s="324"/>
      <c r="R382" s="324"/>
      <c r="S382" s="324"/>
      <c r="T382" s="324"/>
      <c r="U382" s="324"/>
      <c r="V382" s="324"/>
      <c r="W382" s="328"/>
      <c r="X382" s="135"/>
      <c r="Y382" s="75"/>
    </row>
    <row r="383" spans="2:25" ht="21" customHeight="1">
      <c r="B383" s="135"/>
      <c r="C383" s="17"/>
      <c r="D383" s="323"/>
      <c r="E383" s="324"/>
      <c r="F383" s="324"/>
      <c r="G383" s="323"/>
      <c r="H383" s="324"/>
      <c r="I383" s="325"/>
      <c r="J383" s="136" t="str">
        <f t="shared" si="44"/>
        <v>$</v>
      </c>
      <c r="K383" s="18"/>
      <c r="L383" s="323"/>
      <c r="M383" s="324"/>
      <c r="N383" s="324"/>
      <c r="O383" s="324"/>
      <c r="P383" s="324"/>
      <c r="Q383" s="324"/>
      <c r="R383" s="324"/>
      <c r="S383" s="324"/>
      <c r="T383" s="324"/>
      <c r="U383" s="324"/>
      <c r="V383" s="324"/>
      <c r="W383" s="328"/>
      <c r="X383" s="135"/>
      <c r="Y383" s="75"/>
    </row>
    <row r="384" spans="2:25" ht="21" customHeight="1">
      <c r="B384" s="135"/>
      <c r="C384" s="17"/>
      <c r="D384" s="323"/>
      <c r="E384" s="324"/>
      <c r="F384" s="324"/>
      <c r="G384" s="323"/>
      <c r="H384" s="324"/>
      <c r="I384" s="325"/>
      <c r="J384" s="136" t="str">
        <f t="shared" si="44"/>
        <v>$</v>
      </c>
      <c r="K384" s="18"/>
      <c r="L384" s="323"/>
      <c r="M384" s="324"/>
      <c r="N384" s="324"/>
      <c r="O384" s="324"/>
      <c r="P384" s="324"/>
      <c r="Q384" s="324"/>
      <c r="R384" s="324"/>
      <c r="S384" s="324"/>
      <c r="T384" s="324"/>
      <c r="U384" s="324"/>
      <c r="V384" s="324"/>
      <c r="W384" s="328"/>
      <c r="X384" s="135"/>
      <c r="Y384" s="75"/>
    </row>
    <row r="385" spans="2:25" ht="21" customHeight="1">
      <c r="B385" s="135"/>
      <c r="C385" s="17"/>
      <c r="D385" s="323"/>
      <c r="E385" s="324"/>
      <c r="F385" s="324"/>
      <c r="G385" s="323"/>
      <c r="H385" s="324"/>
      <c r="I385" s="325"/>
      <c r="J385" s="136" t="str">
        <f t="shared" si="44"/>
        <v>$</v>
      </c>
      <c r="K385" s="18"/>
      <c r="L385" s="323"/>
      <c r="M385" s="324"/>
      <c r="N385" s="324"/>
      <c r="O385" s="324"/>
      <c r="P385" s="324"/>
      <c r="Q385" s="324"/>
      <c r="R385" s="324"/>
      <c r="S385" s="324"/>
      <c r="T385" s="324"/>
      <c r="U385" s="324"/>
      <c r="V385" s="324"/>
      <c r="W385" s="328"/>
      <c r="X385" s="135"/>
      <c r="Y385" s="75"/>
    </row>
    <row r="386" spans="2:25" ht="21" customHeight="1">
      <c r="B386" s="135"/>
      <c r="C386" s="17"/>
      <c r="D386" s="323"/>
      <c r="E386" s="324"/>
      <c r="F386" s="324"/>
      <c r="G386" s="323"/>
      <c r="H386" s="324"/>
      <c r="I386" s="325"/>
      <c r="J386" s="136" t="str">
        <f t="shared" si="44"/>
        <v>$</v>
      </c>
      <c r="K386" s="18"/>
      <c r="L386" s="323"/>
      <c r="M386" s="324"/>
      <c r="N386" s="324"/>
      <c r="O386" s="324"/>
      <c r="P386" s="324"/>
      <c r="Q386" s="324"/>
      <c r="R386" s="324"/>
      <c r="S386" s="324"/>
      <c r="T386" s="324"/>
      <c r="U386" s="324"/>
      <c r="V386" s="324"/>
      <c r="W386" s="328"/>
      <c r="X386" s="135"/>
      <c r="Y386" s="75"/>
    </row>
    <row r="387" spans="2:25" ht="21" customHeight="1">
      <c r="B387" s="135"/>
      <c r="C387" s="17"/>
      <c r="D387" s="323"/>
      <c r="E387" s="324"/>
      <c r="F387" s="324"/>
      <c r="G387" s="323"/>
      <c r="H387" s="324"/>
      <c r="I387" s="325"/>
      <c r="J387" s="136" t="str">
        <f t="shared" si="44"/>
        <v>$</v>
      </c>
      <c r="K387" s="18"/>
      <c r="L387" s="323"/>
      <c r="M387" s="324"/>
      <c r="N387" s="324"/>
      <c r="O387" s="324"/>
      <c r="P387" s="324"/>
      <c r="Q387" s="324"/>
      <c r="R387" s="324"/>
      <c r="S387" s="324"/>
      <c r="T387" s="324"/>
      <c r="U387" s="324"/>
      <c r="V387" s="324"/>
      <c r="W387" s="328"/>
      <c r="X387" s="135"/>
      <c r="Y387" s="75"/>
    </row>
    <row r="388" spans="2:25" ht="21" customHeight="1">
      <c r="B388" s="135"/>
      <c r="C388" s="17"/>
      <c r="D388" s="323"/>
      <c r="E388" s="324"/>
      <c r="F388" s="324"/>
      <c r="G388" s="323"/>
      <c r="H388" s="324"/>
      <c r="I388" s="325"/>
      <c r="J388" s="136" t="str">
        <f t="shared" si="44"/>
        <v>$</v>
      </c>
      <c r="K388" s="18"/>
      <c r="L388" s="323"/>
      <c r="M388" s="324"/>
      <c r="N388" s="324"/>
      <c r="O388" s="324"/>
      <c r="P388" s="324"/>
      <c r="Q388" s="324"/>
      <c r="R388" s="324"/>
      <c r="S388" s="324"/>
      <c r="T388" s="324"/>
      <c r="U388" s="324"/>
      <c r="V388" s="324"/>
      <c r="W388" s="328"/>
      <c r="X388" s="135"/>
      <c r="Y388" s="75"/>
    </row>
    <row r="389" spans="2:25" ht="21" customHeight="1">
      <c r="B389" s="135"/>
      <c r="C389" s="17"/>
      <c r="D389" s="323"/>
      <c r="E389" s="324"/>
      <c r="F389" s="324"/>
      <c r="G389" s="323"/>
      <c r="H389" s="324"/>
      <c r="I389" s="325"/>
      <c r="J389" s="136" t="str">
        <f t="shared" si="44"/>
        <v>$</v>
      </c>
      <c r="K389" s="18"/>
      <c r="L389" s="323"/>
      <c r="M389" s="324"/>
      <c r="N389" s="324"/>
      <c r="O389" s="324"/>
      <c r="P389" s="324"/>
      <c r="Q389" s="324"/>
      <c r="R389" s="324"/>
      <c r="S389" s="324"/>
      <c r="T389" s="324"/>
      <c r="U389" s="324"/>
      <c r="V389" s="324"/>
      <c r="W389" s="328"/>
      <c r="X389" s="135"/>
      <c r="Y389" s="75"/>
    </row>
    <row r="390" spans="2:25" ht="21" customHeight="1">
      <c r="B390" s="135"/>
      <c r="C390" s="17"/>
      <c r="D390" s="323"/>
      <c r="E390" s="324"/>
      <c r="F390" s="324"/>
      <c r="G390" s="323"/>
      <c r="H390" s="324"/>
      <c r="I390" s="325"/>
      <c r="J390" s="136" t="str">
        <f t="shared" si="44"/>
        <v>$</v>
      </c>
      <c r="K390" s="18"/>
      <c r="L390" s="323"/>
      <c r="M390" s="324"/>
      <c r="N390" s="324"/>
      <c r="O390" s="324"/>
      <c r="P390" s="324"/>
      <c r="Q390" s="324"/>
      <c r="R390" s="324"/>
      <c r="S390" s="324"/>
      <c r="T390" s="324"/>
      <c r="U390" s="324"/>
      <c r="V390" s="324"/>
      <c r="W390" s="328"/>
      <c r="X390" s="135"/>
      <c r="Y390" s="75"/>
    </row>
    <row r="391" spans="2:25" ht="21" customHeight="1">
      <c r="B391" s="135"/>
      <c r="C391" s="17"/>
      <c r="D391" s="323"/>
      <c r="E391" s="324"/>
      <c r="F391" s="324"/>
      <c r="G391" s="323"/>
      <c r="H391" s="324"/>
      <c r="I391" s="325"/>
      <c r="J391" s="136" t="str">
        <f t="shared" si="44"/>
        <v>$</v>
      </c>
      <c r="K391" s="18"/>
      <c r="L391" s="323"/>
      <c r="M391" s="324"/>
      <c r="N391" s="324"/>
      <c r="O391" s="324"/>
      <c r="P391" s="324"/>
      <c r="Q391" s="324"/>
      <c r="R391" s="324"/>
      <c r="S391" s="324"/>
      <c r="T391" s="324"/>
      <c r="U391" s="324"/>
      <c r="V391" s="324"/>
      <c r="W391" s="328"/>
      <c r="X391" s="135"/>
      <c r="Y391" s="75"/>
    </row>
    <row r="392" spans="2:25" ht="21" customHeight="1">
      <c r="B392" s="135"/>
      <c r="C392" s="17"/>
      <c r="D392" s="323"/>
      <c r="E392" s="324"/>
      <c r="F392" s="324"/>
      <c r="G392" s="323"/>
      <c r="H392" s="324"/>
      <c r="I392" s="325"/>
      <c r="J392" s="136" t="str">
        <f t="shared" si="44"/>
        <v>$</v>
      </c>
      <c r="K392" s="18"/>
      <c r="L392" s="323"/>
      <c r="M392" s="324"/>
      <c r="N392" s="324"/>
      <c r="O392" s="324"/>
      <c r="P392" s="324"/>
      <c r="Q392" s="324"/>
      <c r="R392" s="324"/>
      <c r="S392" s="324"/>
      <c r="T392" s="324"/>
      <c r="U392" s="324"/>
      <c r="V392" s="324"/>
      <c r="W392" s="328"/>
      <c r="X392" s="135"/>
      <c r="Y392" s="75"/>
    </row>
    <row r="393" spans="2:25" ht="21" customHeight="1">
      <c r="B393" s="135"/>
      <c r="C393" s="17"/>
      <c r="D393" s="323"/>
      <c r="E393" s="324"/>
      <c r="F393" s="324"/>
      <c r="G393" s="323"/>
      <c r="H393" s="324"/>
      <c r="I393" s="325"/>
      <c r="J393" s="136" t="str">
        <f t="shared" si="44"/>
        <v>$</v>
      </c>
      <c r="K393" s="18"/>
      <c r="L393" s="323"/>
      <c r="M393" s="324"/>
      <c r="N393" s="324"/>
      <c r="O393" s="324"/>
      <c r="P393" s="324"/>
      <c r="Q393" s="324"/>
      <c r="R393" s="324"/>
      <c r="S393" s="324"/>
      <c r="T393" s="324"/>
      <c r="U393" s="324"/>
      <c r="V393" s="324"/>
      <c r="W393" s="328"/>
      <c r="X393" s="135"/>
      <c r="Y393" s="75"/>
    </row>
    <row r="394" spans="2:25" ht="21" customHeight="1">
      <c r="B394" s="135"/>
      <c r="C394" s="17"/>
      <c r="D394" s="323"/>
      <c r="E394" s="324"/>
      <c r="F394" s="324"/>
      <c r="G394" s="323"/>
      <c r="H394" s="324"/>
      <c r="I394" s="325"/>
      <c r="J394" s="136" t="str">
        <f t="shared" si="44"/>
        <v>$</v>
      </c>
      <c r="K394" s="18"/>
      <c r="L394" s="323"/>
      <c r="M394" s="324"/>
      <c r="N394" s="324"/>
      <c r="O394" s="324"/>
      <c r="P394" s="324"/>
      <c r="Q394" s="324"/>
      <c r="R394" s="324"/>
      <c r="S394" s="324"/>
      <c r="T394" s="324"/>
      <c r="U394" s="324"/>
      <c r="V394" s="324"/>
      <c r="W394" s="328"/>
      <c r="X394" s="135"/>
      <c r="Y394" s="75"/>
    </row>
    <row r="395" spans="2:25" ht="21" customHeight="1">
      <c r="B395" s="135"/>
      <c r="C395" s="17"/>
      <c r="D395" s="323"/>
      <c r="E395" s="324"/>
      <c r="F395" s="324"/>
      <c r="G395" s="323"/>
      <c r="H395" s="324"/>
      <c r="I395" s="325"/>
      <c r="J395" s="136" t="str">
        <f t="shared" si="44"/>
        <v>$</v>
      </c>
      <c r="K395" s="18"/>
      <c r="L395" s="323"/>
      <c r="M395" s="324"/>
      <c r="N395" s="324"/>
      <c r="O395" s="324"/>
      <c r="P395" s="324"/>
      <c r="Q395" s="324"/>
      <c r="R395" s="324"/>
      <c r="S395" s="324"/>
      <c r="T395" s="324"/>
      <c r="U395" s="324"/>
      <c r="V395" s="324"/>
      <c r="W395" s="328"/>
      <c r="X395" s="135"/>
      <c r="Y395" s="75"/>
    </row>
    <row r="396" spans="2:25" ht="21" customHeight="1">
      <c r="B396" s="135"/>
      <c r="C396" s="17"/>
      <c r="D396" s="323"/>
      <c r="E396" s="324"/>
      <c r="F396" s="324"/>
      <c r="G396" s="323"/>
      <c r="H396" s="324"/>
      <c r="I396" s="325"/>
      <c r="J396" s="136" t="str">
        <f t="shared" si="44"/>
        <v>$</v>
      </c>
      <c r="K396" s="18"/>
      <c r="L396" s="323"/>
      <c r="M396" s="324"/>
      <c r="N396" s="324"/>
      <c r="O396" s="324"/>
      <c r="P396" s="324"/>
      <c r="Q396" s="324"/>
      <c r="R396" s="324"/>
      <c r="S396" s="324"/>
      <c r="T396" s="324"/>
      <c r="U396" s="324"/>
      <c r="V396" s="324"/>
      <c r="W396" s="328"/>
      <c r="X396" s="135"/>
      <c r="Y396" s="75"/>
    </row>
    <row r="397" spans="2:25" ht="21" customHeight="1">
      <c r="B397" s="135"/>
      <c r="C397" s="17"/>
      <c r="D397" s="323"/>
      <c r="E397" s="324"/>
      <c r="F397" s="324"/>
      <c r="G397" s="323"/>
      <c r="H397" s="324"/>
      <c r="I397" s="325"/>
      <c r="J397" s="136" t="str">
        <f t="shared" si="44"/>
        <v>$</v>
      </c>
      <c r="K397" s="18"/>
      <c r="L397" s="323"/>
      <c r="M397" s="324"/>
      <c r="N397" s="324"/>
      <c r="O397" s="324"/>
      <c r="P397" s="324"/>
      <c r="Q397" s="324"/>
      <c r="R397" s="324"/>
      <c r="S397" s="324"/>
      <c r="T397" s="324"/>
      <c r="U397" s="324"/>
      <c r="V397" s="324"/>
      <c r="W397" s="328"/>
      <c r="X397" s="135"/>
      <c r="Y397" s="75"/>
    </row>
    <row r="398" spans="2:25" ht="21" customHeight="1">
      <c r="B398" s="135"/>
      <c r="C398" s="17"/>
      <c r="D398" s="323"/>
      <c r="E398" s="324"/>
      <c r="F398" s="324"/>
      <c r="G398" s="323"/>
      <c r="H398" s="324"/>
      <c r="I398" s="325"/>
      <c r="J398" s="136" t="str">
        <f t="shared" si="44"/>
        <v>$</v>
      </c>
      <c r="K398" s="18"/>
      <c r="L398" s="323"/>
      <c r="M398" s="324"/>
      <c r="N398" s="324"/>
      <c r="O398" s="324"/>
      <c r="P398" s="324"/>
      <c r="Q398" s="324"/>
      <c r="R398" s="324"/>
      <c r="S398" s="324"/>
      <c r="T398" s="324"/>
      <c r="U398" s="324"/>
      <c r="V398" s="324"/>
      <c r="W398" s="328"/>
      <c r="X398" s="135"/>
      <c r="Y398" s="75"/>
    </row>
    <row r="399" spans="2:25" ht="21" customHeight="1">
      <c r="B399" s="135"/>
      <c r="C399" s="17"/>
      <c r="D399" s="323"/>
      <c r="E399" s="324"/>
      <c r="F399" s="324"/>
      <c r="G399" s="323"/>
      <c r="H399" s="324"/>
      <c r="I399" s="325"/>
      <c r="J399" s="136" t="str">
        <f t="shared" si="44"/>
        <v>$</v>
      </c>
      <c r="K399" s="18"/>
      <c r="L399" s="323"/>
      <c r="M399" s="324"/>
      <c r="N399" s="324"/>
      <c r="O399" s="324"/>
      <c r="P399" s="324"/>
      <c r="Q399" s="324"/>
      <c r="R399" s="324"/>
      <c r="S399" s="324"/>
      <c r="T399" s="324"/>
      <c r="U399" s="324"/>
      <c r="V399" s="324"/>
      <c r="W399" s="328"/>
      <c r="X399" s="135"/>
      <c r="Y399" s="75"/>
    </row>
    <row r="400" spans="2:25" ht="21" customHeight="1">
      <c r="B400" s="135"/>
      <c r="C400" s="17"/>
      <c r="D400" s="323"/>
      <c r="E400" s="324"/>
      <c r="F400" s="324"/>
      <c r="G400" s="323"/>
      <c r="H400" s="324"/>
      <c r="I400" s="325"/>
      <c r="J400" s="136" t="str">
        <f t="shared" si="44"/>
        <v>$</v>
      </c>
      <c r="K400" s="18"/>
      <c r="L400" s="323"/>
      <c r="M400" s="324"/>
      <c r="N400" s="324"/>
      <c r="O400" s="324"/>
      <c r="P400" s="324"/>
      <c r="Q400" s="324"/>
      <c r="R400" s="324"/>
      <c r="S400" s="324"/>
      <c r="T400" s="324"/>
      <c r="U400" s="324"/>
      <c r="V400" s="324"/>
      <c r="W400" s="328"/>
      <c r="X400" s="135"/>
      <c r="Y400" s="75"/>
    </row>
    <row r="401" spans="2:25" ht="21" customHeight="1">
      <c r="B401" s="135"/>
      <c r="C401" s="17"/>
      <c r="D401" s="323"/>
      <c r="E401" s="324"/>
      <c r="F401" s="324"/>
      <c r="G401" s="323"/>
      <c r="H401" s="324"/>
      <c r="I401" s="325"/>
      <c r="J401" s="136" t="str">
        <f t="shared" si="44"/>
        <v>$</v>
      </c>
      <c r="K401" s="18"/>
      <c r="L401" s="323"/>
      <c r="M401" s="324"/>
      <c r="N401" s="324"/>
      <c r="O401" s="324"/>
      <c r="P401" s="324"/>
      <c r="Q401" s="324"/>
      <c r="R401" s="324"/>
      <c r="S401" s="324"/>
      <c r="T401" s="324"/>
      <c r="U401" s="324"/>
      <c r="V401" s="324"/>
      <c r="W401" s="328"/>
      <c r="X401" s="135"/>
      <c r="Y401" s="75"/>
    </row>
    <row r="402" spans="2:25" ht="21" customHeight="1">
      <c r="B402" s="135"/>
      <c r="C402" s="17"/>
      <c r="D402" s="323"/>
      <c r="E402" s="324"/>
      <c r="F402" s="324"/>
      <c r="G402" s="323"/>
      <c r="H402" s="324"/>
      <c r="I402" s="325"/>
      <c r="J402" s="136" t="str">
        <f t="shared" si="44"/>
        <v>$</v>
      </c>
      <c r="K402" s="18"/>
      <c r="L402" s="323"/>
      <c r="M402" s="324"/>
      <c r="N402" s="324"/>
      <c r="O402" s="324"/>
      <c r="P402" s="324"/>
      <c r="Q402" s="324"/>
      <c r="R402" s="324"/>
      <c r="S402" s="324"/>
      <c r="T402" s="324"/>
      <c r="U402" s="324"/>
      <c r="V402" s="324"/>
      <c r="W402" s="328"/>
      <c r="X402" s="135"/>
      <c r="Y402" s="75"/>
    </row>
    <row r="403" spans="2:25" ht="21" customHeight="1">
      <c r="B403" s="135"/>
      <c r="C403" s="17"/>
      <c r="D403" s="323"/>
      <c r="E403" s="324"/>
      <c r="F403" s="324"/>
      <c r="G403" s="323"/>
      <c r="H403" s="324"/>
      <c r="I403" s="325"/>
      <c r="J403" s="136" t="str">
        <f t="shared" si="44"/>
        <v>$</v>
      </c>
      <c r="K403" s="18"/>
      <c r="L403" s="323"/>
      <c r="M403" s="324"/>
      <c r="N403" s="324"/>
      <c r="O403" s="324"/>
      <c r="P403" s="324"/>
      <c r="Q403" s="324"/>
      <c r="R403" s="324"/>
      <c r="S403" s="324"/>
      <c r="T403" s="324"/>
      <c r="U403" s="324"/>
      <c r="V403" s="324"/>
      <c r="W403" s="328"/>
      <c r="X403" s="135"/>
      <c r="Y403" s="75"/>
    </row>
    <row r="404" spans="2:25" ht="21" customHeight="1">
      <c r="B404" s="135"/>
      <c r="C404" s="17"/>
      <c r="D404" s="323"/>
      <c r="E404" s="324"/>
      <c r="F404" s="324"/>
      <c r="G404" s="323"/>
      <c r="H404" s="324"/>
      <c r="I404" s="325"/>
      <c r="J404" s="136" t="str">
        <f t="shared" si="44"/>
        <v>$</v>
      </c>
      <c r="K404" s="18"/>
      <c r="L404" s="323"/>
      <c r="M404" s="324"/>
      <c r="N404" s="324"/>
      <c r="O404" s="324"/>
      <c r="P404" s="324"/>
      <c r="Q404" s="324"/>
      <c r="R404" s="324"/>
      <c r="S404" s="324"/>
      <c r="T404" s="324"/>
      <c r="U404" s="324"/>
      <c r="V404" s="324"/>
      <c r="W404" s="328"/>
      <c r="X404" s="135"/>
      <c r="Y404" s="75"/>
    </row>
    <row r="405" spans="2:25" ht="21" customHeight="1">
      <c r="B405" s="135"/>
      <c r="C405" s="17"/>
      <c r="D405" s="323"/>
      <c r="E405" s="324"/>
      <c r="F405" s="324"/>
      <c r="G405" s="323"/>
      <c r="H405" s="324"/>
      <c r="I405" s="325"/>
      <c r="J405" s="136" t="str">
        <f t="shared" si="44"/>
        <v>$</v>
      </c>
      <c r="K405" s="18"/>
      <c r="L405" s="323"/>
      <c r="M405" s="324"/>
      <c r="N405" s="324"/>
      <c r="O405" s="324"/>
      <c r="P405" s="324"/>
      <c r="Q405" s="324"/>
      <c r="R405" s="324"/>
      <c r="S405" s="324"/>
      <c r="T405" s="324"/>
      <c r="U405" s="324"/>
      <c r="V405" s="324"/>
      <c r="W405" s="328"/>
      <c r="X405" s="135"/>
      <c r="Y405" s="75"/>
    </row>
    <row r="406" spans="2:25" ht="21" customHeight="1">
      <c r="B406" s="135"/>
      <c r="C406" s="17"/>
      <c r="D406" s="323"/>
      <c r="E406" s="324"/>
      <c r="F406" s="324"/>
      <c r="G406" s="323"/>
      <c r="H406" s="324"/>
      <c r="I406" s="325"/>
      <c r="J406" s="136" t="str">
        <f t="shared" si="44"/>
        <v>$</v>
      </c>
      <c r="K406" s="18"/>
      <c r="L406" s="323"/>
      <c r="M406" s="324"/>
      <c r="N406" s="324"/>
      <c r="O406" s="324"/>
      <c r="P406" s="324"/>
      <c r="Q406" s="324"/>
      <c r="R406" s="324"/>
      <c r="S406" s="324"/>
      <c r="T406" s="324"/>
      <c r="U406" s="324"/>
      <c r="V406" s="324"/>
      <c r="W406" s="328"/>
      <c r="X406" s="135"/>
      <c r="Y406" s="75"/>
    </row>
    <row r="407" spans="2:25" ht="21" customHeight="1">
      <c r="B407" s="135"/>
      <c r="C407" s="17"/>
      <c r="D407" s="323"/>
      <c r="E407" s="324"/>
      <c r="F407" s="324"/>
      <c r="G407" s="323"/>
      <c r="H407" s="324"/>
      <c r="I407" s="325"/>
      <c r="J407" s="136" t="str">
        <f t="shared" si="44"/>
        <v>$</v>
      </c>
      <c r="K407" s="18"/>
      <c r="L407" s="323"/>
      <c r="M407" s="324"/>
      <c r="N407" s="324"/>
      <c r="O407" s="324"/>
      <c r="P407" s="324"/>
      <c r="Q407" s="324"/>
      <c r="R407" s="324"/>
      <c r="S407" s="324"/>
      <c r="T407" s="324"/>
      <c r="U407" s="324"/>
      <c r="V407" s="324"/>
      <c r="W407" s="328"/>
      <c r="X407" s="135"/>
      <c r="Y407" s="75"/>
    </row>
    <row r="408" spans="2:25" ht="21" customHeight="1">
      <c r="B408" s="135"/>
      <c r="C408" s="17"/>
      <c r="D408" s="323"/>
      <c r="E408" s="324"/>
      <c r="F408" s="324"/>
      <c r="G408" s="323"/>
      <c r="H408" s="324"/>
      <c r="I408" s="325"/>
      <c r="J408" s="136" t="str">
        <f t="shared" si="44"/>
        <v>$</v>
      </c>
      <c r="K408" s="18"/>
      <c r="L408" s="323"/>
      <c r="M408" s="324"/>
      <c r="N408" s="324"/>
      <c r="O408" s="324"/>
      <c r="P408" s="324"/>
      <c r="Q408" s="324"/>
      <c r="R408" s="324"/>
      <c r="S408" s="324"/>
      <c r="T408" s="324"/>
      <c r="U408" s="324"/>
      <c r="V408" s="324"/>
      <c r="W408" s="328"/>
      <c r="X408" s="135"/>
      <c r="Y408" s="75"/>
    </row>
    <row r="409" spans="2:25" ht="21" customHeight="1">
      <c r="B409" s="135"/>
      <c r="C409" s="17"/>
      <c r="D409" s="323"/>
      <c r="E409" s="324"/>
      <c r="F409" s="324"/>
      <c r="G409" s="323"/>
      <c r="H409" s="324"/>
      <c r="I409" s="325"/>
      <c r="J409" s="136" t="str">
        <f t="shared" si="44"/>
        <v>$</v>
      </c>
      <c r="K409" s="18"/>
      <c r="L409" s="323"/>
      <c r="M409" s="324"/>
      <c r="N409" s="324"/>
      <c r="O409" s="324"/>
      <c r="P409" s="324"/>
      <c r="Q409" s="324"/>
      <c r="R409" s="324"/>
      <c r="S409" s="324"/>
      <c r="T409" s="324"/>
      <c r="U409" s="324"/>
      <c r="V409" s="324"/>
      <c r="W409" s="328"/>
      <c r="X409" s="135"/>
      <c r="Y409" s="75"/>
    </row>
    <row r="410" spans="2:25" ht="21" customHeight="1">
      <c r="B410" s="135"/>
      <c r="C410" s="17"/>
      <c r="D410" s="323"/>
      <c r="E410" s="324"/>
      <c r="F410" s="324"/>
      <c r="G410" s="323"/>
      <c r="H410" s="324"/>
      <c r="I410" s="325"/>
      <c r="J410" s="136" t="str">
        <f t="shared" si="44"/>
        <v>$</v>
      </c>
      <c r="K410" s="18"/>
      <c r="L410" s="323"/>
      <c r="M410" s="324"/>
      <c r="N410" s="324"/>
      <c r="O410" s="324"/>
      <c r="P410" s="324"/>
      <c r="Q410" s="324"/>
      <c r="R410" s="324"/>
      <c r="S410" s="324"/>
      <c r="T410" s="324"/>
      <c r="U410" s="324"/>
      <c r="V410" s="324"/>
      <c r="W410" s="328"/>
      <c r="X410" s="135"/>
      <c r="Y410" s="75"/>
    </row>
    <row r="411" spans="2:25" ht="21" customHeight="1">
      <c r="B411" s="135"/>
      <c r="C411" s="17"/>
      <c r="D411" s="323"/>
      <c r="E411" s="324"/>
      <c r="F411" s="324"/>
      <c r="G411" s="323"/>
      <c r="H411" s="324"/>
      <c r="I411" s="325"/>
      <c r="J411" s="136" t="str">
        <f t="shared" si="44"/>
        <v>$</v>
      </c>
      <c r="K411" s="18"/>
      <c r="L411" s="323"/>
      <c r="M411" s="324"/>
      <c r="N411" s="324"/>
      <c r="O411" s="324"/>
      <c r="P411" s="324"/>
      <c r="Q411" s="324"/>
      <c r="R411" s="324"/>
      <c r="S411" s="324"/>
      <c r="T411" s="324"/>
      <c r="U411" s="324"/>
      <c r="V411" s="324"/>
      <c r="W411" s="328"/>
      <c r="X411" s="135"/>
      <c r="Y411" s="75"/>
    </row>
    <row r="412" spans="2:25" ht="21" customHeight="1">
      <c r="B412" s="135"/>
      <c r="C412" s="17"/>
      <c r="D412" s="323"/>
      <c r="E412" s="324"/>
      <c r="F412" s="324"/>
      <c r="G412" s="323"/>
      <c r="H412" s="324"/>
      <c r="I412" s="325"/>
      <c r="J412" s="136" t="str">
        <f t="shared" si="44"/>
        <v>$</v>
      </c>
      <c r="K412" s="18"/>
      <c r="L412" s="323"/>
      <c r="M412" s="324"/>
      <c r="N412" s="324"/>
      <c r="O412" s="324"/>
      <c r="P412" s="324"/>
      <c r="Q412" s="324"/>
      <c r="R412" s="324"/>
      <c r="S412" s="324"/>
      <c r="T412" s="324"/>
      <c r="U412" s="324"/>
      <c r="V412" s="324"/>
      <c r="W412" s="328"/>
      <c r="X412" s="135"/>
      <c r="Y412" s="75"/>
    </row>
    <row r="413" spans="2:25" ht="21" customHeight="1">
      <c r="B413" s="135"/>
      <c r="C413" s="17"/>
      <c r="D413" s="323"/>
      <c r="E413" s="324"/>
      <c r="F413" s="324"/>
      <c r="G413" s="323"/>
      <c r="H413" s="324"/>
      <c r="I413" s="325"/>
      <c r="J413" s="136" t="str">
        <f t="shared" si="44"/>
        <v>$</v>
      </c>
      <c r="K413" s="18"/>
      <c r="L413" s="323"/>
      <c r="M413" s="324"/>
      <c r="N413" s="324"/>
      <c r="O413" s="324"/>
      <c r="P413" s="324"/>
      <c r="Q413" s="324"/>
      <c r="R413" s="324"/>
      <c r="S413" s="324"/>
      <c r="T413" s="324"/>
      <c r="U413" s="324"/>
      <c r="V413" s="324"/>
      <c r="W413" s="328"/>
      <c r="X413" s="135"/>
      <c r="Y413" s="75"/>
    </row>
    <row r="414" spans="2:25" ht="21" customHeight="1">
      <c r="B414" s="135"/>
      <c r="C414" s="17"/>
      <c r="D414" s="323"/>
      <c r="E414" s="324"/>
      <c r="F414" s="324"/>
      <c r="G414" s="323"/>
      <c r="H414" s="324"/>
      <c r="I414" s="325"/>
      <c r="J414" s="136" t="str">
        <f t="shared" si="44"/>
        <v>$</v>
      </c>
      <c r="K414" s="18"/>
      <c r="L414" s="323"/>
      <c r="M414" s="324"/>
      <c r="N414" s="324"/>
      <c r="O414" s="324"/>
      <c r="P414" s="324"/>
      <c r="Q414" s="324"/>
      <c r="R414" s="324"/>
      <c r="S414" s="324"/>
      <c r="T414" s="324"/>
      <c r="U414" s="324"/>
      <c r="V414" s="324"/>
      <c r="W414" s="328"/>
      <c r="X414" s="135"/>
      <c r="Y414" s="75"/>
    </row>
    <row r="415" spans="2:25" ht="21" customHeight="1">
      <c r="B415" s="135"/>
      <c r="C415" s="17"/>
      <c r="D415" s="323"/>
      <c r="E415" s="324"/>
      <c r="F415" s="324"/>
      <c r="G415" s="323"/>
      <c r="H415" s="324"/>
      <c r="I415" s="325"/>
      <c r="J415" s="136" t="str">
        <f t="shared" si="44"/>
        <v>$</v>
      </c>
      <c r="K415" s="18"/>
      <c r="L415" s="323"/>
      <c r="M415" s="324"/>
      <c r="N415" s="324"/>
      <c r="O415" s="324"/>
      <c r="P415" s="324"/>
      <c r="Q415" s="324"/>
      <c r="R415" s="324"/>
      <c r="S415" s="324"/>
      <c r="T415" s="324"/>
      <c r="U415" s="324"/>
      <c r="V415" s="324"/>
      <c r="W415" s="328"/>
      <c r="X415" s="135"/>
      <c r="Y415" s="75"/>
    </row>
    <row r="416" spans="2:25" ht="21" customHeight="1">
      <c r="B416" s="135"/>
      <c r="C416" s="17"/>
      <c r="D416" s="323"/>
      <c r="E416" s="324"/>
      <c r="F416" s="324"/>
      <c r="G416" s="323"/>
      <c r="H416" s="324"/>
      <c r="I416" s="325"/>
      <c r="J416" s="136" t="str">
        <f t="shared" ref="J416:J479" si="45">$E$8</f>
        <v>$</v>
      </c>
      <c r="K416" s="18"/>
      <c r="L416" s="323"/>
      <c r="M416" s="324"/>
      <c r="N416" s="324"/>
      <c r="O416" s="324"/>
      <c r="P416" s="324"/>
      <c r="Q416" s="324"/>
      <c r="R416" s="324"/>
      <c r="S416" s="324"/>
      <c r="T416" s="324"/>
      <c r="U416" s="324"/>
      <c r="V416" s="324"/>
      <c r="W416" s="328"/>
      <c r="X416" s="135"/>
      <c r="Y416" s="75"/>
    </row>
    <row r="417" spans="2:25" ht="21" customHeight="1">
      <c r="B417" s="135"/>
      <c r="C417" s="17"/>
      <c r="D417" s="323"/>
      <c r="E417" s="324"/>
      <c r="F417" s="324"/>
      <c r="G417" s="323"/>
      <c r="H417" s="324"/>
      <c r="I417" s="325"/>
      <c r="J417" s="136" t="str">
        <f t="shared" si="45"/>
        <v>$</v>
      </c>
      <c r="K417" s="18"/>
      <c r="L417" s="323"/>
      <c r="M417" s="324"/>
      <c r="N417" s="324"/>
      <c r="O417" s="324"/>
      <c r="P417" s="324"/>
      <c r="Q417" s="324"/>
      <c r="R417" s="324"/>
      <c r="S417" s="324"/>
      <c r="T417" s="324"/>
      <c r="U417" s="324"/>
      <c r="V417" s="324"/>
      <c r="W417" s="328"/>
      <c r="X417" s="135"/>
      <c r="Y417" s="75"/>
    </row>
    <row r="418" spans="2:25" ht="21" customHeight="1">
      <c r="B418" s="135"/>
      <c r="C418" s="17"/>
      <c r="D418" s="323"/>
      <c r="E418" s="324"/>
      <c r="F418" s="324"/>
      <c r="G418" s="323"/>
      <c r="H418" s="324"/>
      <c r="I418" s="325"/>
      <c r="J418" s="136" t="str">
        <f t="shared" si="45"/>
        <v>$</v>
      </c>
      <c r="K418" s="18"/>
      <c r="L418" s="323"/>
      <c r="M418" s="324"/>
      <c r="N418" s="324"/>
      <c r="O418" s="324"/>
      <c r="P418" s="324"/>
      <c r="Q418" s="324"/>
      <c r="R418" s="324"/>
      <c r="S418" s="324"/>
      <c r="T418" s="324"/>
      <c r="U418" s="324"/>
      <c r="V418" s="324"/>
      <c r="W418" s="328"/>
      <c r="X418" s="135"/>
      <c r="Y418" s="75"/>
    </row>
    <row r="419" spans="2:25" ht="21" customHeight="1">
      <c r="B419" s="135"/>
      <c r="C419" s="17"/>
      <c r="D419" s="323"/>
      <c r="E419" s="324"/>
      <c r="F419" s="324"/>
      <c r="G419" s="323"/>
      <c r="H419" s="324"/>
      <c r="I419" s="325"/>
      <c r="J419" s="136" t="str">
        <f t="shared" si="45"/>
        <v>$</v>
      </c>
      <c r="K419" s="18"/>
      <c r="L419" s="323"/>
      <c r="M419" s="324"/>
      <c r="N419" s="324"/>
      <c r="O419" s="324"/>
      <c r="P419" s="324"/>
      <c r="Q419" s="324"/>
      <c r="R419" s="324"/>
      <c r="S419" s="324"/>
      <c r="T419" s="324"/>
      <c r="U419" s="324"/>
      <c r="V419" s="324"/>
      <c r="W419" s="328"/>
      <c r="X419" s="135"/>
      <c r="Y419" s="75"/>
    </row>
    <row r="420" spans="2:25" ht="21" customHeight="1">
      <c r="B420" s="135"/>
      <c r="C420" s="17"/>
      <c r="D420" s="323"/>
      <c r="E420" s="324"/>
      <c r="F420" s="324"/>
      <c r="G420" s="323"/>
      <c r="H420" s="324"/>
      <c r="I420" s="325"/>
      <c r="J420" s="136" t="str">
        <f t="shared" si="45"/>
        <v>$</v>
      </c>
      <c r="K420" s="18"/>
      <c r="L420" s="323"/>
      <c r="M420" s="324"/>
      <c r="N420" s="324"/>
      <c r="O420" s="324"/>
      <c r="P420" s="324"/>
      <c r="Q420" s="324"/>
      <c r="R420" s="324"/>
      <c r="S420" s="324"/>
      <c r="T420" s="324"/>
      <c r="U420" s="324"/>
      <c r="V420" s="324"/>
      <c r="W420" s="328"/>
      <c r="X420" s="135"/>
      <c r="Y420" s="75"/>
    </row>
    <row r="421" spans="2:25" ht="21" customHeight="1">
      <c r="B421" s="135"/>
      <c r="C421" s="17"/>
      <c r="D421" s="323"/>
      <c r="E421" s="324"/>
      <c r="F421" s="324"/>
      <c r="G421" s="323"/>
      <c r="H421" s="324"/>
      <c r="I421" s="325"/>
      <c r="J421" s="136" t="str">
        <f t="shared" si="45"/>
        <v>$</v>
      </c>
      <c r="K421" s="18"/>
      <c r="L421" s="323"/>
      <c r="M421" s="324"/>
      <c r="N421" s="324"/>
      <c r="O421" s="324"/>
      <c r="P421" s="324"/>
      <c r="Q421" s="324"/>
      <c r="R421" s="324"/>
      <c r="S421" s="324"/>
      <c r="T421" s="324"/>
      <c r="U421" s="324"/>
      <c r="V421" s="324"/>
      <c r="W421" s="328"/>
      <c r="X421" s="135"/>
      <c r="Y421" s="75"/>
    </row>
    <row r="422" spans="2:25" ht="21" customHeight="1">
      <c r="B422" s="135"/>
      <c r="C422" s="17"/>
      <c r="D422" s="323"/>
      <c r="E422" s="324"/>
      <c r="F422" s="324"/>
      <c r="G422" s="323"/>
      <c r="H422" s="324"/>
      <c r="I422" s="325"/>
      <c r="J422" s="136" t="str">
        <f t="shared" si="45"/>
        <v>$</v>
      </c>
      <c r="K422" s="18"/>
      <c r="L422" s="323"/>
      <c r="M422" s="324"/>
      <c r="N422" s="324"/>
      <c r="O422" s="324"/>
      <c r="P422" s="324"/>
      <c r="Q422" s="324"/>
      <c r="R422" s="324"/>
      <c r="S422" s="324"/>
      <c r="T422" s="324"/>
      <c r="U422" s="324"/>
      <c r="V422" s="324"/>
      <c r="W422" s="328"/>
      <c r="X422" s="135"/>
      <c r="Y422" s="75"/>
    </row>
    <row r="423" spans="2:25" ht="21" customHeight="1">
      <c r="B423" s="135"/>
      <c r="C423" s="17"/>
      <c r="D423" s="323"/>
      <c r="E423" s="324"/>
      <c r="F423" s="324"/>
      <c r="G423" s="323"/>
      <c r="H423" s="324"/>
      <c r="I423" s="325"/>
      <c r="J423" s="136" t="str">
        <f t="shared" si="45"/>
        <v>$</v>
      </c>
      <c r="K423" s="18"/>
      <c r="L423" s="323"/>
      <c r="M423" s="324"/>
      <c r="N423" s="324"/>
      <c r="O423" s="324"/>
      <c r="P423" s="324"/>
      <c r="Q423" s="324"/>
      <c r="R423" s="324"/>
      <c r="S423" s="324"/>
      <c r="T423" s="324"/>
      <c r="U423" s="324"/>
      <c r="V423" s="324"/>
      <c r="W423" s="328"/>
      <c r="X423" s="135"/>
      <c r="Y423" s="75"/>
    </row>
    <row r="424" spans="2:25" ht="21" customHeight="1">
      <c r="B424" s="135"/>
      <c r="C424" s="17"/>
      <c r="D424" s="323"/>
      <c r="E424" s="324"/>
      <c r="F424" s="324"/>
      <c r="G424" s="323"/>
      <c r="H424" s="324"/>
      <c r="I424" s="325"/>
      <c r="J424" s="136" t="str">
        <f t="shared" si="45"/>
        <v>$</v>
      </c>
      <c r="K424" s="18"/>
      <c r="L424" s="323"/>
      <c r="M424" s="324"/>
      <c r="N424" s="324"/>
      <c r="O424" s="324"/>
      <c r="P424" s="324"/>
      <c r="Q424" s="324"/>
      <c r="R424" s="324"/>
      <c r="S424" s="324"/>
      <c r="T424" s="324"/>
      <c r="U424" s="324"/>
      <c r="V424" s="324"/>
      <c r="W424" s="328"/>
      <c r="X424" s="135"/>
      <c r="Y424" s="75"/>
    </row>
    <row r="425" spans="2:25" ht="21" customHeight="1">
      <c r="B425" s="135"/>
      <c r="C425" s="17"/>
      <c r="D425" s="323"/>
      <c r="E425" s="324"/>
      <c r="F425" s="324"/>
      <c r="G425" s="323"/>
      <c r="H425" s="324"/>
      <c r="I425" s="325"/>
      <c r="J425" s="136" t="str">
        <f t="shared" si="45"/>
        <v>$</v>
      </c>
      <c r="K425" s="18"/>
      <c r="L425" s="323"/>
      <c r="M425" s="324"/>
      <c r="N425" s="324"/>
      <c r="O425" s="324"/>
      <c r="P425" s="324"/>
      <c r="Q425" s="324"/>
      <c r="R425" s="324"/>
      <c r="S425" s="324"/>
      <c r="T425" s="324"/>
      <c r="U425" s="324"/>
      <c r="V425" s="324"/>
      <c r="W425" s="328"/>
      <c r="X425" s="135"/>
      <c r="Y425" s="75"/>
    </row>
    <row r="426" spans="2:25" ht="21" customHeight="1">
      <c r="B426" s="135"/>
      <c r="C426" s="17"/>
      <c r="D426" s="323"/>
      <c r="E426" s="324"/>
      <c r="F426" s="324"/>
      <c r="G426" s="323"/>
      <c r="H426" s="324"/>
      <c r="I426" s="325"/>
      <c r="J426" s="136" t="str">
        <f t="shared" si="45"/>
        <v>$</v>
      </c>
      <c r="K426" s="18"/>
      <c r="L426" s="323"/>
      <c r="M426" s="324"/>
      <c r="N426" s="324"/>
      <c r="O426" s="324"/>
      <c r="P426" s="324"/>
      <c r="Q426" s="324"/>
      <c r="R426" s="324"/>
      <c r="S426" s="324"/>
      <c r="T426" s="324"/>
      <c r="U426" s="324"/>
      <c r="V426" s="324"/>
      <c r="W426" s="328"/>
      <c r="X426" s="135"/>
      <c r="Y426" s="75"/>
    </row>
    <row r="427" spans="2:25" ht="21" customHeight="1">
      <c r="B427" s="135"/>
      <c r="C427" s="17"/>
      <c r="D427" s="323"/>
      <c r="E427" s="324"/>
      <c r="F427" s="324"/>
      <c r="G427" s="323"/>
      <c r="H427" s="324"/>
      <c r="I427" s="325"/>
      <c r="J427" s="136" t="str">
        <f t="shared" si="45"/>
        <v>$</v>
      </c>
      <c r="K427" s="18"/>
      <c r="L427" s="323"/>
      <c r="M427" s="324"/>
      <c r="N427" s="324"/>
      <c r="O427" s="324"/>
      <c r="P427" s="324"/>
      <c r="Q427" s="324"/>
      <c r="R427" s="324"/>
      <c r="S427" s="324"/>
      <c r="T427" s="324"/>
      <c r="U427" s="324"/>
      <c r="V427" s="324"/>
      <c r="W427" s="328"/>
      <c r="X427" s="135"/>
      <c r="Y427" s="75"/>
    </row>
    <row r="428" spans="2:25" ht="21" customHeight="1">
      <c r="B428" s="135"/>
      <c r="C428" s="17"/>
      <c r="D428" s="323"/>
      <c r="E428" s="324"/>
      <c r="F428" s="324"/>
      <c r="G428" s="323"/>
      <c r="H428" s="324"/>
      <c r="I428" s="325"/>
      <c r="J428" s="136" t="str">
        <f t="shared" si="45"/>
        <v>$</v>
      </c>
      <c r="K428" s="18"/>
      <c r="L428" s="323"/>
      <c r="M428" s="324"/>
      <c r="N428" s="324"/>
      <c r="O428" s="324"/>
      <c r="P428" s="324"/>
      <c r="Q428" s="324"/>
      <c r="R428" s="324"/>
      <c r="S428" s="324"/>
      <c r="T428" s="324"/>
      <c r="U428" s="324"/>
      <c r="V428" s="324"/>
      <c r="W428" s="328"/>
      <c r="X428" s="135"/>
      <c r="Y428" s="75"/>
    </row>
    <row r="429" spans="2:25" ht="21" customHeight="1">
      <c r="B429" s="135"/>
      <c r="C429" s="17"/>
      <c r="D429" s="323"/>
      <c r="E429" s="324"/>
      <c r="F429" s="324"/>
      <c r="G429" s="323"/>
      <c r="H429" s="324"/>
      <c r="I429" s="325"/>
      <c r="J429" s="136" t="str">
        <f t="shared" si="45"/>
        <v>$</v>
      </c>
      <c r="K429" s="18"/>
      <c r="L429" s="323"/>
      <c r="M429" s="324"/>
      <c r="N429" s="324"/>
      <c r="O429" s="324"/>
      <c r="P429" s="324"/>
      <c r="Q429" s="324"/>
      <c r="R429" s="324"/>
      <c r="S429" s="324"/>
      <c r="T429" s="324"/>
      <c r="U429" s="324"/>
      <c r="V429" s="324"/>
      <c r="W429" s="328"/>
      <c r="X429" s="135"/>
      <c r="Y429" s="75"/>
    </row>
    <row r="430" spans="2:25" ht="21" customHeight="1">
      <c r="B430" s="135"/>
      <c r="C430" s="17"/>
      <c r="D430" s="323"/>
      <c r="E430" s="324"/>
      <c r="F430" s="324"/>
      <c r="G430" s="323"/>
      <c r="H430" s="324"/>
      <c r="I430" s="325"/>
      <c r="J430" s="136" t="str">
        <f t="shared" si="45"/>
        <v>$</v>
      </c>
      <c r="K430" s="18"/>
      <c r="L430" s="323"/>
      <c r="M430" s="324"/>
      <c r="N430" s="324"/>
      <c r="O430" s="324"/>
      <c r="P430" s="324"/>
      <c r="Q430" s="324"/>
      <c r="R430" s="324"/>
      <c r="S430" s="324"/>
      <c r="T430" s="324"/>
      <c r="U430" s="324"/>
      <c r="V430" s="324"/>
      <c r="W430" s="328"/>
      <c r="X430" s="135"/>
      <c r="Y430" s="75"/>
    </row>
    <row r="431" spans="2:25" ht="21" customHeight="1">
      <c r="B431" s="135"/>
      <c r="C431" s="17"/>
      <c r="D431" s="323"/>
      <c r="E431" s="324"/>
      <c r="F431" s="324"/>
      <c r="G431" s="323"/>
      <c r="H431" s="324"/>
      <c r="I431" s="325"/>
      <c r="J431" s="136" t="str">
        <f t="shared" si="45"/>
        <v>$</v>
      </c>
      <c r="K431" s="18"/>
      <c r="L431" s="323"/>
      <c r="M431" s="324"/>
      <c r="N431" s="324"/>
      <c r="O431" s="324"/>
      <c r="P431" s="324"/>
      <c r="Q431" s="324"/>
      <c r="R431" s="324"/>
      <c r="S431" s="324"/>
      <c r="T431" s="324"/>
      <c r="U431" s="324"/>
      <c r="V431" s="324"/>
      <c r="W431" s="328"/>
      <c r="X431" s="135"/>
      <c r="Y431" s="75"/>
    </row>
    <row r="432" spans="2:25" ht="21" customHeight="1">
      <c r="B432" s="135"/>
      <c r="C432" s="17"/>
      <c r="D432" s="323"/>
      <c r="E432" s="324"/>
      <c r="F432" s="324"/>
      <c r="G432" s="323"/>
      <c r="H432" s="324"/>
      <c r="I432" s="325"/>
      <c r="J432" s="136" t="str">
        <f t="shared" si="45"/>
        <v>$</v>
      </c>
      <c r="K432" s="18"/>
      <c r="L432" s="323"/>
      <c r="M432" s="324"/>
      <c r="N432" s="324"/>
      <c r="O432" s="324"/>
      <c r="P432" s="324"/>
      <c r="Q432" s="324"/>
      <c r="R432" s="324"/>
      <c r="S432" s="324"/>
      <c r="T432" s="324"/>
      <c r="U432" s="324"/>
      <c r="V432" s="324"/>
      <c r="W432" s="328"/>
      <c r="X432" s="135"/>
      <c r="Y432" s="75"/>
    </row>
    <row r="433" spans="2:25" ht="21" customHeight="1">
      <c r="B433" s="135"/>
      <c r="C433" s="17"/>
      <c r="D433" s="323"/>
      <c r="E433" s="324"/>
      <c r="F433" s="324"/>
      <c r="G433" s="323"/>
      <c r="H433" s="324"/>
      <c r="I433" s="325"/>
      <c r="J433" s="136" t="str">
        <f t="shared" si="45"/>
        <v>$</v>
      </c>
      <c r="K433" s="18"/>
      <c r="L433" s="323"/>
      <c r="M433" s="324"/>
      <c r="N433" s="324"/>
      <c r="O433" s="324"/>
      <c r="P433" s="324"/>
      <c r="Q433" s="324"/>
      <c r="R433" s="324"/>
      <c r="S433" s="324"/>
      <c r="T433" s="324"/>
      <c r="U433" s="324"/>
      <c r="V433" s="324"/>
      <c r="W433" s="328"/>
      <c r="X433" s="135"/>
      <c r="Y433" s="75"/>
    </row>
    <row r="434" spans="2:25" ht="21" customHeight="1">
      <c r="B434" s="135"/>
      <c r="C434" s="17"/>
      <c r="D434" s="323"/>
      <c r="E434" s="324"/>
      <c r="F434" s="324"/>
      <c r="G434" s="323"/>
      <c r="H434" s="324"/>
      <c r="I434" s="325"/>
      <c r="J434" s="136" t="str">
        <f t="shared" si="45"/>
        <v>$</v>
      </c>
      <c r="K434" s="18"/>
      <c r="L434" s="323"/>
      <c r="M434" s="324"/>
      <c r="N434" s="324"/>
      <c r="O434" s="324"/>
      <c r="P434" s="324"/>
      <c r="Q434" s="324"/>
      <c r="R434" s="324"/>
      <c r="S434" s="324"/>
      <c r="T434" s="324"/>
      <c r="U434" s="324"/>
      <c r="V434" s="324"/>
      <c r="W434" s="328"/>
      <c r="X434" s="135"/>
      <c r="Y434" s="75"/>
    </row>
    <row r="435" spans="2:25" ht="21" customHeight="1">
      <c r="B435" s="135"/>
      <c r="C435" s="17"/>
      <c r="D435" s="323"/>
      <c r="E435" s="324"/>
      <c r="F435" s="324"/>
      <c r="G435" s="323"/>
      <c r="H435" s="324"/>
      <c r="I435" s="325"/>
      <c r="J435" s="136" t="str">
        <f t="shared" si="45"/>
        <v>$</v>
      </c>
      <c r="K435" s="18"/>
      <c r="L435" s="323"/>
      <c r="M435" s="324"/>
      <c r="N435" s="324"/>
      <c r="O435" s="324"/>
      <c r="P435" s="324"/>
      <c r="Q435" s="324"/>
      <c r="R435" s="324"/>
      <c r="S435" s="324"/>
      <c r="T435" s="324"/>
      <c r="U435" s="324"/>
      <c r="V435" s="324"/>
      <c r="W435" s="328"/>
      <c r="X435" s="135"/>
      <c r="Y435" s="75"/>
    </row>
    <row r="436" spans="2:25" ht="21" customHeight="1">
      <c r="B436" s="135"/>
      <c r="C436" s="17"/>
      <c r="D436" s="323"/>
      <c r="E436" s="324"/>
      <c r="F436" s="324"/>
      <c r="G436" s="323"/>
      <c r="H436" s="324"/>
      <c r="I436" s="325"/>
      <c r="J436" s="136" t="str">
        <f t="shared" si="45"/>
        <v>$</v>
      </c>
      <c r="K436" s="18"/>
      <c r="L436" s="323"/>
      <c r="M436" s="324"/>
      <c r="N436" s="324"/>
      <c r="O436" s="324"/>
      <c r="P436" s="324"/>
      <c r="Q436" s="324"/>
      <c r="R436" s="324"/>
      <c r="S436" s="324"/>
      <c r="T436" s="324"/>
      <c r="U436" s="324"/>
      <c r="V436" s="324"/>
      <c r="W436" s="328"/>
      <c r="X436" s="135"/>
      <c r="Y436" s="75"/>
    </row>
    <row r="437" spans="2:25" ht="21" customHeight="1">
      <c r="B437" s="135"/>
      <c r="C437" s="17"/>
      <c r="D437" s="323"/>
      <c r="E437" s="324"/>
      <c r="F437" s="324"/>
      <c r="G437" s="323"/>
      <c r="H437" s="324"/>
      <c r="I437" s="325"/>
      <c r="J437" s="136" t="str">
        <f t="shared" si="45"/>
        <v>$</v>
      </c>
      <c r="K437" s="18"/>
      <c r="L437" s="323"/>
      <c r="M437" s="324"/>
      <c r="N437" s="324"/>
      <c r="O437" s="324"/>
      <c r="P437" s="324"/>
      <c r="Q437" s="324"/>
      <c r="R437" s="324"/>
      <c r="S437" s="324"/>
      <c r="T437" s="324"/>
      <c r="U437" s="324"/>
      <c r="V437" s="324"/>
      <c r="W437" s="328"/>
      <c r="X437" s="135"/>
      <c r="Y437" s="75"/>
    </row>
    <row r="438" spans="2:25" ht="21" customHeight="1">
      <c r="B438" s="135"/>
      <c r="C438" s="17"/>
      <c r="D438" s="323"/>
      <c r="E438" s="324"/>
      <c r="F438" s="324"/>
      <c r="G438" s="323"/>
      <c r="H438" s="324"/>
      <c r="I438" s="325"/>
      <c r="J438" s="136" t="str">
        <f t="shared" si="45"/>
        <v>$</v>
      </c>
      <c r="K438" s="18"/>
      <c r="L438" s="323"/>
      <c r="M438" s="324"/>
      <c r="N438" s="324"/>
      <c r="O438" s="324"/>
      <c r="P438" s="324"/>
      <c r="Q438" s="324"/>
      <c r="R438" s="324"/>
      <c r="S438" s="324"/>
      <c r="T438" s="324"/>
      <c r="U438" s="324"/>
      <c r="V438" s="324"/>
      <c r="W438" s="328"/>
      <c r="X438" s="135"/>
      <c r="Y438" s="75"/>
    </row>
    <row r="439" spans="2:25" ht="21" customHeight="1">
      <c r="B439" s="135"/>
      <c r="C439" s="17"/>
      <c r="D439" s="323"/>
      <c r="E439" s="324"/>
      <c r="F439" s="324"/>
      <c r="G439" s="323"/>
      <c r="H439" s="324"/>
      <c r="I439" s="325"/>
      <c r="J439" s="136" t="str">
        <f t="shared" si="45"/>
        <v>$</v>
      </c>
      <c r="K439" s="18"/>
      <c r="L439" s="323"/>
      <c r="M439" s="324"/>
      <c r="N439" s="324"/>
      <c r="O439" s="324"/>
      <c r="P439" s="324"/>
      <c r="Q439" s="324"/>
      <c r="R439" s="324"/>
      <c r="S439" s="324"/>
      <c r="T439" s="324"/>
      <c r="U439" s="324"/>
      <c r="V439" s="324"/>
      <c r="W439" s="328"/>
      <c r="X439" s="135"/>
      <c r="Y439" s="75"/>
    </row>
    <row r="440" spans="2:25" ht="21" customHeight="1">
      <c r="B440" s="135"/>
      <c r="C440" s="17"/>
      <c r="D440" s="323"/>
      <c r="E440" s="324"/>
      <c r="F440" s="324"/>
      <c r="G440" s="323"/>
      <c r="H440" s="324"/>
      <c r="I440" s="325"/>
      <c r="J440" s="136" t="str">
        <f t="shared" si="45"/>
        <v>$</v>
      </c>
      <c r="K440" s="18"/>
      <c r="L440" s="323"/>
      <c r="M440" s="324"/>
      <c r="N440" s="324"/>
      <c r="O440" s="324"/>
      <c r="P440" s="324"/>
      <c r="Q440" s="324"/>
      <c r="R440" s="324"/>
      <c r="S440" s="324"/>
      <c r="T440" s="324"/>
      <c r="U440" s="324"/>
      <c r="V440" s="324"/>
      <c r="W440" s="328"/>
      <c r="X440" s="135"/>
      <c r="Y440" s="75"/>
    </row>
    <row r="441" spans="2:25" ht="21" customHeight="1">
      <c r="B441" s="135"/>
      <c r="C441" s="17"/>
      <c r="D441" s="323"/>
      <c r="E441" s="324"/>
      <c r="F441" s="324"/>
      <c r="G441" s="323"/>
      <c r="H441" s="324"/>
      <c r="I441" s="325"/>
      <c r="J441" s="136" t="str">
        <f t="shared" si="45"/>
        <v>$</v>
      </c>
      <c r="K441" s="18"/>
      <c r="L441" s="323"/>
      <c r="M441" s="324"/>
      <c r="N441" s="324"/>
      <c r="O441" s="324"/>
      <c r="P441" s="324"/>
      <c r="Q441" s="324"/>
      <c r="R441" s="324"/>
      <c r="S441" s="324"/>
      <c r="T441" s="324"/>
      <c r="U441" s="324"/>
      <c r="V441" s="324"/>
      <c r="W441" s="328"/>
      <c r="X441" s="135"/>
      <c r="Y441" s="75"/>
    </row>
    <row r="442" spans="2:25" ht="21" customHeight="1">
      <c r="B442" s="135"/>
      <c r="C442" s="17"/>
      <c r="D442" s="323"/>
      <c r="E442" s="324"/>
      <c r="F442" s="324"/>
      <c r="G442" s="323"/>
      <c r="H442" s="324"/>
      <c r="I442" s="325"/>
      <c r="J442" s="136" t="str">
        <f t="shared" si="45"/>
        <v>$</v>
      </c>
      <c r="K442" s="18"/>
      <c r="L442" s="323"/>
      <c r="M442" s="324"/>
      <c r="N442" s="324"/>
      <c r="O442" s="324"/>
      <c r="P442" s="324"/>
      <c r="Q442" s="324"/>
      <c r="R442" s="324"/>
      <c r="S442" s="324"/>
      <c r="T442" s="324"/>
      <c r="U442" s="324"/>
      <c r="V442" s="324"/>
      <c r="W442" s="328"/>
      <c r="X442" s="135"/>
      <c r="Y442" s="75"/>
    </row>
    <row r="443" spans="2:25" ht="21" customHeight="1">
      <c r="B443" s="135"/>
      <c r="C443" s="17"/>
      <c r="D443" s="323"/>
      <c r="E443" s="324"/>
      <c r="F443" s="324"/>
      <c r="G443" s="323"/>
      <c r="H443" s="324"/>
      <c r="I443" s="325"/>
      <c r="J443" s="136" t="str">
        <f t="shared" si="45"/>
        <v>$</v>
      </c>
      <c r="K443" s="18"/>
      <c r="L443" s="323"/>
      <c r="M443" s="324"/>
      <c r="N443" s="324"/>
      <c r="O443" s="324"/>
      <c r="P443" s="324"/>
      <c r="Q443" s="324"/>
      <c r="R443" s="324"/>
      <c r="S443" s="324"/>
      <c r="T443" s="324"/>
      <c r="U443" s="324"/>
      <c r="V443" s="324"/>
      <c r="W443" s="328"/>
      <c r="X443" s="135"/>
      <c r="Y443" s="75"/>
    </row>
    <row r="444" spans="2:25" ht="21" customHeight="1">
      <c r="B444" s="135"/>
      <c r="C444" s="17"/>
      <c r="D444" s="323"/>
      <c r="E444" s="324"/>
      <c r="F444" s="324"/>
      <c r="G444" s="323"/>
      <c r="H444" s="324"/>
      <c r="I444" s="325"/>
      <c r="J444" s="136" t="str">
        <f t="shared" si="45"/>
        <v>$</v>
      </c>
      <c r="K444" s="18"/>
      <c r="L444" s="323"/>
      <c r="M444" s="324"/>
      <c r="N444" s="324"/>
      <c r="O444" s="324"/>
      <c r="P444" s="324"/>
      <c r="Q444" s="324"/>
      <c r="R444" s="324"/>
      <c r="S444" s="324"/>
      <c r="T444" s="324"/>
      <c r="U444" s="324"/>
      <c r="V444" s="324"/>
      <c r="W444" s="328"/>
      <c r="X444" s="135"/>
      <c r="Y444" s="75"/>
    </row>
    <row r="445" spans="2:25" ht="21" customHeight="1">
      <c r="B445" s="135"/>
      <c r="C445" s="17"/>
      <c r="D445" s="323"/>
      <c r="E445" s="324"/>
      <c r="F445" s="324"/>
      <c r="G445" s="323"/>
      <c r="H445" s="324"/>
      <c r="I445" s="325"/>
      <c r="J445" s="136" t="str">
        <f t="shared" si="45"/>
        <v>$</v>
      </c>
      <c r="K445" s="18"/>
      <c r="L445" s="323"/>
      <c r="M445" s="324"/>
      <c r="N445" s="324"/>
      <c r="O445" s="324"/>
      <c r="P445" s="324"/>
      <c r="Q445" s="324"/>
      <c r="R445" s="324"/>
      <c r="S445" s="324"/>
      <c r="T445" s="324"/>
      <c r="U445" s="324"/>
      <c r="V445" s="324"/>
      <c r="W445" s="328"/>
      <c r="X445" s="135"/>
      <c r="Y445" s="75"/>
    </row>
    <row r="446" spans="2:25" ht="21" customHeight="1">
      <c r="B446" s="135"/>
      <c r="C446" s="17"/>
      <c r="D446" s="323"/>
      <c r="E446" s="324"/>
      <c r="F446" s="324"/>
      <c r="G446" s="323"/>
      <c r="H446" s="324"/>
      <c r="I446" s="325"/>
      <c r="J446" s="136" t="str">
        <f t="shared" si="45"/>
        <v>$</v>
      </c>
      <c r="K446" s="18"/>
      <c r="L446" s="323"/>
      <c r="M446" s="324"/>
      <c r="N446" s="324"/>
      <c r="O446" s="324"/>
      <c r="P446" s="324"/>
      <c r="Q446" s="324"/>
      <c r="R446" s="324"/>
      <c r="S446" s="324"/>
      <c r="T446" s="324"/>
      <c r="U446" s="324"/>
      <c r="V446" s="324"/>
      <c r="W446" s="328"/>
      <c r="X446" s="135"/>
      <c r="Y446" s="75"/>
    </row>
    <row r="447" spans="2:25" ht="21" customHeight="1">
      <c r="B447" s="135"/>
      <c r="C447" s="17"/>
      <c r="D447" s="323"/>
      <c r="E447" s="324"/>
      <c r="F447" s="324"/>
      <c r="G447" s="323"/>
      <c r="H447" s="324"/>
      <c r="I447" s="325"/>
      <c r="J447" s="136" t="str">
        <f t="shared" si="45"/>
        <v>$</v>
      </c>
      <c r="K447" s="18"/>
      <c r="L447" s="323"/>
      <c r="M447" s="324"/>
      <c r="N447" s="324"/>
      <c r="O447" s="324"/>
      <c r="P447" s="324"/>
      <c r="Q447" s="324"/>
      <c r="R447" s="324"/>
      <c r="S447" s="324"/>
      <c r="T447" s="324"/>
      <c r="U447" s="324"/>
      <c r="V447" s="324"/>
      <c r="W447" s="328"/>
      <c r="X447" s="135"/>
      <c r="Y447" s="75"/>
    </row>
    <row r="448" spans="2:25" ht="21" customHeight="1">
      <c r="B448" s="135"/>
      <c r="C448" s="17"/>
      <c r="D448" s="323"/>
      <c r="E448" s="324"/>
      <c r="F448" s="324"/>
      <c r="G448" s="323"/>
      <c r="H448" s="324"/>
      <c r="I448" s="325"/>
      <c r="J448" s="136" t="str">
        <f t="shared" si="45"/>
        <v>$</v>
      </c>
      <c r="K448" s="18"/>
      <c r="L448" s="323"/>
      <c r="M448" s="324"/>
      <c r="N448" s="324"/>
      <c r="O448" s="324"/>
      <c r="P448" s="324"/>
      <c r="Q448" s="324"/>
      <c r="R448" s="324"/>
      <c r="S448" s="324"/>
      <c r="T448" s="324"/>
      <c r="U448" s="324"/>
      <c r="V448" s="324"/>
      <c r="W448" s="328"/>
      <c r="X448" s="135"/>
      <c r="Y448" s="75"/>
    </row>
    <row r="449" spans="2:25" ht="21" customHeight="1">
      <c r="B449" s="135"/>
      <c r="C449" s="17"/>
      <c r="D449" s="323"/>
      <c r="E449" s="324"/>
      <c r="F449" s="324"/>
      <c r="G449" s="323"/>
      <c r="H449" s="324"/>
      <c r="I449" s="325"/>
      <c r="J449" s="136" t="str">
        <f t="shared" si="45"/>
        <v>$</v>
      </c>
      <c r="K449" s="18"/>
      <c r="L449" s="323"/>
      <c r="M449" s="324"/>
      <c r="N449" s="324"/>
      <c r="O449" s="324"/>
      <c r="P449" s="324"/>
      <c r="Q449" s="324"/>
      <c r="R449" s="324"/>
      <c r="S449" s="324"/>
      <c r="T449" s="324"/>
      <c r="U449" s="324"/>
      <c r="V449" s="324"/>
      <c r="W449" s="328"/>
      <c r="X449" s="135"/>
      <c r="Y449" s="75"/>
    </row>
    <row r="450" spans="2:25" ht="21" customHeight="1">
      <c r="B450" s="135"/>
      <c r="C450" s="17"/>
      <c r="D450" s="323"/>
      <c r="E450" s="324"/>
      <c r="F450" s="324"/>
      <c r="G450" s="323"/>
      <c r="H450" s="324"/>
      <c r="I450" s="325"/>
      <c r="J450" s="136" t="str">
        <f t="shared" si="45"/>
        <v>$</v>
      </c>
      <c r="K450" s="18"/>
      <c r="L450" s="323"/>
      <c r="M450" s="324"/>
      <c r="N450" s="324"/>
      <c r="O450" s="324"/>
      <c r="P450" s="324"/>
      <c r="Q450" s="324"/>
      <c r="R450" s="324"/>
      <c r="S450" s="324"/>
      <c r="T450" s="324"/>
      <c r="U450" s="324"/>
      <c r="V450" s="324"/>
      <c r="W450" s="328"/>
      <c r="X450" s="135"/>
      <c r="Y450" s="75"/>
    </row>
    <row r="451" spans="2:25" ht="21" customHeight="1">
      <c r="B451" s="135"/>
      <c r="C451" s="17"/>
      <c r="D451" s="323"/>
      <c r="E451" s="324"/>
      <c r="F451" s="324"/>
      <c r="G451" s="323"/>
      <c r="H451" s="324"/>
      <c r="I451" s="325"/>
      <c r="J451" s="136" t="str">
        <f t="shared" si="45"/>
        <v>$</v>
      </c>
      <c r="K451" s="18"/>
      <c r="L451" s="323"/>
      <c r="M451" s="324"/>
      <c r="N451" s="324"/>
      <c r="O451" s="324"/>
      <c r="P451" s="324"/>
      <c r="Q451" s="324"/>
      <c r="R451" s="324"/>
      <c r="S451" s="324"/>
      <c r="T451" s="324"/>
      <c r="U451" s="324"/>
      <c r="V451" s="324"/>
      <c r="W451" s="328"/>
      <c r="X451" s="135"/>
      <c r="Y451" s="75"/>
    </row>
    <row r="452" spans="2:25" ht="21" customHeight="1">
      <c r="B452" s="135"/>
      <c r="C452" s="17"/>
      <c r="D452" s="323"/>
      <c r="E452" s="324"/>
      <c r="F452" s="324"/>
      <c r="G452" s="323"/>
      <c r="H452" s="324"/>
      <c r="I452" s="325"/>
      <c r="J452" s="136" t="str">
        <f t="shared" si="45"/>
        <v>$</v>
      </c>
      <c r="K452" s="18"/>
      <c r="L452" s="323"/>
      <c r="M452" s="324"/>
      <c r="N452" s="324"/>
      <c r="O452" s="324"/>
      <c r="P452" s="324"/>
      <c r="Q452" s="324"/>
      <c r="R452" s="324"/>
      <c r="S452" s="324"/>
      <c r="T452" s="324"/>
      <c r="U452" s="324"/>
      <c r="V452" s="324"/>
      <c r="W452" s="328"/>
      <c r="X452" s="135"/>
      <c r="Y452" s="75"/>
    </row>
    <row r="453" spans="2:25" ht="21" customHeight="1">
      <c r="B453" s="135"/>
      <c r="C453" s="17"/>
      <c r="D453" s="323"/>
      <c r="E453" s="324"/>
      <c r="F453" s="324"/>
      <c r="G453" s="323"/>
      <c r="H453" s="324"/>
      <c r="I453" s="325"/>
      <c r="J453" s="136" t="str">
        <f t="shared" si="45"/>
        <v>$</v>
      </c>
      <c r="K453" s="18"/>
      <c r="L453" s="323"/>
      <c r="M453" s="324"/>
      <c r="N453" s="324"/>
      <c r="O453" s="324"/>
      <c r="P453" s="324"/>
      <c r="Q453" s="324"/>
      <c r="R453" s="324"/>
      <c r="S453" s="324"/>
      <c r="T453" s="324"/>
      <c r="U453" s="324"/>
      <c r="V453" s="324"/>
      <c r="W453" s="328"/>
      <c r="X453" s="135"/>
      <c r="Y453" s="75"/>
    </row>
    <row r="454" spans="2:25" ht="21" customHeight="1">
      <c r="B454" s="135"/>
      <c r="C454" s="17"/>
      <c r="D454" s="323"/>
      <c r="E454" s="324"/>
      <c r="F454" s="324"/>
      <c r="G454" s="323"/>
      <c r="H454" s="324"/>
      <c r="I454" s="325"/>
      <c r="J454" s="136" t="str">
        <f t="shared" si="45"/>
        <v>$</v>
      </c>
      <c r="K454" s="18"/>
      <c r="L454" s="323"/>
      <c r="M454" s="324"/>
      <c r="N454" s="324"/>
      <c r="O454" s="324"/>
      <c r="P454" s="324"/>
      <c r="Q454" s="324"/>
      <c r="R454" s="324"/>
      <c r="S454" s="324"/>
      <c r="T454" s="324"/>
      <c r="U454" s="324"/>
      <c r="V454" s="324"/>
      <c r="W454" s="328"/>
      <c r="X454" s="135"/>
      <c r="Y454" s="75"/>
    </row>
    <row r="455" spans="2:25" ht="21" customHeight="1">
      <c r="B455" s="135"/>
      <c r="C455" s="17"/>
      <c r="D455" s="323"/>
      <c r="E455" s="324"/>
      <c r="F455" s="324"/>
      <c r="G455" s="323"/>
      <c r="H455" s="324"/>
      <c r="I455" s="325"/>
      <c r="J455" s="136" t="str">
        <f t="shared" si="45"/>
        <v>$</v>
      </c>
      <c r="K455" s="18"/>
      <c r="L455" s="323"/>
      <c r="M455" s="324"/>
      <c r="N455" s="324"/>
      <c r="O455" s="324"/>
      <c r="P455" s="324"/>
      <c r="Q455" s="324"/>
      <c r="R455" s="324"/>
      <c r="S455" s="324"/>
      <c r="T455" s="324"/>
      <c r="U455" s="324"/>
      <c r="V455" s="324"/>
      <c r="W455" s="328"/>
      <c r="X455" s="135"/>
      <c r="Y455" s="75"/>
    </row>
    <row r="456" spans="2:25" ht="21" customHeight="1">
      <c r="B456" s="135"/>
      <c r="C456" s="17"/>
      <c r="D456" s="323"/>
      <c r="E456" s="324"/>
      <c r="F456" s="324"/>
      <c r="G456" s="323"/>
      <c r="H456" s="324"/>
      <c r="I456" s="325"/>
      <c r="J456" s="136" t="str">
        <f t="shared" si="45"/>
        <v>$</v>
      </c>
      <c r="K456" s="18"/>
      <c r="L456" s="323"/>
      <c r="M456" s="324"/>
      <c r="N456" s="324"/>
      <c r="O456" s="324"/>
      <c r="P456" s="324"/>
      <c r="Q456" s="324"/>
      <c r="R456" s="324"/>
      <c r="S456" s="324"/>
      <c r="T456" s="324"/>
      <c r="U456" s="324"/>
      <c r="V456" s="324"/>
      <c r="W456" s="328"/>
      <c r="X456" s="135"/>
      <c r="Y456" s="75"/>
    </row>
    <row r="457" spans="2:25" ht="21" customHeight="1">
      <c r="B457" s="135"/>
      <c r="C457" s="17"/>
      <c r="D457" s="323"/>
      <c r="E457" s="324"/>
      <c r="F457" s="324"/>
      <c r="G457" s="323"/>
      <c r="H457" s="324"/>
      <c r="I457" s="325"/>
      <c r="J457" s="136" t="str">
        <f t="shared" si="45"/>
        <v>$</v>
      </c>
      <c r="K457" s="18"/>
      <c r="L457" s="323"/>
      <c r="M457" s="324"/>
      <c r="N457" s="324"/>
      <c r="O457" s="324"/>
      <c r="P457" s="324"/>
      <c r="Q457" s="324"/>
      <c r="R457" s="324"/>
      <c r="S457" s="324"/>
      <c r="T457" s="324"/>
      <c r="U457" s="324"/>
      <c r="V457" s="324"/>
      <c r="W457" s="328"/>
      <c r="X457" s="135"/>
      <c r="Y457" s="75"/>
    </row>
    <row r="458" spans="2:25" ht="21" customHeight="1">
      <c r="B458" s="135"/>
      <c r="C458" s="17"/>
      <c r="D458" s="323"/>
      <c r="E458" s="324"/>
      <c r="F458" s="324"/>
      <c r="G458" s="323"/>
      <c r="H458" s="324"/>
      <c r="I458" s="325"/>
      <c r="J458" s="136" t="str">
        <f t="shared" si="45"/>
        <v>$</v>
      </c>
      <c r="K458" s="18"/>
      <c r="L458" s="323"/>
      <c r="M458" s="324"/>
      <c r="N458" s="324"/>
      <c r="O458" s="324"/>
      <c r="P458" s="324"/>
      <c r="Q458" s="324"/>
      <c r="R458" s="324"/>
      <c r="S458" s="324"/>
      <c r="T458" s="324"/>
      <c r="U458" s="324"/>
      <c r="V458" s="324"/>
      <c r="W458" s="328"/>
      <c r="X458" s="135"/>
      <c r="Y458" s="75"/>
    </row>
    <row r="459" spans="2:25" ht="21" customHeight="1">
      <c r="B459" s="135"/>
      <c r="C459" s="17"/>
      <c r="D459" s="323"/>
      <c r="E459" s="324"/>
      <c r="F459" s="324"/>
      <c r="G459" s="323"/>
      <c r="H459" s="324"/>
      <c r="I459" s="325"/>
      <c r="J459" s="136" t="str">
        <f t="shared" si="45"/>
        <v>$</v>
      </c>
      <c r="K459" s="18"/>
      <c r="L459" s="323"/>
      <c r="M459" s="324"/>
      <c r="N459" s="324"/>
      <c r="O459" s="324"/>
      <c r="P459" s="324"/>
      <c r="Q459" s="324"/>
      <c r="R459" s="324"/>
      <c r="S459" s="324"/>
      <c r="T459" s="324"/>
      <c r="U459" s="324"/>
      <c r="V459" s="324"/>
      <c r="W459" s="328"/>
      <c r="X459" s="135"/>
      <c r="Y459" s="75"/>
    </row>
    <row r="460" spans="2:25" ht="21" customHeight="1">
      <c r="B460" s="135"/>
      <c r="C460" s="17"/>
      <c r="D460" s="323"/>
      <c r="E460" s="324"/>
      <c r="F460" s="324"/>
      <c r="G460" s="323"/>
      <c r="H460" s="324"/>
      <c r="I460" s="325"/>
      <c r="J460" s="136" t="str">
        <f t="shared" si="45"/>
        <v>$</v>
      </c>
      <c r="K460" s="18"/>
      <c r="L460" s="323"/>
      <c r="M460" s="324"/>
      <c r="N460" s="324"/>
      <c r="O460" s="324"/>
      <c r="P460" s="324"/>
      <c r="Q460" s="324"/>
      <c r="R460" s="324"/>
      <c r="S460" s="324"/>
      <c r="T460" s="324"/>
      <c r="U460" s="324"/>
      <c r="V460" s="324"/>
      <c r="W460" s="328"/>
      <c r="X460" s="135"/>
      <c r="Y460" s="75"/>
    </row>
    <row r="461" spans="2:25" ht="21" customHeight="1">
      <c r="B461" s="135"/>
      <c r="C461" s="17"/>
      <c r="D461" s="323"/>
      <c r="E461" s="324"/>
      <c r="F461" s="324"/>
      <c r="G461" s="323"/>
      <c r="H461" s="324"/>
      <c r="I461" s="325"/>
      <c r="J461" s="136" t="str">
        <f t="shared" si="45"/>
        <v>$</v>
      </c>
      <c r="K461" s="18"/>
      <c r="L461" s="323"/>
      <c r="M461" s="324"/>
      <c r="N461" s="324"/>
      <c r="O461" s="324"/>
      <c r="P461" s="324"/>
      <c r="Q461" s="324"/>
      <c r="R461" s="324"/>
      <c r="S461" s="324"/>
      <c r="T461" s="324"/>
      <c r="U461" s="324"/>
      <c r="V461" s="324"/>
      <c r="W461" s="328"/>
      <c r="X461" s="135"/>
      <c r="Y461" s="75"/>
    </row>
    <row r="462" spans="2:25" ht="21" customHeight="1">
      <c r="B462" s="135"/>
      <c r="C462" s="17"/>
      <c r="D462" s="323"/>
      <c r="E462" s="324"/>
      <c r="F462" s="324"/>
      <c r="G462" s="323"/>
      <c r="H462" s="324"/>
      <c r="I462" s="325"/>
      <c r="J462" s="136" t="str">
        <f t="shared" si="45"/>
        <v>$</v>
      </c>
      <c r="K462" s="18"/>
      <c r="L462" s="323"/>
      <c r="M462" s="324"/>
      <c r="N462" s="324"/>
      <c r="O462" s="324"/>
      <c r="P462" s="324"/>
      <c r="Q462" s="324"/>
      <c r="R462" s="324"/>
      <c r="S462" s="324"/>
      <c r="T462" s="324"/>
      <c r="U462" s="324"/>
      <c r="V462" s="324"/>
      <c r="W462" s="328"/>
      <c r="X462" s="135"/>
      <c r="Y462" s="75"/>
    </row>
    <row r="463" spans="2:25" ht="21" customHeight="1">
      <c r="B463" s="135"/>
      <c r="C463" s="17"/>
      <c r="D463" s="323"/>
      <c r="E463" s="324"/>
      <c r="F463" s="324"/>
      <c r="G463" s="323"/>
      <c r="H463" s="324"/>
      <c r="I463" s="325"/>
      <c r="J463" s="136" t="str">
        <f t="shared" si="45"/>
        <v>$</v>
      </c>
      <c r="K463" s="18"/>
      <c r="L463" s="323"/>
      <c r="M463" s="324"/>
      <c r="N463" s="324"/>
      <c r="O463" s="324"/>
      <c r="P463" s="324"/>
      <c r="Q463" s="324"/>
      <c r="R463" s="324"/>
      <c r="S463" s="324"/>
      <c r="T463" s="324"/>
      <c r="U463" s="324"/>
      <c r="V463" s="324"/>
      <c r="W463" s="328"/>
      <c r="X463" s="135"/>
      <c r="Y463" s="75"/>
    </row>
    <row r="464" spans="2:25" ht="21" customHeight="1">
      <c r="B464" s="135"/>
      <c r="C464" s="17"/>
      <c r="D464" s="323"/>
      <c r="E464" s="324"/>
      <c r="F464" s="324"/>
      <c r="G464" s="323"/>
      <c r="H464" s="324"/>
      <c r="I464" s="325"/>
      <c r="J464" s="136" t="str">
        <f t="shared" si="45"/>
        <v>$</v>
      </c>
      <c r="K464" s="18"/>
      <c r="L464" s="323"/>
      <c r="M464" s="324"/>
      <c r="N464" s="324"/>
      <c r="O464" s="324"/>
      <c r="P464" s="324"/>
      <c r="Q464" s="324"/>
      <c r="R464" s="324"/>
      <c r="S464" s="324"/>
      <c r="T464" s="324"/>
      <c r="U464" s="324"/>
      <c r="V464" s="324"/>
      <c r="W464" s="328"/>
      <c r="X464" s="135"/>
      <c r="Y464" s="75"/>
    </row>
    <row r="465" spans="2:25" ht="21" customHeight="1">
      <c r="B465" s="135"/>
      <c r="C465" s="17"/>
      <c r="D465" s="323"/>
      <c r="E465" s="324"/>
      <c r="F465" s="324"/>
      <c r="G465" s="323"/>
      <c r="H465" s="324"/>
      <c r="I465" s="325"/>
      <c r="J465" s="136" t="str">
        <f t="shared" si="45"/>
        <v>$</v>
      </c>
      <c r="K465" s="18"/>
      <c r="L465" s="323"/>
      <c r="M465" s="324"/>
      <c r="N465" s="324"/>
      <c r="O465" s="324"/>
      <c r="P465" s="324"/>
      <c r="Q465" s="324"/>
      <c r="R465" s="324"/>
      <c r="S465" s="324"/>
      <c r="T465" s="324"/>
      <c r="U465" s="324"/>
      <c r="V465" s="324"/>
      <c r="W465" s="328"/>
      <c r="X465" s="135"/>
      <c r="Y465" s="75"/>
    </row>
    <row r="466" spans="2:25" ht="21" customHeight="1">
      <c r="B466" s="135"/>
      <c r="C466" s="17"/>
      <c r="D466" s="323"/>
      <c r="E466" s="324"/>
      <c r="F466" s="324"/>
      <c r="G466" s="323"/>
      <c r="H466" s="324"/>
      <c r="I466" s="325"/>
      <c r="J466" s="136" t="str">
        <f t="shared" si="45"/>
        <v>$</v>
      </c>
      <c r="K466" s="18"/>
      <c r="L466" s="323"/>
      <c r="M466" s="324"/>
      <c r="N466" s="324"/>
      <c r="O466" s="324"/>
      <c r="P466" s="324"/>
      <c r="Q466" s="324"/>
      <c r="R466" s="324"/>
      <c r="S466" s="324"/>
      <c r="T466" s="324"/>
      <c r="U466" s="324"/>
      <c r="V466" s="324"/>
      <c r="W466" s="328"/>
      <c r="X466" s="135"/>
      <c r="Y466" s="75"/>
    </row>
    <row r="467" spans="2:25" ht="21" customHeight="1">
      <c r="B467" s="135"/>
      <c r="C467" s="17"/>
      <c r="D467" s="323"/>
      <c r="E467" s="324"/>
      <c r="F467" s="324"/>
      <c r="G467" s="323"/>
      <c r="H467" s="324"/>
      <c r="I467" s="325"/>
      <c r="J467" s="136" t="str">
        <f t="shared" si="45"/>
        <v>$</v>
      </c>
      <c r="K467" s="18"/>
      <c r="L467" s="323"/>
      <c r="M467" s="324"/>
      <c r="N467" s="324"/>
      <c r="O467" s="324"/>
      <c r="P467" s="324"/>
      <c r="Q467" s="324"/>
      <c r="R467" s="324"/>
      <c r="S467" s="324"/>
      <c r="T467" s="324"/>
      <c r="U467" s="324"/>
      <c r="V467" s="324"/>
      <c r="W467" s="328"/>
      <c r="X467" s="135"/>
      <c r="Y467" s="75"/>
    </row>
    <row r="468" spans="2:25" ht="21" customHeight="1">
      <c r="B468" s="135"/>
      <c r="C468" s="17"/>
      <c r="D468" s="323"/>
      <c r="E468" s="324"/>
      <c r="F468" s="324"/>
      <c r="G468" s="323"/>
      <c r="H468" s="324"/>
      <c r="I468" s="325"/>
      <c r="J468" s="136" t="str">
        <f t="shared" si="45"/>
        <v>$</v>
      </c>
      <c r="K468" s="18"/>
      <c r="L468" s="323"/>
      <c r="M468" s="324"/>
      <c r="N468" s="324"/>
      <c r="O468" s="324"/>
      <c r="P468" s="324"/>
      <c r="Q468" s="324"/>
      <c r="R468" s="324"/>
      <c r="S468" s="324"/>
      <c r="T468" s="324"/>
      <c r="U468" s="324"/>
      <c r="V468" s="324"/>
      <c r="W468" s="328"/>
      <c r="X468" s="135"/>
      <c r="Y468" s="75"/>
    </row>
    <row r="469" spans="2:25" ht="21" customHeight="1">
      <c r="B469" s="135"/>
      <c r="C469" s="17"/>
      <c r="D469" s="323"/>
      <c r="E469" s="324"/>
      <c r="F469" s="324"/>
      <c r="G469" s="323"/>
      <c r="H469" s="324"/>
      <c r="I469" s="325"/>
      <c r="J469" s="136" t="str">
        <f t="shared" si="45"/>
        <v>$</v>
      </c>
      <c r="K469" s="18"/>
      <c r="L469" s="323"/>
      <c r="M469" s="324"/>
      <c r="N469" s="324"/>
      <c r="O469" s="324"/>
      <c r="P469" s="324"/>
      <c r="Q469" s="324"/>
      <c r="R469" s="324"/>
      <c r="S469" s="324"/>
      <c r="T469" s="324"/>
      <c r="U469" s="324"/>
      <c r="V469" s="324"/>
      <c r="W469" s="328"/>
      <c r="X469" s="135"/>
      <c r="Y469" s="75"/>
    </row>
    <row r="470" spans="2:25" ht="21" customHeight="1">
      <c r="B470" s="135"/>
      <c r="C470" s="17"/>
      <c r="D470" s="323"/>
      <c r="E470" s="324"/>
      <c r="F470" s="324"/>
      <c r="G470" s="323"/>
      <c r="H470" s="324"/>
      <c r="I470" s="325"/>
      <c r="J470" s="136" t="str">
        <f t="shared" si="45"/>
        <v>$</v>
      </c>
      <c r="K470" s="18"/>
      <c r="L470" s="323"/>
      <c r="M470" s="324"/>
      <c r="N470" s="324"/>
      <c r="O470" s="324"/>
      <c r="P470" s="324"/>
      <c r="Q470" s="324"/>
      <c r="R470" s="324"/>
      <c r="S470" s="324"/>
      <c r="T470" s="324"/>
      <c r="U470" s="324"/>
      <c r="V470" s="324"/>
      <c r="W470" s="328"/>
      <c r="X470" s="135"/>
      <c r="Y470" s="75"/>
    </row>
    <row r="471" spans="2:25" ht="21" customHeight="1">
      <c r="B471" s="135"/>
      <c r="C471" s="17"/>
      <c r="D471" s="323"/>
      <c r="E471" s="324"/>
      <c r="F471" s="324"/>
      <c r="G471" s="323"/>
      <c r="H471" s="324"/>
      <c r="I471" s="325"/>
      <c r="J471" s="136" t="str">
        <f t="shared" si="45"/>
        <v>$</v>
      </c>
      <c r="K471" s="18"/>
      <c r="L471" s="323"/>
      <c r="M471" s="324"/>
      <c r="N471" s="324"/>
      <c r="O471" s="324"/>
      <c r="P471" s="324"/>
      <c r="Q471" s="324"/>
      <c r="R471" s="324"/>
      <c r="S471" s="324"/>
      <c r="T471" s="324"/>
      <c r="U471" s="324"/>
      <c r="V471" s="324"/>
      <c r="W471" s="328"/>
      <c r="X471" s="135"/>
      <c r="Y471" s="75"/>
    </row>
    <row r="472" spans="2:25" ht="21" customHeight="1">
      <c r="B472" s="135"/>
      <c r="C472" s="17"/>
      <c r="D472" s="323"/>
      <c r="E472" s="324"/>
      <c r="F472" s="324"/>
      <c r="G472" s="323"/>
      <c r="H472" s="324"/>
      <c r="I472" s="325"/>
      <c r="J472" s="136" t="str">
        <f t="shared" si="45"/>
        <v>$</v>
      </c>
      <c r="K472" s="18"/>
      <c r="L472" s="323"/>
      <c r="M472" s="324"/>
      <c r="N472" s="324"/>
      <c r="O472" s="324"/>
      <c r="P472" s="324"/>
      <c r="Q472" s="324"/>
      <c r="R472" s="324"/>
      <c r="S472" s="324"/>
      <c r="T472" s="324"/>
      <c r="U472" s="324"/>
      <c r="V472" s="324"/>
      <c r="W472" s="328"/>
      <c r="X472" s="135"/>
      <c r="Y472" s="75"/>
    </row>
    <row r="473" spans="2:25" ht="21" customHeight="1">
      <c r="B473" s="135"/>
      <c r="C473" s="17"/>
      <c r="D473" s="323"/>
      <c r="E473" s="324"/>
      <c r="F473" s="324"/>
      <c r="G473" s="323"/>
      <c r="H473" s="324"/>
      <c r="I473" s="325"/>
      <c r="J473" s="136" t="str">
        <f t="shared" si="45"/>
        <v>$</v>
      </c>
      <c r="K473" s="18"/>
      <c r="L473" s="323"/>
      <c r="M473" s="324"/>
      <c r="N473" s="324"/>
      <c r="O473" s="324"/>
      <c r="P473" s="324"/>
      <c r="Q473" s="324"/>
      <c r="R473" s="324"/>
      <c r="S473" s="324"/>
      <c r="T473" s="324"/>
      <c r="U473" s="324"/>
      <c r="V473" s="324"/>
      <c r="W473" s="328"/>
      <c r="X473" s="135"/>
      <c r="Y473" s="75"/>
    </row>
    <row r="474" spans="2:25" ht="21" customHeight="1">
      <c r="B474" s="135"/>
      <c r="C474" s="17"/>
      <c r="D474" s="323"/>
      <c r="E474" s="324"/>
      <c r="F474" s="324"/>
      <c r="G474" s="323"/>
      <c r="H474" s="324"/>
      <c r="I474" s="325"/>
      <c r="J474" s="136" t="str">
        <f t="shared" si="45"/>
        <v>$</v>
      </c>
      <c r="K474" s="18"/>
      <c r="L474" s="323"/>
      <c r="M474" s="324"/>
      <c r="N474" s="324"/>
      <c r="O474" s="324"/>
      <c r="P474" s="324"/>
      <c r="Q474" s="324"/>
      <c r="R474" s="324"/>
      <c r="S474" s="324"/>
      <c r="T474" s="324"/>
      <c r="U474" s="324"/>
      <c r="V474" s="324"/>
      <c r="W474" s="328"/>
      <c r="X474" s="135"/>
      <c r="Y474" s="75"/>
    </row>
    <row r="475" spans="2:25" ht="21" customHeight="1">
      <c r="B475" s="135"/>
      <c r="C475" s="17"/>
      <c r="D475" s="323"/>
      <c r="E475" s="324"/>
      <c r="F475" s="324"/>
      <c r="G475" s="323"/>
      <c r="H475" s="324"/>
      <c r="I475" s="325"/>
      <c r="J475" s="136" t="str">
        <f t="shared" si="45"/>
        <v>$</v>
      </c>
      <c r="K475" s="18"/>
      <c r="L475" s="323"/>
      <c r="M475" s="324"/>
      <c r="N475" s="324"/>
      <c r="O475" s="324"/>
      <c r="P475" s="324"/>
      <c r="Q475" s="324"/>
      <c r="R475" s="324"/>
      <c r="S475" s="324"/>
      <c r="T475" s="324"/>
      <c r="U475" s="324"/>
      <c r="V475" s="324"/>
      <c r="W475" s="328"/>
      <c r="X475" s="135"/>
      <c r="Y475" s="75"/>
    </row>
    <row r="476" spans="2:25" ht="21" customHeight="1">
      <c r="B476" s="135"/>
      <c r="C476" s="17"/>
      <c r="D476" s="323"/>
      <c r="E476" s="324"/>
      <c r="F476" s="324"/>
      <c r="G476" s="323"/>
      <c r="H476" s="324"/>
      <c r="I476" s="325"/>
      <c r="J476" s="136" t="str">
        <f t="shared" si="45"/>
        <v>$</v>
      </c>
      <c r="K476" s="18"/>
      <c r="L476" s="323"/>
      <c r="M476" s="324"/>
      <c r="N476" s="324"/>
      <c r="O476" s="324"/>
      <c r="P476" s="324"/>
      <c r="Q476" s="324"/>
      <c r="R476" s="324"/>
      <c r="S476" s="324"/>
      <c r="T476" s="324"/>
      <c r="U476" s="324"/>
      <c r="V476" s="324"/>
      <c r="W476" s="328"/>
      <c r="X476" s="135"/>
      <c r="Y476" s="75"/>
    </row>
    <row r="477" spans="2:25" ht="21" customHeight="1">
      <c r="B477" s="135"/>
      <c r="C477" s="17"/>
      <c r="D477" s="323"/>
      <c r="E477" s="324"/>
      <c r="F477" s="324"/>
      <c r="G477" s="323"/>
      <c r="H477" s="324"/>
      <c r="I477" s="325"/>
      <c r="J477" s="136" t="str">
        <f t="shared" si="45"/>
        <v>$</v>
      </c>
      <c r="K477" s="18"/>
      <c r="L477" s="323"/>
      <c r="M477" s="324"/>
      <c r="N477" s="324"/>
      <c r="O477" s="324"/>
      <c r="P477" s="324"/>
      <c r="Q477" s="324"/>
      <c r="R477" s="324"/>
      <c r="S477" s="324"/>
      <c r="T477" s="324"/>
      <c r="U477" s="324"/>
      <c r="V477" s="324"/>
      <c r="W477" s="328"/>
      <c r="X477" s="135"/>
      <c r="Y477" s="75"/>
    </row>
    <row r="478" spans="2:25" ht="21" customHeight="1">
      <c r="B478" s="135"/>
      <c r="C478" s="17"/>
      <c r="D478" s="323"/>
      <c r="E478" s="324"/>
      <c r="F478" s="324"/>
      <c r="G478" s="323"/>
      <c r="H478" s="324"/>
      <c r="I478" s="325"/>
      <c r="J478" s="136" t="str">
        <f t="shared" si="45"/>
        <v>$</v>
      </c>
      <c r="K478" s="18"/>
      <c r="L478" s="323"/>
      <c r="M478" s="324"/>
      <c r="N478" s="324"/>
      <c r="O478" s="324"/>
      <c r="P478" s="324"/>
      <c r="Q478" s="324"/>
      <c r="R478" s="324"/>
      <c r="S478" s="324"/>
      <c r="T478" s="324"/>
      <c r="U478" s="324"/>
      <c r="V478" s="324"/>
      <c r="W478" s="328"/>
      <c r="X478" s="135"/>
      <c r="Y478" s="75"/>
    </row>
    <row r="479" spans="2:25" ht="21" customHeight="1">
      <c r="B479" s="135"/>
      <c r="C479" s="17"/>
      <c r="D479" s="323"/>
      <c r="E479" s="324"/>
      <c r="F479" s="324"/>
      <c r="G479" s="323"/>
      <c r="H479" s="324"/>
      <c r="I479" s="325"/>
      <c r="J479" s="136" t="str">
        <f t="shared" si="45"/>
        <v>$</v>
      </c>
      <c r="K479" s="18"/>
      <c r="L479" s="323"/>
      <c r="M479" s="324"/>
      <c r="N479" s="324"/>
      <c r="O479" s="324"/>
      <c r="P479" s="324"/>
      <c r="Q479" s="324"/>
      <c r="R479" s="324"/>
      <c r="S479" s="324"/>
      <c r="T479" s="324"/>
      <c r="U479" s="324"/>
      <c r="V479" s="324"/>
      <c r="W479" s="328"/>
      <c r="X479" s="135"/>
      <c r="Y479" s="75"/>
    </row>
    <row r="480" spans="2:25" ht="21" customHeight="1">
      <c r="B480" s="135"/>
      <c r="C480" s="17"/>
      <c r="D480" s="323"/>
      <c r="E480" s="324"/>
      <c r="F480" s="324"/>
      <c r="G480" s="323"/>
      <c r="H480" s="324"/>
      <c r="I480" s="325"/>
      <c r="J480" s="136" t="str">
        <f t="shared" ref="J480:J543" si="46">$E$8</f>
        <v>$</v>
      </c>
      <c r="K480" s="18"/>
      <c r="L480" s="323"/>
      <c r="M480" s="324"/>
      <c r="N480" s="324"/>
      <c r="O480" s="324"/>
      <c r="P480" s="324"/>
      <c r="Q480" s="324"/>
      <c r="R480" s="324"/>
      <c r="S480" s="324"/>
      <c r="T480" s="324"/>
      <c r="U480" s="324"/>
      <c r="V480" s="324"/>
      <c r="W480" s="328"/>
      <c r="X480" s="135"/>
      <c r="Y480" s="75"/>
    </row>
    <row r="481" spans="2:25" ht="21" customHeight="1">
      <c r="B481" s="135"/>
      <c r="C481" s="17"/>
      <c r="D481" s="323"/>
      <c r="E481" s="324"/>
      <c r="F481" s="324"/>
      <c r="G481" s="323"/>
      <c r="H481" s="324"/>
      <c r="I481" s="325"/>
      <c r="J481" s="136" t="str">
        <f t="shared" si="46"/>
        <v>$</v>
      </c>
      <c r="K481" s="18"/>
      <c r="L481" s="323"/>
      <c r="M481" s="324"/>
      <c r="N481" s="324"/>
      <c r="O481" s="324"/>
      <c r="P481" s="324"/>
      <c r="Q481" s="324"/>
      <c r="R481" s="324"/>
      <c r="S481" s="324"/>
      <c r="T481" s="324"/>
      <c r="U481" s="324"/>
      <c r="V481" s="324"/>
      <c r="W481" s="328"/>
      <c r="X481" s="135"/>
      <c r="Y481" s="75"/>
    </row>
    <row r="482" spans="2:25" ht="21" customHeight="1">
      <c r="B482" s="135"/>
      <c r="C482" s="17"/>
      <c r="D482" s="323"/>
      <c r="E482" s="324"/>
      <c r="F482" s="324"/>
      <c r="G482" s="323"/>
      <c r="H482" s="324"/>
      <c r="I482" s="325"/>
      <c r="J482" s="136" t="str">
        <f t="shared" si="46"/>
        <v>$</v>
      </c>
      <c r="K482" s="18"/>
      <c r="L482" s="323"/>
      <c r="M482" s="324"/>
      <c r="N482" s="324"/>
      <c r="O482" s="324"/>
      <c r="P482" s="324"/>
      <c r="Q482" s="324"/>
      <c r="R482" s="324"/>
      <c r="S482" s="324"/>
      <c r="T482" s="324"/>
      <c r="U482" s="324"/>
      <c r="V482" s="324"/>
      <c r="W482" s="328"/>
      <c r="X482" s="135"/>
      <c r="Y482" s="75"/>
    </row>
    <row r="483" spans="2:25" ht="21" customHeight="1">
      <c r="B483" s="135"/>
      <c r="C483" s="17"/>
      <c r="D483" s="323"/>
      <c r="E483" s="324"/>
      <c r="F483" s="324"/>
      <c r="G483" s="323"/>
      <c r="H483" s="324"/>
      <c r="I483" s="325"/>
      <c r="J483" s="136" t="str">
        <f t="shared" si="46"/>
        <v>$</v>
      </c>
      <c r="K483" s="18"/>
      <c r="L483" s="323"/>
      <c r="M483" s="324"/>
      <c r="N483" s="324"/>
      <c r="O483" s="324"/>
      <c r="P483" s="324"/>
      <c r="Q483" s="324"/>
      <c r="R483" s="324"/>
      <c r="S483" s="324"/>
      <c r="T483" s="324"/>
      <c r="U483" s="324"/>
      <c r="V483" s="324"/>
      <c r="W483" s="328"/>
      <c r="X483" s="135"/>
      <c r="Y483" s="75"/>
    </row>
    <row r="484" spans="2:25" ht="21" customHeight="1">
      <c r="B484" s="135"/>
      <c r="C484" s="17"/>
      <c r="D484" s="323"/>
      <c r="E484" s="324"/>
      <c r="F484" s="324"/>
      <c r="G484" s="323"/>
      <c r="H484" s="324"/>
      <c r="I484" s="325"/>
      <c r="J484" s="136" t="str">
        <f t="shared" si="46"/>
        <v>$</v>
      </c>
      <c r="K484" s="18"/>
      <c r="L484" s="323"/>
      <c r="M484" s="324"/>
      <c r="N484" s="324"/>
      <c r="O484" s="324"/>
      <c r="P484" s="324"/>
      <c r="Q484" s="324"/>
      <c r="R484" s="324"/>
      <c r="S484" s="324"/>
      <c r="T484" s="324"/>
      <c r="U484" s="324"/>
      <c r="V484" s="324"/>
      <c r="W484" s="328"/>
      <c r="X484" s="135"/>
      <c r="Y484" s="75"/>
    </row>
    <row r="485" spans="2:25" ht="21" customHeight="1">
      <c r="B485" s="135"/>
      <c r="C485" s="17"/>
      <c r="D485" s="323"/>
      <c r="E485" s="324"/>
      <c r="F485" s="324"/>
      <c r="G485" s="323"/>
      <c r="H485" s="324"/>
      <c r="I485" s="325"/>
      <c r="J485" s="136" t="str">
        <f t="shared" si="46"/>
        <v>$</v>
      </c>
      <c r="K485" s="18"/>
      <c r="L485" s="323"/>
      <c r="M485" s="324"/>
      <c r="N485" s="324"/>
      <c r="O485" s="324"/>
      <c r="P485" s="324"/>
      <c r="Q485" s="324"/>
      <c r="R485" s="324"/>
      <c r="S485" s="324"/>
      <c r="T485" s="324"/>
      <c r="U485" s="324"/>
      <c r="V485" s="324"/>
      <c r="W485" s="328"/>
      <c r="X485" s="135"/>
      <c r="Y485" s="75"/>
    </row>
    <row r="486" spans="2:25" ht="21" customHeight="1">
      <c r="B486" s="135"/>
      <c r="C486" s="17"/>
      <c r="D486" s="323"/>
      <c r="E486" s="324"/>
      <c r="F486" s="324"/>
      <c r="G486" s="323"/>
      <c r="H486" s="324"/>
      <c r="I486" s="325"/>
      <c r="J486" s="136" t="str">
        <f t="shared" si="46"/>
        <v>$</v>
      </c>
      <c r="K486" s="18"/>
      <c r="L486" s="323"/>
      <c r="M486" s="324"/>
      <c r="N486" s="324"/>
      <c r="O486" s="324"/>
      <c r="P486" s="324"/>
      <c r="Q486" s="324"/>
      <c r="R486" s="324"/>
      <c r="S486" s="324"/>
      <c r="T486" s="324"/>
      <c r="U486" s="324"/>
      <c r="V486" s="324"/>
      <c r="W486" s="328"/>
      <c r="X486" s="135"/>
      <c r="Y486" s="75"/>
    </row>
    <row r="487" spans="2:25" ht="21" customHeight="1">
      <c r="B487" s="135"/>
      <c r="C487" s="17"/>
      <c r="D487" s="323"/>
      <c r="E487" s="324"/>
      <c r="F487" s="324"/>
      <c r="G487" s="323"/>
      <c r="H487" s="324"/>
      <c r="I487" s="325"/>
      <c r="J487" s="136" t="str">
        <f t="shared" si="46"/>
        <v>$</v>
      </c>
      <c r="K487" s="18"/>
      <c r="L487" s="323"/>
      <c r="M487" s="324"/>
      <c r="N487" s="324"/>
      <c r="O487" s="324"/>
      <c r="P487" s="324"/>
      <c r="Q487" s="324"/>
      <c r="R487" s="324"/>
      <c r="S487" s="324"/>
      <c r="T487" s="324"/>
      <c r="U487" s="324"/>
      <c r="V487" s="324"/>
      <c r="W487" s="328"/>
      <c r="X487" s="135"/>
      <c r="Y487" s="75"/>
    </row>
    <row r="488" spans="2:25" ht="21" customHeight="1">
      <c r="B488" s="135"/>
      <c r="C488" s="17"/>
      <c r="D488" s="323"/>
      <c r="E488" s="324"/>
      <c r="F488" s="324"/>
      <c r="G488" s="323"/>
      <c r="H488" s="324"/>
      <c r="I488" s="325"/>
      <c r="J488" s="136" t="str">
        <f t="shared" si="46"/>
        <v>$</v>
      </c>
      <c r="K488" s="18"/>
      <c r="L488" s="323"/>
      <c r="M488" s="324"/>
      <c r="N488" s="324"/>
      <c r="O488" s="324"/>
      <c r="P488" s="324"/>
      <c r="Q488" s="324"/>
      <c r="R488" s="324"/>
      <c r="S488" s="324"/>
      <c r="T488" s="324"/>
      <c r="U488" s="324"/>
      <c r="V488" s="324"/>
      <c r="W488" s="328"/>
      <c r="X488" s="135"/>
      <c r="Y488" s="75"/>
    </row>
    <row r="489" spans="2:25" ht="21" customHeight="1">
      <c r="B489" s="135"/>
      <c r="C489" s="17"/>
      <c r="D489" s="323"/>
      <c r="E489" s="324"/>
      <c r="F489" s="324"/>
      <c r="G489" s="323"/>
      <c r="H489" s="324"/>
      <c r="I489" s="325"/>
      <c r="J489" s="136" t="str">
        <f t="shared" si="46"/>
        <v>$</v>
      </c>
      <c r="K489" s="18"/>
      <c r="L489" s="323"/>
      <c r="M489" s="324"/>
      <c r="N489" s="324"/>
      <c r="O489" s="324"/>
      <c r="P489" s="324"/>
      <c r="Q489" s="324"/>
      <c r="R489" s="324"/>
      <c r="S489" s="324"/>
      <c r="T489" s="324"/>
      <c r="U489" s="324"/>
      <c r="V489" s="324"/>
      <c r="W489" s="328"/>
      <c r="X489" s="135"/>
      <c r="Y489" s="75"/>
    </row>
    <row r="490" spans="2:25" ht="21" customHeight="1">
      <c r="B490" s="135"/>
      <c r="C490" s="17"/>
      <c r="D490" s="323"/>
      <c r="E490" s="324"/>
      <c r="F490" s="324"/>
      <c r="G490" s="323"/>
      <c r="H490" s="324"/>
      <c r="I490" s="325"/>
      <c r="J490" s="136" t="str">
        <f t="shared" si="46"/>
        <v>$</v>
      </c>
      <c r="K490" s="18"/>
      <c r="L490" s="323"/>
      <c r="M490" s="324"/>
      <c r="N490" s="324"/>
      <c r="O490" s="324"/>
      <c r="P490" s="324"/>
      <c r="Q490" s="324"/>
      <c r="R490" s="324"/>
      <c r="S490" s="324"/>
      <c r="T490" s="324"/>
      <c r="U490" s="324"/>
      <c r="V490" s="324"/>
      <c r="W490" s="328"/>
      <c r="X490" s="135"/>
      <c r="Y490" s="75"/>
    </row>
    <row r="491" spans="2:25" ht="21" customHeight="1">
      <c r="B491" s="135"/>
      <c r="C491" s="17"/>
      <c r="D491" s="323"/>
      <c r="E491" s="324"/>
      <c r="F491" s="324"/>
      <c r="G491" s="323"/>
      <c r="H491" s="324"/>
      <c r="I491" s="325"/>
      <c r="J491" s="136" t="str">
        <f t="shared" si="46"/>
        <v>$</v>
      </c>
      <c r="K491" s="18"/>
      <c r="L491" s="323"/>
      <c r="M491" s="324"/>
      <c r="N491" s="324"/>
      <c r="O491" s="324"/>
      <c r="P491" s="324"/>
      <c r="Q491" s="324"/>
      <c r="R491" s="324"/>
      <c r="S491" s="324"/>
      <c r="T491" s="324"/>
      <c r="U491" s="324"/>
      <c r="V491" s="324"/>
      <c r="W491" s="328"/>
      <c r="X491" s="135"/>
      <c r="Y491" s="75"/>
    </row>
    <row r="492" spans="2:25" ht="21" customHeight="1">
      <c r="B492" s="135"/>
      <c r="C492" s="17"/>
      <c r="D492" s="323"/>
      <c r="E492" s="324"/>
      <c r="F492" s="324"/>
      <c r="G492" s="323"/>
      <c r="H492" s="324"/>
      <c r="I492" s="325"/>
      <c r="J492" s="136" t="str">
        <f t="shared" si="46"/>
        <v>$</v>
      </c>
      <c r="K492" s="18"/>
      <c r="L492" s="323"/>
      <c r="M492" s="324"/>
      <c r="N492" s="324"/>
      <c r="O492" s="324"/>
      <c r="P492" s="324"/>
      <c r="Q492" s="324"/>
      <c r="R492" s="324"/>
      <c r="S492" s="324"/>
      <c r="T492" s="324"/>
      <c r="U492" s="324"/>
      <c r="V492" s="324"/>
      <c r="W492" s="328"/>
      <c r="X492" s="135"/>
      <c r="Y492" s="75"/>
    </row>
    <row r="493" spans="2:25" ht="21" customHeight="1">
      <c r="B493" s="135"/>
      <c r="C493" s="17"/>
      <c r="D493" s="323"/>
      <c r="E493" s="324"/>
      <c r="F493" s="324"/>
      <c r="G493" s="323"/>
      <c r="H493" s="324"/>
      <c r="I493" s="325"/>
      <c r="J493" s="136" t="str">
        <f t="shared" si="46"/>
        <v>$</v>
      </c>
      <c r="K493" s="18"/>
      <c r="L493" s="323"/>
      <c r="M493" s="324"/>
      <c r="N493" s="324"/>
      <c r="O493" s="324"/>
      <c r="P493" s="324"/>
      <c r="Q493" s="324"/>
      <c r="R493" s="324"/>
      <c r="S493" s="324"/>
      <c r="T493" s="324"/>
      <c r="U493" s="324"/>
      <c r="V493" s="324"/>
      <c r="W493" s="328"/>
      <c r="X493" s="135"/>
      <c r="Y493" s="75"/>
    </row>
    <row r="494" spans="2:25" ht="21" customHeight="1">
      <c r="B494" s="135"/>
      <c r="C494" s="17"/>
      <c r="D494" s="323"/>
      <c r="E494" s="324"/>
      <c r="F494" s="324"/>
      <c r="G494" s="323"/>
      <c r="H494" s="324"/>
      <c r="I494" s="325"/>
      <c r="J494" s="136" t="str">
        <f t="shared" si="46"/>
        <v>$</v>
      </c>
      <c r="K494" s="18"/>
      <c r="L494" s="323"/>
      <c r="M494" s="324"/>
      <c r="N494" s="324"/>
      <c r="O494" s="324"/>
      <c r="P494" s="324"/>
      <c r="Q494" s="324"/>
      <c r="R494" s="324"/>
      <c r="S494" s="324"/>
      <c r="T494" s="324"/>
      <c r="U494" s="324"/>
      <c r="V494" s="324"/>
      <c r="W494" s="328"/>
      <c r="X494" s="135"/>
      <c r="Y494" s="75"/>
    </row>
    <row r="495" spans="2:25" ht="21" customHeight="1">
      <c r="B495" s="135"/>
      <c r="C495" s="17"/>
      <c r="D495" s="323"/>
      <c r="E495" s="324"/>
      <c r="F495" s="324"/>
      <c r="G495" s="323"/>
      <c r="H495" s="324"/>
      <c r="I495" s="325"/>
      <c r="J495" s="136" t="str">
        <f t="shared" si="46"/>
        <v>$</v>
      </c>
      <c r="K495" s="18"/>
      <c r="L495" s="323"/>
      <c r="M495" s="324"/>
      <c r="N495" s="324"/>
      <c r="O495" s="324"/>
      <c r="P495" s="324"/>
      <c r="Q495" s="324"/>
      <c r="R495" s="324"/>
      <c r="S495" s="324"/>
      <c r="T495" s="324"/>
      <c r="U495" s="324"/>
      <c r="V495" s="324"/>
      <c r="W495" s="328"/>
      <c r="X495" s="135"/>
      <c r="Y495" s="75"/>
    </row>
    <row r="496" spans="2:25" ht="21" customHeight="1">
      <c r="B496" s="135"/>
      <c r="C496" s="17"/>
      <c r="D496" s="323"/>
      <c r="E496" s="324"/>
      <c r="F496" s="324"/>
      <c r="G496" s="323"/>
      <c r="H496" s="324"/>
      <c r="I496" s="325"/>
      <c r="J496" s="136" t="str">
        <f t="shared" si="46"/>
        <v>$</v>
      </c>
      <c r="K496" s="18"/>
      <c r="L496" s="323"/>
      <c r="M496" s="324"/>
      <c r="N496" s="324"/>
      <c r="O496" s="324"/>
      <c r="P496" s="324"/>
      <c r="Q496" s="324"/>
      <c r="R496" s="324"/>
      <c r="S496" s="324"/>
      <c r="T496" s="324"/>
      <c r="U496" s="324"/>
      <c r="V496" s="324"/>
      <c r="W496" s="328"/>
      <c r="X496" s="135"/>
      <c r="Y496" s="75"/>
    </row>
    <row r="497" spans="2:25" ht="21" customHeight="1">
      <c r="B497" s="135"/>
      <c r="C497" s="17"/>
      <c r="D497" s="323"/>
      <c r="E497" s="324"/>
      <c r="F497" s="324"/>
      <c r="G497" s="323"/>
      <c r="H497" s="324"/>
      <c r="I497" s="325"/>
      <c r="J497" s="136" t="str">
        <f t="shared" si="46"/>
        <v>$</v>
      </c>
      <c r="K497" s="18"/>
      <c r="L497" s="323"/>
      <c r="M497" s="324"/>
      <c r="N497" s="324"/>
      <c r="O497" s="324"/>
      <c r="P497" s="324"/>
      <c r="Q497" s="324"/>
      <c r="R497" s="324"/>
      <c r="S497" s="324"/>
      <c r="T497" s="324"/>
      <c r="U497" s="324"/>
      <c r="V497" s="324"/>
      <c r="W497" s="328"/>
      <c r="X497" s="135"/>
      <c r="Y497" s="75"/>
    </row>
    <row r="498" spans="2:25" ht="21" customHeight="1">
      <c r="B498" s="135"/>
      <c r="C498" s="17"/>
      <c r="D498" s="323"/>
      <c r="E498" s="324"/>
      <c r="F498" s="324"/>
      <c r="G498" s="323"/>
      <c r="H498" s="324"/>
      <c r="I498" s="325"/>
      <c r="J498" s="136" t="str">
        <f t="shared" si="46"/>
        <v>$</v>
      </c>
      <c r="K498" s="18"/>
      <c r="L498" s="323"/>
      <c r="M498" s="324"/>
      <c r="N498" s="324"/>
      <c r="O498" s="324"/>
      <c r="P498" s="324"/>
      <c r="Q498" s="324"/>
      <c r="R498" s="324"/>
      <c r="S498" s="324"/>
      <c r="T498" s="324"/>
      <c r="U498" s="324"/>
      <c r="V498" s="324"/>
      <c r="W498" s="328"/>
      <c r="X498" s="135"/>
      <c r="Y498" s="75"/>
    </row>
    <row r="499" spans="2:25" ht="21" customHeight="1">
      <c r="B499" s="135"/>
      <c r="C499" s="17"/>
      <c r="D499" s="323"/>
      <c r="E499" s="324"/>
      <c r="F499" s="324"/>
      <c r="G499" s="323"/>
      <c r="H499" s="324"/>
      <c r="I499" s="325"/>
      <c r="J499" s="136" t="str">
        <f t="shared" si="46"/>
        <v>$</v>
      </c>
      <c r="K499" s="18"/>
      <c r="L499" s="323"/>
      <c r="M499" s="324"/>
      <c r="N499" s="324"/>
      <c r="O499" s="324"/>
      <c r="P499" s="324"/>
      <c r="Q499" s="324"/>
      <c r="R499" s="324"/>
      <c r="S499" s="324"/>
      <c r="T499" s="324"/>
      <c r="U499" s="324"/>
      <c r="V499" s="324"/>
      <c r="W499" s="328"/>
      <c r="X499" s="135"/>
      <c r="Y499" s="75"/>
    </row>
    <row r="500" spans="2:25" ht="21" customHeight="1">
      <c r="B500" s="135"/>
      <c r="C500" s="17"/>
      <c r="D500" s="323"/>
      <c r="E500" s="324"/>
      <c r="F500" s="324"/>
      <c r="G500" s="323"/>
      <c r="H500" s="324"/>
      <c r="I500" s="325"/>
      <c r="J500" s="136" t="str">
        <f t="shared" si="46"/>
        <v>$</v>
      </c>
      <c r="K500" s="18"/>
      <c r="L500" s="323"/>
      <c r="M500" s="324"/>
      <c r="N500" s="324"/>
      <c r="O500" s="324"/>
      <c r="P500" s="324"/>
      <c r="Q500" s="324"/>
      <c r="R500" s="324"/>
      <c r="S500" s="324"/>
      <c r="T500" s="324"/>
      <c r="U500" s="324"/>
      <c r="V500" s="324"/>
      <c r="W500" s="328"/>
      <c r="X500" s="135"/>
      <c r="Y500" s="75"/>
    </row>
    <row r="501" spans="2:25" ht="21" customHeight="1">
      <c r="B501" s="135"/>
      <c r="C501" s="17"/>
      <c r="D501" s="323"/>
      <c r="E501" s="324"/>
      <c r="F501" s="324"/>
      <c r="G501" s="323"/>
      <c r="H501" s="324"/>
      <c r="I501" s="325"/>
      <c r="J501" s="136" t="str">
        <f t="shared" si="46"/>
        <v>$</v>
      </c>
      <c r="K501" s="18"/>
      <c r="L501" s="323"/>
      <c r="M501" s="324"/>
      <c r="N501" s="324"/>
      <c r="O501" s="324"/>
      <c r="P501" s="324"/>
      <c r="Q501" s="324"/>
      <c r="R501" s="324"/>
      <c r="S501" s="324"/>
      <c r="T501" s="324"/>
      <c r="U501" s="324"/>
      <c r="V501" s="324"/>
      <c r="W501" s="328"/>
      <c r="X501" s="135"/>
      <c r="Y501" s="75"/>
    </row>
    <row r="502" spans="2:25" ht="21" customHeight="1">
      <c r="B502" s="135"/>
      <c r="C502" s="17"/>
      <c r="D502" s="323"/>
      <c r="E502" s="324"/>
      <c r="F502" s="324"/>
      <c r="G502" s="323"/>
      <c r="H502" s="324"/>
      <c r="I502" s="325"/>
      <c r="J502" s="136" t="str">
        <f t="shared" si="46"/>
        <v>$</v>
      </c>
      <c r="K502" s="18"/>
      <c r="L502" s="323"/>
      <c r="M502" s="324"/>
      <c r="N502" s="324"/>
      <c r="O502" s="324"/>
      <c r="P502" s="324"/>
      <c r="Q502" s="324"/>
      <c r="R502" s="324"/>
      <c r="S502" s="324"/>
      <c r="T502" s="324"/>
      <c r="U502" s="324"/>
      <c r="V502" s="324"/>
      <c r="W502" s="328"/>
      <c r="X502" s="135"/>
      <c r="Y502" s="75"/>
    </row>
    <row r="503" spans="2:25" ht="21" customHeight="1">
      <c r="B503" s="135"/>
      <c r="C503" s="17"/>
      <c r="D503" s="323"/>
      <c r="E503" s="324"/>
      <c r="F503" s="324"/>
      <c r="G503" s="323"/>
      <c r="H503" s="324"/>
      <c r="I503" s="325"/>
      <c r="J503" s="136" t="str">
        <f t="shared" si="46"/>
        <v>$</v>
      </c>
      <c r="K503" s="18"/>
      <c r="L503" s="323"/>
      <c r="M503" s="324"/>
      <c r="N503" s="324"/>
      <c r="O503" s="324"/>
      <c r="P503" s="324"/>
      <c r="Q503" s="324"/>
      <c r="R503" s="324"/>
      <c r="S503" s="324"/>
      <c r="T503" s="324"/>
      <c r="U503" s="324"/>
      <c r="V503" s="324"/>
      <c r="W503" s="328"/>
      <c r="X503" s="135"/>
      <c r="Y503" s="75"/>
    </row>
    <row r="504" spans="2:25" ht="21" customHeight="1">
      <c r="B504" s="135"/>
      <c r="C504" s="17"/>
      <c r="D504" s="323"/>
      <c r="E504" s="324"/>
      <c r="F504" s="324"/>
      <c r="G504" s="323"/>
      <c r="H504" s="324"/>
      <c r="I504" s="325"/>
      <c r="J504" s="136" t="str">
        <f t="shared" si="46"/>
        <v>$</v>
      </c>
      <c r="K504" s="18"/>
      <c r="L504" s="323"/>
      <c r="M504" s="324"/>
      <c r="N504" s="324"/>
      <c r="O504" s="324"/>
      <c r="P504" s="324"/>
      <c r="Q504" s="324"/>
      <c r="R504" s="324"/>
      <c r="S504" s="324"/>
      <c r="T504" s="324"/>
      <c r="U504" s="324"/>
      <c r="V504" s="324"/>
      <c r="W504" s="328"/>
      <c r="X504" s="135"/>
      <c r="Y504" s="75"/>
    </row>
    <row r="505" spans="2:25" ht="21" customHeight="1">
      <c r="B505" s="135"/>
      <c r="C505" s="17"/>
      <c r="D505" s="323"/>
      <c r="E505" s="324"/>
      <c r="F505" s="324"/>
      <c r="G505" s="323"/>
      <c r="H505" s="324"/>
      <c r="I505" s="325"/>
      <c r="J505" s="136" t="str">
        <f t="shared" si="46"/>
        <v>$</v>
      </c>
      <c r="K505" s="18"/>
      <c r="L505" s="323"/>
      <c r="M505" s="324"/>
      <c r="N505" s="324"/>
      <c r="O505" s="324"/>
      <c r="P505" s="324"/>
      <c r="Q505" s="324"/>
      <c r="R505" s="324"/>
      <c r="S505" s="324"/>
      <c r="T505" s="324"/>
      <c r="U505" s="324"/>
      <c r="V505" s="324"/>
      <c r="W505" s="328"/>
      <c r="X505" s="135"/>
      <c r="Y505" s="75"/>
    </row>
    <row r="506" spans="2:25" ht="21" customHeight="1">
      <c r="B506" s="135"/>
      <c r="C506" s="17"/>
      <c r="D506" s="323"/>
      <c r="E506" s="324"/>
      <c r="F506" s="324"/>
      <c r="G506" s="323"/>
      <c r="H506" s="324"/>
      <c r="I506" s="325"/>
      <c r="J506" s="136" t="str">
        <f t="shared" si="46"/>
        <v>$</v>
      </c>
      <c r="K506" s="18"/>
      <c r="L506" s="323"/>
      <c r="M506" s="324"/>
      <c r="N506" s="324"/>
      <c r="O506" s="324"/>
      <c r="P506" s="324"/>
      <c r="Q506" s="324"/>
      <c r="R506" s="324"/>
      <c r="S506" s="324"/>
      <c r="T506" s="324"/>
      <c r="U506" s="324"/>
      <c r="V506" s="324"/>
      <c r="W506" s="328"/>
      <c r="X506" s="135"/>
      <c r="Y506" s="75"/>
    </row>
    <row r="507" spans="2:25" ht="21" customHeight="1">
      <c r="B507" s="135"/>
      <c r="C507" s="17"/>
      <c r="D507" s="323"/>
      <c r="E507" s="324"/>
      <c r="F507" s="324"/>
      <c r="G507" s="323"/>
      <c r="H507" s="324"/>
      <c r="I507" s="325"/>
      <c r="J507" s="136" t="str">
        <f t="shared" si="46"/>
        <v>$</v>
      </c>
      <c r="K507" s="18"/>
      <c r="L507" s="323"/>
      <c r="M507" s="324"/>
      <c r="N507" s="324"/>
      <c r="O507" s="324"/>
      <c r="P507" s="324"/>
      <c r="Q507" s="324"/>
      <c r="R507" s="324"/>
      <c r="S507" s="324"/>
      <c r="T507" s="324"/>
      <c r="U507" s="324"/>
      <c r="V507" s="324"/>
      <c r="W507" s="328"/>
      <c r="X507" s="135"/>
      <c r="Y507" s="75"/>
    </row>
    <row r="508" spans="2:25" ht="21" customHeight="1">
      <c r="B508" s="135"/>
      <c r="C508" s="17"/>
      <c r="D508" s="323"/>
      <c r="E508" s="324"/>
      <c r="F508" s="324"/>
      <c r="G508" s="323"/>
      <c r="H508" s="324"/>
      <c r="I508" s="325"/>
      <c r="J508" s="136" t="str">
        <f t="shared" si="46"/>
        <v>$</v>
      </c>
      <c r="K508" s="18"/>
      <c r="L508" s="323"/>
      <c r="M508" s="324"/>
      <c r="N508" s="324"/>
      <c r="O508" s="324"/>
      <c r="P508" s="324"/>
      <c r="Q508" s="324"/>
      <c r="R508" s="324"/>
      <c r="S508" s="324"/>
      <c r="T508" s="324"/>
      <c r="U508" s="324"/>
      <c r="V508" s="324"/>
      <c r="W508" s="328"/>
      <c r="X508" s="135"/>
      <c r="Y508" s="75"/>
    </row>
    <row r="509" spans="2:25" ht="21" customHeight="1">
      <c r="B509" s="135"/>
      <c r="C509" s="17"/>
      <c r="D509" s="323"/>
      <c r="E509" s="324"/>
      <c r="F509" s="324"/>
      <c r="G509" s="323"/>
      <c r="H509" s="324"/>
      <c r="I509" s="325"/>
      <c r="J509" s="136" t="str">
        <f t="shared" si="46"/>
        <v>$</v>
      </c>
      <c r="K509" s="18"/>
      <c r="L509" s="323"/>
      <c r="M509" s="324"/>
      <c r="N509" s="324"/>
      <c r="O509" s="324"/>
      <c r="P509" s="324"/>
      <c r="Q509" s="324"/>
      <c r="R509" s="324"/>
      <c r="S509" s="324"/>
      <c r="T509" s="324"/>
      <c r="U509" s="324"/>
      <c r="V509" s="324"/>
      <c r="W509" s="328"/>
      <c r="X509" s="135"/>
      <c r="Y509" s="75"/>
    </row>
    <row r="510" spans="2:25" ht="21" customHeight="1">
      <c r="B510" s="135"/>
      <c r="C510" s="17"/>
      <c r="D510" s="323"/>
      <c r="E510" s="324"/>
      <c r="F510" s="324"/>
      <c r="G510" s="323"/>
      <c r="H510" s="324"/>
      <c r="I510" s="325"/>
      <c r="J510" s="136" t="str">
        <f t="shared" si="46"/>
        <v>$</v>
      </c>
      <c r="K510" s="18"/>
      <c r="L510" s="323"/>
      <c r="M510" s="324"/>
      <c r="N510" s="324"/>
      <c r="O510" s="324"/>
      <c r="P510" s="324"/>
      <c r="Q510" s="324"/>
      <c r="R510" s="324"/>
      <c r="S510" s="324"/>
      <c r="T510" s="324"/>
      <c r="U510" s="324"/>
      <c r="V510" s="324"/>
      <c r="W510" s="328"/>
      <c r="X510" s="135"/>
      <c r="Y510" s="75"/>
    </row>
    <row r="511" spans="2:25" ht="21" customHeight="1">
      <c r="B511" s="135"/>
      <c r="C511" s="17"/>
      <c r="D511" s="323"/>
      <c r="E511" s="324"/>
      <c r="F511" s="324"/>
      <c r="G511" s="323"/>
      <c r="H511" s="324"/>
      <c r="I511" s="325"/>
      <c r="J511" s="136" t="str">
        <f t="shared" si="46"/>
        <v>$</v>
      </c>
      <c r="K511" s="18"/>
      <c r="L511" s="323"/>
      <c r="M511" s="324"/>
      <c r="N511" s="324"/>
      <c r="O511" s="324"/>
      <c r="P511" s="324"/>
      <c r="Q511" s="324"/>
      <c r="R511" s="324"/>
      <c r="S511" s="324"/>
      <c r="T511" s="324"/>
      <c r="U511" s="324"/>
      <c r="V511" s="324"/>
      <c r="W511" s="328"/>
      <c r="X511" s="135"/>
      <c r="Y511" s="75"/>
    </row>
    <row r="512" spans="2:25" ht="21" customHeight="1">
      <c r="B512" s="135"/>
      <c r="C512" s="17"/>
      <c r="D512" s="323"/>
      <c r="E512" s="324"/>
      <c r="F512" s="324"/>
      <c r="G512" s="323"/>
      <c r="H512" s="324"/>
      <c r="I512" s="325"/>
      <c r="J512" s="136" t="str">
        <f t="shared" si="46"/>
        <v>$</v>
      </c>
      <c r="K512" s="18"/>
      <c r="L512" s="323"/>
      <c r="M512" s="324"/>
      <c r="N512" s="324"/>
      <c r="O512" s="324"/>
      <c r="P512" s="324"/>
      <c r="Q512" s="324"/>
      <c r="R512" s="324"/>
      <c r="S512" s="324"/>
      <c r="T512" s="324"/>
      <c r="U512" s="324"/>
      <c r="V512" s="324"/>
      <c r="W512" s="328"/>
      <c r="X512" s="135"/>
      <c r="Y512" s="75"/>
    </row>
    <row r="513" spans="2:25" ht="21" customHeight="1">
      <c r="B513" s="135"/>
      <c r="C513" s="17"/>
      <c r="D513" s="323"/>
      <c r="E513" s="324"/>
      <c r="F513" s="324"/>
      <c r="G513" s="323"/>
      <c r="H513" s="324"/>
      <c r="I513" s="325"/>
      <c r="J513" s="136" t="str">
        <f t="shared" si="46"/>
        <v>$</v>
      </c>
      <c r="K513" s="18"/>
      <c r="L513" s="323"/>
      <c r="M513" s="324"/>
      <c r="N513" s="324"/>
      <c r="O513" s="324"/>
      <c r="P513" s="324"/>
      <c r="Q513" s="324"/>
      <c r="R513" s="324"/>
      <c r="S513" s="324"/>
      <c r="T513" s="324"/>
      <c r="U513" s="324"/>
      <c r="V513" s="324"/>
      <c r="W513" s="328"/>
      <c r="X513" s="135"/>
      <c r="Y513" s="75"/>
    </row>
    <row r="514" spans="2:25" ht="21" customHeight="1">
      <c r="B514" s="135"/>
      <c r="C514" s="17"/>
      <c r="D514" s="323"/>
      <c r="E514" s="324"/>
      <c r="F514" s="324"/>
      <c r="G514" s="323"/>
      <c r="H514" s="324"/>
      <c r="I514" s="325"/>
      <c r="J514" s="136" t="str">
        <f t="shared" si="46"/>
        <v>$</v>
      </c>
      <c r="K514" s="18"/>
      <c r="L514" s="323"/>
      <c r="M514" s="324"/>
      <c r="N514" s="324"/>
      <c r="O514" s="324"/>
      <c r="P514" s="324"/>
      <c r="Q514" s="324"/>
      <c r="R514" s="324"/>
      <c r="S514" s="324"/>
      <c r="T514" s="324"/>
      <c r="U514" s="324"/>
      <c r="V514" s="324"/>
      <c r="W514" s="328"/>
      <c r="X514" s="135"/>
      <c r="Y514" s="75"/>
    </row>
    <row r="515" spans="2:25" ht="21" customHeight="1">
      <c r="B515" s="135"/>
      <c r="C515" s="17"/>
      <c r="D515" s="323"/>
      <c r="E515" s="324"/>
      <c r="F515" s="324"/>
      <c r="G515" s="323"/>
      <c r="H515" s="324"/>
      <c r="I515" s="325"/>
      <c r="J515" s="136" t="str">
        <f t="shared" si="46"/>
        <v>$</v>
      </c>
      <c r="K515" s="18"/>
      <c r="L515" s="323"/>
      <c r="M515" s="324"/>
      <c r="N515" s="324"/>
      <c r="O515" s="324"/>
      <c r="P515" s="324"/>
      <c r="Q515" s="324"/>
      <c r="R515" s="324"/>
      <c r="S515" s="324"/>
      <c r="T515" s="324"/>
      <c r="U515" s="324"/>
      <c r="V515" s="324"/>
      <c r="W515" s="328"/>
      <c r="X515" s="135"/>
      <c r="Y515" s="75"/>
    </row>
    <row r="516" spans="2:25" ht="21" customHeight="1">
      <c r="B516" s="135"/>
      <c r="C516" s="17"/>
      <c r="D516" s="323"/>
      <c r="E516" s="324"/>
      <c r="F516" s="324"/>
      <c r="G516" s="323"/>
      <c r="H516" s="324"/>
      <c r="I516" s="325"/>
      <c r="J516" s="136" t="str">
        <f t="shared" si="46"/>
        <v>$</v>
      </c>
      <c r="K516" s="18"/>
      <c r="L516" s="323"/>
      <c r="M516" s="324"/>
      <c r="N516" s="324"/>
      <c r="O516" s="324"/>
      <c r="P516" s="324"/>
      <c r="Q516" s="324"/>
      <c r="R516" s="324"/>
      <c r="S516" s="324"/>
      <c r="T516" s="324"/>
      <c r="U516" s="324"/>
      <c r="V516" s="324"/>
      <c r="W516" s="328"/>
      <c r="X516" s="135"/>
      <c r="Y516" s="75"/>
    </row>
    <row r="517" spans="2:25" ht="21" customHeight="1">
      <c r="B517" s="135"/>
      <c r="C517" s="17"/>
      <c r="D517" s="323"/>
      <c r="E517" s="324"/>
      <c r="F517" s="324"/>
      <c r="G517" s="323"/>
      <c r="H517" s="324"/>
      <c r="I517" s="325"/>
      <c r="J517" s="136" t="str">
        <f t="shared" si="46"/>
        <v>$</v>
      </c>
      <c r="K517" s="18"/>
      <c r="L517" s="323"/>
      <c r="M517" s="324"/>
      <c r="N517" s="324"/>
      <c r="O517" s="324"/>
      <c r="P517" s="324"/>
      <c r="Q517" s="324"/>
      <c r="R517" s="324"/>
      <c r="S517" s="324"/>
      <c r="T517" s="324"/>
      <c r="U517" s="324"/>
      <c r="V517" s="324"/>
      <c r="W517" s="328"/>
      <c r="X517" s="135"/>
      <c r="Y517" s="75"/>
    </row>
    <row r="518" spans="2:25" ht="21" customHeight="1">
      <c r="B518" s="135"/>
      <c r="C518" s="17"/>
      <c r="D518" s="323"/>
      <c r="E518" s="324"/>
      <c r="F518" s="324"/>
      <c r="G518" s="323"/>
      <c r="H518" s="324"/>
      <c r="I518" s="325"/>
      <c r="J518" s="136" t="str">
        <f t="shared" si="46"/>
        <v>$</v>
      </c>
      <c r="K518" s="18"/>
      <c r="L518" s="323"/>
      <c r="M518" s="324"/>
      <c r="N518" s="324"/>
      <c r="O518" s="324"/>
      <c r="P518" s="324"/>
      <c r="Q518" s="324"/>
      <c r="R518" s="324"/>
      <c r="S518" s="324"/>
      <c r="T518" s="324"/>
      <c r="U518" s="324"/>
      <c r="V518" s="324"/>
      <c r="W518" s="328"/>
      <c r="X518" s="135"/>
      <c r="Y518" s="75"/>
    </row>
    <row r="519" spans="2:25" ht="21" customHeight="1">
      <c r="B519" s="135"/>
      <c r="C519" s="17"/>
      <c r="D519" s="323"/>
      <c r="E519" s="324"/>
      <c r="F519" s="324"/>
      <c r="G519" s="323"/>
      <c r="H519" s="324"/>
      <c r="I519" s="325"/>
      <c r="J519" s="136" t="str">
        <f t="shared" si="46"/>
        <v>$</v>
      </c>
      <c r="K519" s="18"/>
      <c r="L519" s="323"/>
      <c r="M519" s="324"/>
      <c r="N519" s="324"/>
      <c r="O519" s="324"/>
      <c r="P519" s="324"/>
      <c r="Q519" s="324"/>
      <c r="R519" s="324"/>
      <c r="S519" s="324"/>
      <c r="T519" s="324"/>
      <c r="U519" s="324"/>
      <c r="V519" s="324"/>
      <c r="W519" s="328"/>
      <c r="X519" s="135"/>
      <c r="Y519" s="75"/>
    </row>
    <row r="520" spans="2:25" ht="21" customHeight="1">
      <c r="B520" s="135"/>
      <c r="C520" s="17"/>
      <c r="D520" s="323"/>
      <c r="E520" s="324"/>
      <c r="F520" s="324"/>
      <c r="G520" s="323"/>
      <c r="H520" s="324"/>
      <c r="I520" s="325"/>
      <c r="J520" s="136" t="str">
        <f t="shared" si="46"/>
        <v>$</v>
      </c>
      <c r="K520" s="18"/>
      <c r="L520" s="323"/>
      <c r="M520" s="324"/>
      <c r="N520" s="324"/>
      <c r="O520" s="324"/>
      <c r="P520" s="324"/>
      <c r="Q520" s="324"/>
      <c r="R520" s="324"/>
      <c r="S520" s="324"/>
      <c r="T520" s="324"/>
      <c r="U520" s="324"/>
      <c r="V520" s="324"/>
      <c r="W520" s="328"/>
      <c r="X520" s="135"/>
      <c r="Y520" s="75"/>
    </row>
    <row r="521" spans="2:25" ht="21" customHeight="1">
      <c r="B521" s="135"/>
      <c r="C521" s="17"/>
      <c r="D521" s="323"/>
      <c r="E521" s="324"/>
      <c r="F521" s="324"/>
      <c r="G521" s="323"/>
      <c r="H521" s="324"/>
      <c r="I521" s="325"/>
      <c r="J521" s="136" t="str">
        <f t="shared" si="46"/>
        <v>$</v>
      </c>
      <c r="K521" s="18"/>
      <c r="L521" s="323"/>
      <c r="M521" s="324"/>
      <c r="N521" s="324"/>
      <c r="O521" s="324"/>
      <c r="P521" s="324"/>
      <c r="Q521" s="324"/>
      <c r="R521" s="324"/>
      <c r="S521" s="324"/>
      <c r="T521" s="324"/>
      <c r="U521" s="324"/>
      <c r="V521" s="324"/>
      <c r="W521" s="328"/>
      <c r="X521" s="135"/>
      <c r="Y521" s="75"/>
    </row>
    <row r="522" spans="2:25" ht="21" customHeight="1">
      <c r="B522" s="135"/>
      <c r="C522" s="17"/>
      <c r="D522" s="323"/>
      <c r="E522" s="324"/>
      <c r="F522" s="324"/>
      <c r="G522" s="323"/>
      <c r="H522" s="324"/>
      <c r="I522" s="325"/>
      <c r="J522" s="136" t="str">
        <f t="shared" si="46"/>
        <v>$</v>
      </c>
      <c r="K522" s="18"/>
      <c r="L522" s="323"/>
      <c r="M522" s="324"/>
      <c r="N522" s="324"/>
      <c r="O522" s="324"/>
      <c r="P522" s="324"/>
      <c r="Q522" s="324"/>
      <c r="R522" s="324"/>
      <c r="S522" s="324"/>
      <c r="T522" s="324"/>
      <c r="U522" s="324"/>
      <c r="V522" s="324"/>
      <c r="W522" s="328"/>
      <c r="X522" s="135"/>
      <c r="Y522" s="75"/>
    </row>
    <row r="523" spans="2:25" ht="21" customHeight="1">
      <c r="B523" s="135"/>
      <c r="C523" s="17"/>
      <c r="D523" s="323"/>
      <c r="E523" s="324"/>
      <c r="F523" s="324"/>
      <c r="G523" s="323"/>
      <c r="H523" s="324"/>
      <c r="I523" s="325"/>
      <c r="J523" s="136" t="str">
        <f t="shared" si="46"/>
        <v>$</v>
      </c>
      <c r="K523" s="18"/>
      <c r="L523" s="323"/>
      <c r="M523" s="324"/>
      <c r="N523" s="324"/>
      <c r="O523" s="324"/>
      <c r="P523" s="324"/>
      <c r="Q523" s="324"/>
      <c r="R523" s="324"/>
      <c r="S523" s="324"/>
      <c r="T523" s="324"/>
      <c r="U523" s="324"/>
      <c r="V523" s="324"/>
      <c r="W523" s="328"/>
      <c r="X523" s="135"/>
      <c r="Y523" s="75"/>
    </row>
    <row r="524" spans="2:25" ht="21" customHeight="1">
      <c r="B524" s="135"/>
      <c r="C524" s="17"/>
      <c r="D524" s="323"/>
      <c r="E524" s="324"/>
      <c r="F524" s="324"/>
      <c r="G524" s="323"/>
      <c r="H524" s="324"/>
      <c r="I524" s="325"/>
      <c r="J524" s="136" t="str">
        <f t="shared" si="46"/>
        <v>$</v>
      </c>
      <c r="K524" s="18"/>
      <c r="L524" s="323"/>
      <c r="M524" s="324"/>
      <c r="N524" s="324"/>
      <c r="O524" s="324"/>
      <c r="P524" s="324"/>
      <c r="Q524" s="324"/>
      <c r="R524" s="324"/>
      <c r="S524" s="324"/>
      <c r="T524" s="324"/>
      <c r="U524" s="324"/>
      <c r="V524" s="324"/>
      <c r="W524" s="328"/>
      <c r="X524" s="135"/>
      <c r="Y524" s="75"/>
    </row>
    <row r="525" spans="2:25" ht="21" customHeight="1">
      <c r="B525" s="135"/>
      <c r="C525" s="17"/>
      <c r="D525" s="323"/>
      <c r="E525" s="324"/>
      <c r="F525" s="324"/>
      <c r="G525" s="323"/>
      <c r="H525" s="324"/>
      <c r="I525" s="325"/>
      <c r="J525" s="136" t="str">
        <f t="shared" si="46"/>
        <v>$</v>
      </c>
      <c r="K525" s="18"/>
      <c r="L525" s="323"/>
      <c r="M525" s="324"/>
      <c r="N525" s="324"/>
      <c r="O525" s="324"/>
      <c r="P525" s="324"/>
      <c r="Q525" s="324"/>
      <c r="R525" s="324"/>
      <c r="S525" s="324"/>
      <c r="T525" s="324"/>
      <c r="U525" s="324"/>
      <c r="V525" s="324"/>
      <c r="W525" s="328"/>
      <c r="X525" s="135"/>
      <c r="Y525" s="75"/>
    </row>
    <row r="526" spans="2:25" ht="21" customHeight="1">
      <c r="B526" s="135"/>
      <c r="C526" s="17"/>
      <c r="D526" s="323"/>
      <c r="E526" s="324"/>
      <c r="F526" s="324"/>
      <c r="G526" s="323"/>
      <c r="H526" s="324"/>
      <c r="I526" s="325"/>
      <c r="J526" s="136" t="str">
        <f t="shared" si="46"/>
        <v>$</v>
      </c>
      <c r="K526" s="18"/>
      <c r="L526" s="323"/>
      <c r="M526" s="324"/>
      <c r="N526" s="324"/>
      <c r="O526" s="324"/>
      <c r="P526" s="324"/>
      <c r="Q526" s="324"/>
      <c r="R526" s="324"/>
      <c r="S526" s="324"/>
      <c r="T526" s="324"/>
      <c r="U526" s="324"/>
      <c r="V526" s="324"/>
      <c r="W526" s="328"/>
      <c r="X526" s="135"/>
      <c r="Y526" s="75"/>
    </row>
    <row r="527" spans="2:25" ht="21" customHeight="1">
      <c r="B527" s="135"/>
      <c r="C527" s="17"/>
      <c r="D527" s="323"/>
      <c r="E527" s="324"/>
      <c r="F527" s="324"/>
      <c r="G527" s="323"/>
      <c r="H527" s="324"/>
      <c r="I527" s="325"/>
      <c r="J527" s="136" t="str">
        <f t="shared" si="46"/>
        <v>$</v>
      </c>
      <c r="K527" s="18"/>
      <c r="L527" s="323"/>
      <c r="M527" s="324"/>
      <c r="N527" s="324"/>
      <c r="O527" s="324"/>
      <c r="P527" s="324"/>
      <c r="Q527" s="324"/>
      <c r="R527" s="324"/>
      <c r="S527" s="324"/>
      <c r="T527" s="324"/>
      <c r="U527" s="324"/>
      <c r="V527" s="324"/>
      <c r="W527" s="328"/>
      <c r="X527" s="135"/>
      <c r="Y527" s="75"/>
    </row>
    <row r="528" spans="2:25" ht="21" customHeight="1">
      <c r="B528" s="135"/>
      <c r="C528" s="17"/>
      <c r="D528" s="323"/>
      <c r="E528" s="324"/>
      <c r="F528" s="324"/>
      <c r="G528" s="323"/>
      <c r="H528" s="324"/>
      <c r="I528" s="325"/>
      <c r="J528" s="136" t="str">
        <f t="shared" si="46"/>
        <v>$</v>
      </c>
      <c r="K528" s="18"/>
      <c r="L528" s="323"/>
      <c r="M528" s="324"/>
      <c r="N528" s="324"/>
      <c r="O528" s="324"/>
      <c r="P528" s="324"/>
      <c r="Q528" s="324"/>
      <c r="R528" s="324"/>
      <c r="S528" s="324"/>
      <c r="T528" s="324"/>
      <c r="U528" s="324"/>
      <c r="V528" s="324"/>
      <c r="W528" s="328"/>
      <c r="X528" s="135"/>
      <c r="Y528" s="75"/>
    </row>
    <row r="529" spans="2:25" ht="21" customHeight="1">
      <c r="B529" s="135"/>
      <c r="C529" s="17"/>
      <c r="D529" s="323"/>
      <c r="E529" s="324"/>
      <c r="F529" s="324"/>
      <c r="G529" s="323"/>
      <c r="H529" s="324"/>
      <c r="I529" s="325"/>
      <c r="J529" s="136" t="str">
        <f t="shared" si="46"/>
        <v>$</v>
      </c>
      <c r="K529" s="18"/>
      <c r="L529" s="323"/>
      <c r="M529" s="324"/>
      <c r="N529" s="324"/>
      <c r="O529" s="324"/>
      <c r="P529" s="324"/>
      <c r="Q529" s="324"/>
      <c r="R529" s="324"/>
      <c r="S529" s="324"/>
      <c r="T529" s="324"/>
      <c r="U529" s="324"/>
      <c r="V529" s="324"/>
      <c r="W529" s="328"/>
      <c r="X529" s="135"/>
      <c r="Y529" s="75"/>
    </row>
    <row r="530" spans="2:25" ht="21" customHeight="1">
      <c r="B530" s="135"/>
      <c r="C530" s="17"/>
      <c r="D530" s="323"/>
      <c r="E530" s="324"/>
      <c r="F530" s="324"/>
      <c r="G530" s="323"/>
      <c r="H530" s="324"/>
      <c r="I530" s="325"/>
      <c r="J530" s="136" t="str">
        <f t="shared" si="46"/>
        <v>$</v>
      </c>
      <c r="K530" s="18"/>
      <c r="L530" s="323"/>
      <c r="M530" s="324"/>
      <c r="N530" s="324"/>
      <c r="O530" s="324"/>
      <c r="P530" s="324"/>
      <c r="Q530" s="324"/>
      <c r="R530" s="324"/>
      <c r="S530" s="324"/>
      <c r="T530" s="324"/>
      <c r="U530" s="324"/>
      <c r="V530" s="324"/>
      <c r="W530" s="328"/>
      <c r="X530" s="135"/>
      <c r="Y530" s="75"/>
    </row>
    <row r="531" spans="2:25" ht="21" customHeight="1">
      <c r="B531" s="135"/>
      <c r="C531" s="17"/>
      <c r="D531" s="323"/>
      <c r="E531" s="324"/>
      <c r="F531" s="324"/>
      <c r="G531" s="323"/>
      <c r="H531" s="324"/>
      <c r="I531" s="325"/>
      <c r="J531" s="136" t="str">
        <f t="shared" si="46"/>
        <v>$</v>
      </c>
      <c r="K531" s="18"/>
      <c r="L531" s="323"/>
      <c r="M531" s="324"/>
      <c r="N531" s="324"/>
      <c r="O531" s="324"/>
      <c r="P531" s="324"/>
      <c r="Q531" s="324"/>
      <c r="R531" s="324"/>
      <c r="S531" s="324"/>
      <c r="T531" s="324"/>
      <c r="U531" s="324"/>
      <c r="V531" s="324"/>
      <c r="W531" s="328"/>
      <c r="X531" s="135"/>
      <c r="Y531" s="75"/>
    </row>
    <row r="532" spans="2:25" ht="21" customHeight="1">
      <c r="B532" s="135"/>
      <c r="C532" s="17"/>
      <c r="D532" s="323"/>
      <c r="E532" s="324"/>
      <c r="F532" s="324"/>
      <c r="G532" s="323"/>
      <c r="H532" s="324"/>
      <c r="I532" s="325"/>
      <c r="J532" s="136" t="str">
        <f t="shared" si="46"/>
        <v>$</v>
      </c>
      <c r="K532" s="18"/>
      <c r="L532" s="323"/>
      <c r="M532" s="324"/>
      <c r="N532" s="324"/>
      <c r="O532" s="324"/>
      <c r="P532" s="324"/>
      <c r="Q532" s="324"/>
      <c r="R532" s="324"/>
      <c r="S532" s="324"/>
      <c r="T532" s="324"/>
      <c r="U532" s="324"/>
      <c r="V532" s="324"/>
      <c r="W532" s="328"/>
      <c r="X532" s="135"/>
      <c r="Y532" s="75"/>
    </row>
    <row r="533" spans="2:25" ht="21" customHeight="1">
      <c r="B533" s="135"/>
      <c r="C533" s="17"/>
      <c r="D533" s="323"/>
      <c r="E533" s="324"/>
      <c r="F533" s="324"/>
      <c r="G533" s="323"/>
      <c r="H533" s="324"/>
      <c r="I533" s="325"/>
      <c r="J533" s="136" t="str">
        <f t="shared" si="46"/>
        <v>$</v>
      </c>
      <c r="K533" s="18"/>
      <c r="L533" s="323"/>
      <c r="M533" s="324"/>
      <c r="N533" s="324"/>
      <c r="O533" s="324"/>
      <c r="P533" s="324"/>
      <c r="Q533" s="324"/>
      <c r="R533" s="324"/>
      <c r="S533" s="324"/>
      <c r="T533" s="324"/>
      <c r="U533" s="324"/>
      <c r="V533" s="324"/>
      <c r="W533" s="328"/>
      <c r="X533" s="135"/>
      <c r="Y533" s="75"/>
    </row>
    <row r="534" spans="2:25" ht="21" customHeight="1">
      <c r="B534" s="135"/>
      <c r="C534" s="17"/>
      <c r="D534" s="323"/>
      <c r="E534" s="324"/>
      <c r="F534" s="324"/>
      <c r="G534" s="323"/>
      <c r="H534" s="324"/>
      <c r="I534" s="325"/>
      <c r="J534" s="136" t="str">
        <f t="shared" si="46"/>
        <v>$</v>
      </c>
      <c r="K534" s="18"/>
      <c r="L534" s="323"/>
      <c r="M534" s="324"/>
      <c r="N534" s="324"/>
      <c r="O534" s="324"/>
      <c r="P534" s="324"/>
      <c r="Q534" s="324"/>
      <c r="R534" s="324"/>
      <c r="S534" s="324"/>
      <c r="T534" s="324"/>
      <c r="U534" s="324"/>
      <c r="V534" s="324"/>
      <c r="W534" s="328"/>
      <c r="X534" s="135"/>
      <c r="Y534" s="75"/>
    </row>
    <row r="535" spans="2:25" ht="21" customHeight="1">
      <c r="B535" s="135"/>
      <c r="C535" s="17"/>
      <c r="D535" s="323"/>
      <c r="E535" s="324"/>
      <c r="F535" s="324"/>
      <c r="G535" s="323"/>
      <c r="H535" s="324"/>
      <c r="I535" s="325"/>
      <c r="J535" s="136" t="str">
        <f t="shared" si="46"/>
        <v>$</v>
      </c>
      <c r="K535" s="18"/>
      <c r="L535" s="323"/>
      <c r="M535" s="324"/>
      <c r="N535" s="324"/>
      <c r="O535" s="324"/>
      <c r="P535" s="324"/>
      <c r="Q535" s="324"/>
      <c r="R535" s="324"/>
      <c r="S535" s="324"/>
      <c r="T535" s="324"/>
      <c r="U535" s="324"/>
      <c r="V535" s="324"/>
      <c r="W535" s="328"/>
      <c r="X535" s="135"/>
      <c r="Y535" s="75"/>
    </row>
    <row r="536" spans="2:25" ht="21" customHeight="1">
      <c r="B536" s="135"/>
      <c r="C536" s="17"/>
      <c r="D536" s="323"/>
      <c r="E536" s="324"/>
      <c r="F536" s="324"/>
      <c r="G536" s="323"/>
      <c r="H536" s="324"/>
      <c r="I536" s="325"/>
      <c r="J536" s="136" t="str">
        <f t="shared" si="46"/>
        <v>$</v>
      </c>
      <c r="K536" s="18"/>
      <c r="L536" s="323"/>
      <c r="M536" s="324"/>
      <c r="N536" s="324"/>
      <c r="O536" s="324"/>
      <c r="P536" s="324"/>
      <c r="Q536" s="324"/>
      <c r="R536" s="324"/>
      <c r="S536" s="324"/>
      <c r="T536" s="324"/>
      <c r="U536" s="324"/>
      <c r="V536" s="324"/>
      <c r="W536" s="328"/>
      <c r="X536" s="135"/>
      <c r="Y536" s="75"/>
    </row>
    <row r="537" spans="2:25" ht="21" customHeight="1">
      <c r="B537" s="135"/>
      <c r="C537" s="17"/>
      <c r="D537" s="323"/>
      <c r="E537" s="324"/>
      <c r="F537" s="324"/>
      <c r="G537" s="323"/>
      <c r="H537" s="324"/>
      <c r="I537" s="325"/>
      <c r="J537" s="136" t="str">
        <f t="shared" si="46"/>
        <v>$</v>
      </c>
      <c r="K537" s="18"/>
      <c r="L537" s="323"/>
      <c r="M537" s="324"/>
      <c r="N537" s="324"/>
      <c r="O537" s="324"/>
      <c r="P537" s="324"/>
      <c r="Q537" s="324"/>
      <c r="R537" s="324"/>
      <c r="S537" s="324"/>
      <c r="T537" s="324"/>
      <c r="U537" s="324"/>
      <c r="V537" s="324"/>
      <c r="W537" s="328"/>
      <c r="X537" s="135"/>
      <c r="Y537" s="75"/>
    </row>
    <row r="538" spans="2:25" ht="21" customHeight="1">
      <c r="B538" s="135"/>
      <c r="C538" s="17"/>
      <c r="D538" s="323"/>
      <c r="E538" s="324"/>
      <c r="F538" s="324"/>
      <c r="G538" s="323"/>
      <c r="H538" s="324"/>
      <c r="I538" s="325"/>
      <c r="J538" s="136" t="str">
        <f t="shared" si="46"/>
        <v>$</v>
      </c>
      <c r="K538" s="18"/>
      <c r="L538" s="323"/>
      <c r="M538" s="324"/>
      <c r="N538" s="324"/>
      <c r="O538" s="324"/>
      <c r="P538" s="324"/>
      <c r="Q538" s="324"/>
      <c r="R538" s="324"/>
      <c r="S538" s="324"/>
      <c r="T538" s="324"/>
      <c r="U538" s="324"/>
      <c r="V538" s="324"/>
      <c r="W538" s="328"/>
      <c r="X538" s="135"/>
      <c r="Y538" s="75"/>
    </row>
    <row r="539" spans="2:25" ht="21" customHeight="1">
      <c r="B539" s="135"/>
      <c r="C539" s="17"/>
      <c r="D539" s="323"/>
      <c r="E539" s="324"/>
      <c r="F539" s="324"/>
      <c r="G539" s="323"/>
      <c r="H539" s="324"/>
      <c r="I539" s="325"/>
      <c r="J539" s="136" t="str">
        <f t="shared" si="46"/>
        <v>$</v>
      </c>
      <c r="K539" s="18"/>
      <c r="L539" s="323"/>
      <c r="M539" s="324"/>
      <c r="N539" s="324"/>
      <c r="O539" s="324"/>
      <c r="P539" s="324"/>
      <c r="Q539" s="324"/>
      <c r="R539" s="324"/>
      <c r="S539" s="324"/>
      <c r="T539" s="324"/>
      <c r="U539" s="324"/>
      <c r="V539" s="324"/>
      <c r="W539" s="328"/>
      <c r="X539" s="135"/>
      <c r="Y539" s="75"/>
    </row>
    <row r="540" spans="2:25" ht="21" customHeight="1">
      <c r="B540" s="135"/>
      <c r="C540" s="17"/>
      <c r="D540" s="323"/>
      <c r="E540" s="324"/>
      <c r="F540" s="324"/>
      <c r="G540" s="323"/>
      <c r="H540" s="324"/>
      <c r="I540" s="325"/>
      <c r="J540" s="136" t="str">
        <f t="shared" si="46"/>
        <v>$</v>
      </c>
      <c r="K540" s="18"/>
      <c r="L540" s="323"/>
      <c r="M540" s="324"/>
      <c r="N540" s="324"/>
      <c r="O540" s="324"/>
      <c r="P540" s="324"/>
      <c r="Q540" s="324"/>
      <c r="R540" s="324"/>
      <c r="S540" s="324"/>
      <c r="T540" s="324"/>
      <c r="U540" s="324"/>
      <c r="V540" s="324"/>
      <c r="W540" s="328"/>
      <c r="X540" s="135"/>
      <c r="Y540" s="75"/>
    </row>
    <row r="541" spans="2:25" ht="21" customHeight="1">
      <c r="B541" s="135"/>
      <c r="C541" s="17"/>
      <c r="D541" s="323"/>
      <c r="E541" s="324"/>
      <c r="F541" s="324"/>
      <c r="G541" s="323"/>
      <c r="H541" s="324"/>
      <c r="I541" s="325"/>
      <c r="J541" s="136" t="str">
        <f t="shared" si="46"/>
        <v>$</v>
      </c>
      <c r="K541" s="18"/>
      <c r="L541" s="323"/>
      <c r="M541" s="324"/>
      <c r="N541" s="324"/>
      <c r="O541" s="324"/>
      <c r="P541" s="324"/>
      <c r="Q541" s="324"/>
      <c r="R541" s="324"/>
      <c r="S541" s="324"/>
      <c r="T541" s="324"/>
      <c r="U541" s="324"/>
      <c r="V541" s="324"/>
      <c r="W541" s="328"/>
      <c r="X541" s="135"/>
      <c r="Y541" s="75"/>
    </row>
    <row r="542" spans="2:25" ht="21" customHeight="1">
      <c r="B542" s="135"/>
      <c r="C542" s="17"/>
      <c r="D542" s="323"/>
      <c r="E542" s="324"/>
      <c r="F542" s="324"/>
      <c r="G542" s="323"/>
      <c r="H542" s="324"/>
      <c r="I542" s="325"/>
      <c r="J542" s="136" t="str">
        <f t="shared" si="46"/>
        <v>$</v>
      </c>
      <c r="K542" s="18"/>
      <c r="L542" s="323"/>
      <c r="M542" s="324"/>
      <c r="N542" s="324"/>
      <c r="O542" s="324"/>
      <c r="P542" s="324"/>
      <c r="Q542" s="324"/>
      <c r="R542" s="324"/>
      <c r="S542" s="324"/>
      <c r="T542" s="324"/>
      <c r="U542" s="324"/>
      <c r="V542" s="324"/>
      <c r="W542" s="328"/>
      <c r="X542" s="135"/>
      <c r="Y542" s="75"/>
    </row>
    <row r="543" spans="2:25" ht="21" customHeight="1">
      <c r="B543" s="135"/>
      <c r="C543" s="17"/>
      <c r="D543" s="323"/>
      <c r="E543" s="324"/>
      <c r="F543" s="324"/>
      <c r="G543" s="323"/>
      <c r="H543" s="324"/>
      <c r="I543" s="325"/>
      <c r="J543" s="136" t="str">
        <f t="shared" si="46"/>
        <v>$</v>
      </c>
      <c r="K543" s="18"/>
      <c r="L543" s="323"/>
      <c r="M543" s="324"/>
      <c r="N543" s="324"/>
      <c r="O543" s="324"/>
      <c r="P543" s="324"/>
      <c r="Q543" s="324"/>
      <c r="R543" s="324"/>
      <c r="S543" s="324"/>
      <c r="T543" s="324"/>
      <c r="U543" s="324"/>
      <c r="V543" s="324"/>
      <c r="W543" s="328"/>
      <c r="X543" s="135"/>
      <c r="Y543" s="75"/>
    </row>
    <row r="544" spans="2:25" ht="21" customHeight="1">
      <c r="B544" s="135"/>
      <c r="C544" s="17"/>
      <c r="D544" s="323"/>
      <c r="E544" s="324"/>
      <c r="F544" s="324"/>
      <c r="G544" s="323"/>
      <c r="H544" s="324"/>
      <c r="I544" s="325"/>
      <c r="J544" s="136" t="str">
        <f t="shared" ref="J544:J595" si="47">$E$8</f>
        <v>$</v>
      </c>
      <c r="K544" s="18"/>
      <c r="L544" s="323"/>
      <c r="M544" s="324"/>
      <c r="N544" s="324"/>
      <c r="O544" s="324"/>
      <c r="P544" s="324"/>
      <c r="Q544" s="324"/>
      <c r="R544" s="324"/>
      <c r="S544" s="324"/>
      <c r="T544" s="324"/>
      <c r="U544" s="324"/>
      <c r="V544" s="324"/>
      <c r="W544" s="328"/>
      <c r="X544" s="135"/>
      <c r="Y544" s="75"/>
    </row>
    <row r="545" spans="2:25" ht="21" customHeight="1">
      <c r="B545" s="135"/>
      <c r="C545" s="17"/>
      <c r="D545" s="323"/>
      <c r="E545" s="324"/>
      <c r="F545" s="324"/>
      <c r="G545" s="323"/>
      <c r="H545" s="324"/>
      <c r="I545" s="325"/>
      <c r="J545" s="136" t="str">
        <f t="shared" si="47"/>
        <v>$</v>
      </c>
      <c r="K545" s="18"/>
      <c r="L545" s="323"/>
      <c r="M545" s="324"/>
      <c r="N545" s="324"/>
      <c r="O545" s="324"/>
      <c r="P545" s="324"/>
      <c r="Q545" s="324"/>
      <c r="R545" s="324"/>
      <c r="S545" s="324"/>
      <c r="T545" s="324"/>
      <c r="U545" s="324"/>
      <c r="V545" s="324"/>
      <c r="W545" s="328"/>
      <c r="X545" s="135"/>
      <c r="Y545" s="75"/>
    </row>
    <row r="546" spans="2:25" ht="21" customHeight="1">
      <c r="B546" s="135"/>
      <c r="C546" s="17"/>
      <c r="D546" s="323"/>
      <c r="E546" s="324"/>
      <c r="F546" s="324"/>
      <c r="G546" s="323"/>
      <c r="H546" s="324"/>
      <c r="I546" s="325"/>
      <c r="J546" s="136" t="str">
        <f t="shared" si="47"/>
        <v>$</v>
      </c>
      <c r="K546" s="18"/>
      <c r="L546" s="323"/>
      <c r="M546" s="324"/>
      <c r="N546" s="324"/>
      <c r="O546" s="324"/>
      <c r="P546" s="324"/>
      <c r="Q546" s="324"/>
      <c r="R546" s="324"/>
      <c r="S546" s="324"/>
      <c r="T546" s="324"/>
      <c r="U546" s="324"/>
      <c r="V546" s="324"/>
      <c r="W546" s="328"/>
      <c r="X546" s="135"/>
      <c r="Y546" s="75"/>
    </row>
    <row r="547" spans="2:25" ht="21" customHeight="1">
      <c r="B547" s="135"/>
      <c r="C547" s="17"/>
      <c r="D547" s="323"/>
      <c r="E547" s="324"/>
      <c r="F547" s="324"/>
      <c r="G547" s="323"/>
      <c r="H547" s="324"/>
      <c r="I547" s="325"/>
      <c r="J547" s="136" t="str">
        <f t="shared" si="47"/>
        <v>$</v>
      </c>
      <c r="K547" s="18"/>
      <c r="L547" s="323"/>
      <c r="M547" s="324"/>
      <c r="N547" s="324"/>
      <c r="O547" s="324"/>
      <c r="P547" s="324"/>
      <c r="Q547" s="324"/>
      <c r="R547" s="324"/>
      <c r="S547" s="324"/>
      <c r="T547" s="324"/>
      <c r="U547" s="324"/>
      <c r="V547" s="324"/>
      <c r="W547" s="328"/>
      <c r="X547" s="135"/>
      <c r="Y547" s="75"/>
    </row>
    <row r="548" spans="2:25" ht="21" customHeight="1">
      <c r="B548" s="135"/>
      <c r="C548" s="17"/>
      <c r="D548" s="323"/>
      <c r="E548" s="324"/>
      <c r="F548" s="324"/>
      <c r="G548" s="323"/>
      <c r="H548" s="324"/>
      <c r="I548" s="325"/>
      <c r="J548" s="136" t="str">
        <f t="shared" si="47"/>
        <v>$</v>
      </c>
      <c r="K548" s="18"/>
      <c r="L548" s="323"/>
      <c r="M548" s="324"/>
      <c r="N548" s="324"/>
      <c r="O548" s="324"/>
      <c r="P548" s="324"/>
      <c r="Q548" s="324"/>
      <c r="R548" s="324"/>
      <c r="S548" s="324"/>
      <c r="T548" s="324"/>
      <c r="U548" s="324"/>
      <c r="V548" s="324"/>
      <c r="W548" s="328"/>
      <c r="X548" s="135"/>
      <c r="Y548" s="75"/>
    </row>
    <row r="549" spans="2:25" ht="21" customHeight="1">
      <c r="B549" s="135"/>
      <c r="C549" s="17"/>
      <c r="D549" s="323"/>
      <c r="E549" s="324"/>
      <c r="F549" s="324"/>
      <c r="G549" s="323"/>
      <c r="H549" s="324"/>
      <c r="I549" s="325"/>
      <c r="J549" s="136" t="str">
        <f t="shared" si="47"/>
        <v>$</v>
      </c>
      <c r="K549" s="18"/>
      <c r="L549" s="323"/>
      <c r="M549" s="324"/>
      <c r="N549" s="324"/>
      <c r="O549" s="324"/>
      <c r="P549" s="324"/>
      <c r="Q549" s="324"/>
      <c r="R549" s="324"/>
      <c r="S549" s="324"/>
      <c r="T549" s="324"/>
      <c r="U549" s="324"/>
      <c r="V549" s="324"/>
      <c r="W549" s="328"/>
      <c r="X549" s="135"/>
      <c r="Y549" s="75"/>
    </row>
    <row r="550" spans="2:25" ht="21" customHeight="1">
      <c r="B550" s="135"/>
      <c r="C550" s="17"/>
      <c r="D550" s="323"/>
      <c r="E550" s="324"/>
      <c r="F550" s="324"/>
      <c r="G550" s="323"/>
      <c r="H550" s="324"/>
      <c r="I550" s="325"/>
      <c r="J550" s="136" t="str">
        <f t="shared" si="47"/>
        <v>$</v>
      </c>
      <c r="K550" s="18"/>
      <c r="L550" s="323"/>
      <c r="M550" s="324"/>
      <c r="N550" s="324"/>
      <c r="O550" s="324"/>
      <c r="P550" s="324"/>
      <c r="Q550" s="324"/>
      <c r="R550" s="324"/>
      <c r="S550" s="324"/>
      <c r="T550" s="324"/>
      <c r="U550" s="324"/>
      <c r="V550" s="324"/>
      <c r="W550" s="328"/>
      <c r="X550" s="135"/>
      <c r="Y550" s="75"/>
    </row>
    <row r="551" spans="2:25" ht="21" customHeight="1">
      <c r="B551" s="135"/>
      <c r="C551" s="17"/>
      <c r="D551" s="323"/>
      <c r="E551" s="324"/>
      <c r="F551" s="324"/>
      <c r="G551" s="323"/>
      <c r="H551" s="324"/>
      <c r="I551" s="325"/>
      <c r="J551" s="136" t="str">
        <f t="shared" si="47"/>
        <v>$</v>
      </c>
      <c r="K551" s="18"/>
      <c r="L551" s="323"/>
      <c r="M551" s="324"/>
      <c r="N551" s="324"/>
      <c r="O551" s="324"/>
      <c r="P551" s="324"/>
      <c r="Q551" s="324"/>
      <c r="R551" s="324"/>
      <c r="S551" s="324"/>
      <c r="T551" s="324"/>
      <c r="U551" s="324"/>
      <c r="V551" s="324"/>
      <c r="W551" s="328"/>
      <c r="X551" s="135"/>
      <c r="Y551" s="75"/>
    </row>
    <row r="552" spans="2:25" ht="21" customHeight="1">
      <c r="B552" s="135"/>
      <c r="C552" s="17"/>
      <c r="D552" s="323"/>
      <c r="E552" s="324"/>
      <c r="F552" s="324"/>
      <c r="G552" s="323"/>
      <c r="H552" s="324"/>
      <c r="I552" s="325"/>
      <c r="J552" s="136" t="str">
        <f t="shared" si="47"/>
        <v>$</v>
      </c>
      <c r="K552" s="18"/>
      <c r="L552" s="323"/>
      <c r="M552" s="324"/>
      <c r="N552" s="324"/>
      <c r="O552" s="324"/>
      <c r="P552" s="324"/>
      <c r="Q552" s="324"/>
      <c r="R552" s="324"/>
      <c r="S552" s="324"/>
      <c r="T552" s="324"/>
      <c r="U552" s="324"/>
      <c r="V552" s="324"/>
      <c r="W552" s="328"/>
      <c r="X552" s="135"/>
      <c r="Y552" s="75"/>
    </row>
    <row r="553" spans="2:25" ht="21" customHeight="1">
      <c r="B553" s="135"/>
      <c r="C553" s="17"/>
      <c r="D553" s="323"/>
      <c r="E553" s="324"/>
      <c r="F553" s="324"/>
      <c r="G553" s="323"/>
      <c r="H553" s="324"/>
      <c r="I553" s="325"/>
      <c r="J553" s="136" t="str">
        <f t="shared" si="47"/>
        <v>$</v>
      </c>
      <c r="K553" s="18"/>
      <c r="L553" s="323"/>
      <c r="M553" s="324"/>
      <c r="N553" s="324"/>
      <c r="O553" s="324"/>
      <c r="P553" s="324"/>
      <c r="Q553" s="324"/>
      <c r="R553" s="324"/>
      <c r="S553" s="324"/>
      <c r="T553" s="324"/>
      <c r="U553" s="324"/>
      <c r="V553" s="324"/>
      <c r="W553" s="328"/>
      <c r="X553" s="135"/>
      <c r="Y553" s="75"/>
    </row>
    <row r="554" spans="2:25" ht="21" customHeight="1">
      <c r="B554" s="135"/>
      <c r="C554" s="17"/>
      <c r="D554" s="323"/>
      <c r="E554" s="324"/>
      <c r="F554" s="324"/>
      <c r="G554" s="323"/>
      <c r="H554" s="324"/>
      <c r="I554" s="325"/>
      <c r="J554" s="136" t="str">
        <f t="shared" si="47"/>
        <v>$</v>
      </c>
      <c r="K554" s="18"/>
      <c r="L554" s="323"/>
      <c r="M554" s="324"/>
      <c r="N554" s="324"/>
      <c r="O554" s="324"/>
      <c r="P554" s="324"/>
      <c r="Q554" s="324"/>
      <c r="R554" s="324"/>
      <c r="S554" s="324"/>
      <c r="T554" s="324"/>
      <c r="U554" s="324"/>
      <c r="V554" s="324"/>
      <c r="W554" s="328"/>
      <c r="X554" s="135"/>
      <c r="Y554" s="75"/>
    </row>
    <row r="555" spans="2:25" ht="21" customHeight="1">
      <c r="B555" s="135"/>
      <c r="C555" s="17"/>
      <c r="D555" s="323"/>
      <c r="E555" s="324"/>
      <c r="F555" s="324"/>
      <c r="G555" s="323"/>
      <c r="H555" s="324"/>
      <c r="I555" s="325"/>
      <c r="J555" s="136" t="str">
        <f t="shared" si="47"/>
        <v>$</v>
      </c>
      <c r="K555" s="18"/>
      <c r="L555" s="323"/>
      <c r="M555" s="324"/>
      <c r="N555" s="324"/>
      <c r="O555" s="324"/>
      <c r="P555" s="324"/>
      <c r="Q555" s="324"/>
      <c r="R555" s="324"/>
      <c r="S555" s="324"/>
      <c r="T555" s="324"/>
      <c r="U555" s="324"/>
      <c r="V555" s="324"/>
      <c r="W555" s="328"/>
      <c r="X555" s="135"/>
      <c r="Y555" s="75"/>
    </row>
    <row r="556" spans="2:25" ht="21" customHeight="1">
      <c r="B556" s="135"/>
      <c r="C556" s="17"/>
      <c r="D556" s="323"/>
      <c r="E556" s="324"/>
      <c r="F556" s="324"/>
      <c r="G556" s="323"/>
      <c r="H556" s="324"/>
      <c r="I556" s="325"/>
      <c r="J556" s="136" t="str">
        <f t="shared" si="47"/>
        <v>$</v>
      </c>
      <c r="K556" s="18"/>
      <c r="L556" s="323"/>
      <c r="M556" s="324"/>
      <c r="N556" s="324"/>
      <c r="O556" s="324"/>
      <c r="P556" s="324"/>
      <c r="Q556" s="324"/>
      <c r="R556" s="324"/>
      <c r="S556" s="324"/>
      <c r="T556" s="324"/>
      <c r="U556" s="324"/>
      <c r="V556" s="324"/>
      <c r="W556" s="328"/>
      <c r="X556" s="135"/>
      <c r="Y556" s="75"/>
    </row>
    <row r="557" spans="2:25" ht="21" customHeight="1">
      <c r="B557" s="135"/>
      <c r="C557" s="17"/>
      <c r="D557" s="323"/>
      <c r="E557" s="324"/>
      <c r="F557" s="324"/>
      <c r="G557" s="323"/>
      <c r="H557" s="324"/>
      <c r="I557" s="325"/>
      <c r="J557" s="136" t="str">
        <f t="shared" si="47"/>
        <v>$</v>
      </c>
      <c r="K557" s="18"/>
      <c r="L557" s="323"/>
      <c r="M557" s="324"/>
      <c r="N557" s="324"/>
      <c r="O557" s="324"/>
      <c r="P557" s="324"/>
      <c r="Q557" s="324"/>
      <c r="R557" s="324"/>
      <c r="S557" s="324"/>
      <c r="T557" s="324"/>
      <c r="U557" s="324"/>
      <c r="V557" s="324"/>
      <c r="W557" s="328"/>
      <c r="X557" s="135"/>
      <c r="Y557" s="75"/>
    </row>
    <row r="558" spans="2:25" ht="21" customHeight="1">
      <c r="B558" s="135"/>
      <c r="C558" s="17"/>
      <c r="D558" s="323"/>
      <c r="E558" s="324"/>
      <c r="F558" s="324"/>
      <c r="G558" s="323"/>
      <c r="H558" s="324"/>
      <c r="I558" s="325"/>
      <c r="J558" s="136" t="str">
        <f t="shared" si="47"/>
        <v>$</v>
      </c>
      <c r="K558" s="18"/>
      <c r="L558" s="323"/>
      <c r="M558" s="324"/>
      <c r="N558" s="324"/>
      <c r="O558" s="324"/>
      <c r="P558" s="324"/>
      <c r="Q558" s="324"/>
      <c r="R558" s="324"/>
      <c r="S558" s="324"/>
      <c r="T558" s="324"/>
      <c r="U558" s="324"/>
      <c r="V558" s="324"/>
      <c r="W558" s="328"/>
      <c r="X558" s="135"/>
      <c r="Y558" s="75"/>
    </row>
    <row r="559" spans="2:25" ht="21" customHeight="1">
      <c r="B559" s="135"/>
      <c r="C559" s="17"/>
      <c r="D559" s="323"/>
      <c r="E559" s="324"/>
      <c r="F559" s="324"/>
      <c r="G559" s="323"/>
      <c r="H559" s="324"/>
      <c r="I559" s="325"/>
      <c r="J559" s="136" t="str">
        <f t="shared" si="47"/>
        <v>$</v>
      </c>
      <c r="K559" s="18"/>
      <c r="L559" s="323"/>
      <c r="M559" s="324"/>
      <c r="N559" s="324"/>
      <c r="O559" s="324"/>
      <c r="P559" s="324"/>
      <c r="Q559" s="324"/>
      <c r="R559" s="324"/>
      <c r="S559" s="324"/>
      <c r="T559" s="324"/>
      <c r="U559" s="324"/>
      <c r="V559" s="324"/>
      <c r="W559" s="328"/>
      <c r="X559" s="135"/>
      <c r="Y559" s="75"/>
    </row>
    <row r="560" spans="2:25" ht="21" customHeight="1">
      <c r="B560" s="135"/>
      <c r="C560" s="17"/>
      <c r="D560" s="323"/>
      <c r="E560" s="324"/>
      <c r="F560" s="324"/>
      <c r="G560" s="323"/>
      <c r="H560" s="324"/>
      <c r="I560" s="325"/>
      <c r="J560" s="136" t="str">
        <f t="shared" si="47"/>
        <v>$</v>
      </c>
      <c r="K560" s="18"/>
      <c r="L560" s="323"/>
      <c r="M560" s="324"/>
      <c r="N560" s="324"/>
      <c r="O560" s="324"/>
      <c r="P560" s="324"/>
      <c r="Q560" s="324"/>
      <c r="R560" s="324"/>
      <c r="S560" s="324"/>
      <c r="T560" s="324"/>
      <c r="U560" s="324"/>
      <c r="V560" s="324"/>
      <c r="W560" s="328"/>
      <c r="X560" s="135"/>
      <c r="Y560" s="75"/>
    </row>
    <row r="561" spans="2:25" ht="21" customHeight="1">
      <c r="B561" s="135"/>
      <c r="C561" s="17"/>
      <c r="D561" s="323"/>
      <c r="E561" s="324"/>
      <c r="F561" s="324"/>
      <c r="G561" s="323"/>
      <c r="H561" s="324"/>
      <c r="I561" s="325"/>
      <c r="J561" s="136" t="str">
        <f t="shared" si="47"/>
        <v>$</v>
      </c>
      <c r="K561" s="18"/>
      <c r="L561" s="323"/>
      <c r="M561" s="324"/>
      <c r="N561" s="324"/>
      <c r="O561" s="324"/>
      <c r="P561" s="324"/>
      <c r="Q561" s="324"/>
      <c r="R561" s="324"/>
      <c r="S561" s="324"/>
      <c r="T561" s="324"/>
      <c r="U561" s="324"/>
      <c r="V561" s="324"/>
      <c r="W561" s="328"/>
      <c r="X561" s="135"/>
      <c r="Y561" s="75"/>
    </row>
    <row r="562" spans="2:25" ht="21" customHeight="1">
      <c r="B562" s="135"/>
      <c r="C562" s="17"/>
      <c r="D562" s="323"/>
      <c r="E562" s="324"/>
      <c r="F562" s="324"/>
      <c r="G562" s="323"/>
      <c r="H562" s="324"/>
      <c r="I562" s="325"/>
      <c r="J562" s="136" t="str">
        <f t="shared" si="47"/>
        <v>$</v>
      </c>
      <c r="K562" s="18"/>
      <c r="L562" s="323"/>
      <c r="M562" s="324"/>
      <c r="N562" s="324"/>
      <c r="O562" s="324"/>
      <c r="P562" s="324"/>
      <c r="Q562" s="324"/>
      <c r="R562" s="324"/>
      <c r="S562" s="324"/>
      <c r="T562" s="324"/>
      <c r="U562" s="324"/>
      <c r="V562" s="324"/>
      <c r="W562" s="328"/>
      <c r="X562" s="135"/>
      <c r="Y562" s="75"/>
    </row>
    <row r="563" spans="2:25" ht="21" customHeight="1">
      <c r="B563" s="135"/>
      <c r="C563" s="17"/>
      <c r="D563" s="323"/>
      <c r="E563" s="324"/>
      <c r="F563" s="324"/>
      <c r="G563" s="323"/>
      <c r="H563" s="324"/>
      <c r="I563" s="325"/>
      <c r="J563" s="136" t="str">
        <f t="shared" si="47"/>
        <v>$</v>
      </c>
      <c r="K563" s="18"/>
      <c r="L563" s="323"/>
      <c r="M563" s="324"/>
      <c r="N563" s="324"/>
      <c r="O563" s="324"/>
      <c r="P563" s="324"/>
      <c r="Q563" s="324"/>
      <c r="R563" s="324"/>
      <c r="S563" s="324"/>
      <c r="T563" s="324"/>
      <c r="U563" s="324"/>
      <c r="V563" s="324"/>
      <c r="W563" s="328"/>
      <c r="X563" s="135"/>
      <c r="Y563" s="75"/>
    </row>
    <row r="564" spans="2:25" ht="21" customHeight="1">
      <c r="B564" s="135"/>
      <c r="C564" s="17"/>
      <c r="D564" s="323"/>
      <c r="E564" s="324"/>
      <c r="F564" s="324"/>
      <c r="G564" s="323"/>
      <c r="H564" s="324"/>
      <c r="I564" s="325"/>
      <c r="J564" s="136" t="str">
        <f t="shared" si="47"/>
        <v>$</v>
      </c>
      <c r="K564" s="18"/>
      <c r="L564" s="323"/>
      <c r="M564" s="324"/>
      <c r="N564" s="324"/>
      <c r="O564" s="324"/>
      <c r="P564" s="324"/>
      <c r="Q564" s="324"/>
      <c r="R564" s="324"/>
      <c r="S564" s="324"/>
      <c r="T564" s="324"/>
      <c r="U564" s="324"/>
      <c r="V564" s="324"/>
      <c r="W564" s="328"/>
      <c r="X564" s="135"/>
      <c r="Y564" s="75"/>
    </row>
    <row r="565" spans="2:25" ht="21" customHeight="1">
      <c r="B565" s="135"/>
      <c r="C565" s="17"/>
      <c r="D565" s="323"/>
      <c r="E565" s="324"/>
      <c r="F565" s="324"/>
      <c r="G565" s="323"/>
      <c r="H565" s="324"/>
      <c r="I565" s="325"/>
      <c r="J565" s="136" t="str">
        <f t="shared" si="47"/>
        <v>$</v>
      </c>
      <c r="K565" s="18"/>
      <c r="L565" s="323"/>
      <c r="M565" s="324"/>
      <c r="N565" s="324"/>
      <c r="O565" s="324"/>
      <c r="P565" s="324"/>
      <c r="Q565" s="324"/>
      <c r="R565" s="324"/>
      <c r="S565" s="324"/>
      <c r="T565" s="324"/>
      <c r="U565" s="324"/>
      <c r="V565" s="324"/>
      <c r="W565" s="328"/>
      <c r="X565" s="135"/>
      <c r="Y565" s="75"/>
    </row>
    <row r="566" spans="2:25" ht="21" customHeight="1">
      <c r="B566" s="135"/>
      <c r="C566" s="17"/>
      <c r="D566" s="323"/>
      <c r="E566" s="324"/>
      <c r="F566" s="324"/>
      <c r="G566" s="323"/>
      <c r="H566" s="324"/>
      <c r="I566" s="325"/>
      <c r="J566" s="136" t="str">
        <f t="shared" si="47"/>
        <v>$</v>
      </c>
      <c r="K566" s="18"/>
      <c r="L566" s="323"/>
      <c r="M566" s="324"/>
      <c r="N566" s="324"/>
      <c r="O566" s="324"/>
      <c r="P566" s="324"/>
      <c r="Q566" s="324"/>
      <c r="R566" s="324"/>
      <c r="S566" s="324"/>
      <c r="T566" s="324"/>
      <c r="U566" s="324"/>
      <c r="V566" s="324"/>
      <c r="W566" s="328"/>
      <c r="X566" s="135"/>
      <c r="Y566" s="75"/>
    </row>
    <row r="567" spans="2:25" ht="21" customHeight="1">
      <c r="B567" s="135"/>
      <c r="C567" s="17"/>
      <c r="D567" s="323"/>
      <c r="E567" s="324"/>
      <c r="F567" s="324"/>
      <c r="G567" s="323"/>
      <c r="H567" s="324"/>
      <c r="I567" s="325"/>
      <c r="J567" s="136" t="str">
        <f t="shared" si="47"/>
        <v>$</v>
      </c>
      <c r="K567" s="18"/>
      <c r="L567" s="323"/>
      <c r="M567" s="324"/>
      <c r="N567" s="324"/>
      <c r="O567" s="324"/>
      <c r="P567" s="324"/>
      <c r="Q567" s="324"/>
      <c r="R567" s="324"/>
      <c r="S567" s="324"/>
      <c r="T567" s="324"/>
      <c r="U567" s="324"/>
      <c r="V567" s="324"/>
      <c r="W567" s="328"/>
      <c r="X567" s="135"/>
      <c r="Y567" s="75"/>
    </row>
    <row r="568" spans="2:25" ht="21" customHeight="1">
      <c r="B568" s="135"/>
      <c r="C568" s="17"/>
      <c r="D568" s="323"/>
      <c r="E568" s="324"/>
      <c r="F568" s="324"/>
      <c r="G568" s="323"/>
      <c r="H568" s="324"/>
      <c r="I568" s="325"/>
      <c r="J568" s="136" t="str">
        <f t="shared" si="47"/>
        <v>$</v>
      </c>
      <c r="K568" s="18"/>
      <c r="L568" s="323"/>
      <c r="M568" s="324"/>
      <c r="N568" s="324"/>
      <c r="O568" s="324"/>
      <c r="P568" s="324"/>
      <c r="Q568" s="324"/>
      <c r="R568" s="324"/>
      <c r="S568" s="324"/>
      <c r="T568" s="324"/>
      <c r="U568" s="324"/>
      <c r="V568" s="324"/>
      <c r="W568" s="328"/>
      <c r="X568" s="135"/>
      <c r="Y568" s="75"/>
    </row>
    <row r="569" spans="2:25" ht="21" customHeight="1">
      <c r="B569" s="135"/>
      <c r="C569" s="17"/>
      <c r="D569" s="323"/>
      <c r="E569" s="324"/>
      <c r="F569" s="324"/>
      <c r="G569" s="323"/>
      <c r="H569" s="324"/>
      <c r="I569" s="325"/>
      <c r="J569" s="136" t="str">
        <f t="shared" si="47"/>
        <v>$</v>
      </c>
      <c r="K569" s="18"/>
      <c r="L569" s="323"/>
      <c r="M569" s="324"/>
      <c r="N569" s="324"/>
      <c r="O569" s="324"/>
      <c r="P569" s="324"/>
      <c r="Q569" s="324"/>
      <c r="R569" s="324"/>
      <c r="S569" s="324"/>
      <c r="T569" s="324"/>
      <c r="U569" s="324"/>
      <c r="V569" s="324"/>
      <c r="W569" s="328"/>
      <c r="X569" s="135"/>
      <c r="Y569" s="75"/>
    </row>
    <row r="570" spans="2:25" ht="21" customHeight="1">
      <c r="B570" s="135"/>
      <c r="C570" s="17"/>
      <c r="D570" s="323"/>
      <c r="E570" s="324"/>
      <c r="F570" s="324"/>
      <c r="G570" s="323"/>
      <c r="H570" s="324"/>
      <c r="I570" s="325"/>
      <c r="J570" s="136" t="str">
        <f t="shared" si="47"/>
        <v>$</v>
      </c>
      <c r="K570" s="18"/>
      <c r="L570" s="323"/>
      <c r="M570" s="324"/>
      <c r="N570" s="324"/>
      <c r="O570" s="324"/>
      <c r="P570" s="324"/>
      <c r="Q570" s="324"/>
      <c r="R570" s="324"/>
      <c r="S570" s="324"/>
      <c r="T570" s="324"/>
      <c r="U570" s="324"/>
      <c r="V570" s="324"/>
      <c r="W570" s="328"/>
      <c r="X570" s="135"/>
      <c r="Y570" s="75"/>
    </row>
    <row r="571" spans="2:25" ht="21" customHeight="1">
      <c r="B571" s="135"/>
      <c r="C571" s="17"/>
      <c r="D571" s="323"/>
      <c r="E571" s="324"/>
      <c r="F571" s="324"/>
      <c r="G571" s="323"/>
      <c r="H571" s="324"/>
      <c r="I571" s="325"/>
      <c r="J571" s="136" t="str">
        <f t="shared" si="47"/>
        <v>$</v>
      </c>
      <c r="K571" s="18"/>
      <c r="L571" s="323"/>
      <c r="M571" s="324"/>
      <c r="N571" s="324"/>
      <c r="O571" s="324"/>
      <c r="P571" s="324"/>
      <c r="Q571" s="324"/>
      <c r="R571" s="324"/>
      <c r="S571" s="324"/>
      <c r="T571" s="324"/>
      <c r="U571" s="324"/>
      <c r="V571" s="324"/>
      <c r="W571" s="328"/>
      <c r="X571" s="135"/>
      <c r="Y571" s="75"/>
    </row>
    <row r="572" spans="2:25" ht="21" customHeight="1">
      <c r="B572" s="135"/>
      <c r="C572" s="17"/>
      <c r="D572" s="323"/>
      <c r="E572" s="324"/>
      <c r="F572" s="324"/>
      <c r="G572" s="323"/>
      <c r="H572" s="324"/>
      <c r="I572" s="325"/>
      <c r="J572" s="136" t="str">
        <f t="shared" si="47"/>
        <v>$</v>
      </c>
      <c r="K572" s="18"/>
      <c r="L572" s="323"/>
      <c r="M572" s="324"/>
      <c r="N572" s="324"/>
      <c r="O572" s="324"/>
      <c r="P572" s="324"/>
      <c r="Q572" s="324"/>
      <c r="R572" s="324"/>
      <c r="S572" s="324"/>
      <c r="T572" s="324"/>
      <c r="U572" s="324"/>
      <c r="V572" s="324"/>
      <c r="W572" s="328"/>
      <c r="X572" s="135"/>
      <c r="Y572" s="75"/>
    </row>
    <row r="573" spans="2:25" ht="21" customHeight="1">
      <c r="B573" s="135"/>
      <c r="C573" s="17"/>
      <c r="D573" s="323"/>
      <c r="E573" s="324"/>
      <c r="F573" s="324"/>
      <c r="G573" s="323"/>
      <c r="H573" s="324"/>
      <c r="I573" s="325"/>
      <c r="J573" s="136" t="str">
        <f t="shared" si="47"/>
        <v>$</v>
      </c>
      <c r="K573" s="18"/>
      <c r="L573" s="323"/>
      <c r="M573" s="324"/>
      <c r="N573" s="324"/>
      <c r="O573" s="324"/>
      <c r="P573" s="324"/>
      <c r="Q573" s="324"/>
      <c r="R573" s="324"/>
      <c r="S573" s="324"/>
      <c r="T573" s="324"/>
      <c r="U573" s="324"/>
      <c r="V573" s="324"/>
      <c r="W573" s="328"/>
      <c r="X573" s="135"/>
      <c r="Y573" s="75"/>
    </row>
    <row r="574" spans="2:25" ht="21" customHeight="1">
      <c r="B574" s="135"/>
      <c r="C574" s="17"/>
      <c r="D574" s="323"/>
      <c r="E574" s="324"/>
      <c r="F574" s="324"/>
      <c r="G574" s="323"/>
      <c r="H574" s="324"/>
      <c r="I574" s="325"/>
      <c r="J574" s="136" t="str">
        <f t="shared" si="47"/>
        <v>$</v>
      </c>
      <c r="K574" s="18"/>
      <c r="L574" s="323"/>
      <c r="M574" s="324"/>
      <c r="N574" s="324"/>
      <c r="O574" s="324"/>
      <c r="P574" s="324"/>
      <c r="Q574" s="324"/>
      <c r="R574" s="324"/>
      <c r="S574" s="324"/>
      <c r="T574" s="324"/>
      <c r="U574" s="324"/>
      <c r="V574" s="324"/>
      <c r="W574" s="328"/>
      <c r="X574" s="135"/>
      <c r="Y574" s="75"/>
    </row>
    <row r="575" spans="2:25" ht="21" customHeight="1">
      <c r="B575" s="135"/>
      <c r="C575" s="17"/>
      <c r="D575" s="323"/>
      <c r="E575" s="324"/>
      <c r="F575" s="324"/>
      <c r="G575" s="323"/>
      <c r="H575" s="324"/>
      <c r="I575" s="325"/>
      <c r="J575" s="136" t="str">
        <f t="shared" si="47"/>
        <v>$</v>
      </c>
      <c r="K575" s="18"/>
      <c r="L575" s="323"/>
      <c r="M575" s="324"/>
      <c r="N575" s="324"/>
      <c r="O575" s="324"/>
      <c r="P575" s="324"/>
      <c r="Q575" s="324"/>
      <c r="R575" s="324"/>
      <c r="S575" s="324"/>
      <c r="T575" s="324"/>
      <c r="U575" s="324"/>
      <c r="V575" s="324"/>
      <c r="W575" s="328"/>
      <c r="X575" s="135"/>
      <c r="Y575" s="75"/>
    </row>
    <row r="576" spans="2:25" ht="21" customHeight="1">
      <c r="B576" s="135"/>
      <c r="C576" s="17"/>
      <c r="D576" s="323"/>
      <c r="E576" s="324"/>
      <c r="F576" s="324"/>
      <c r="G576" s="323"/>
      <c r="H576" s="324"/>
      <c r="I576" s="325"/>
      <c r="J576" s="136" t="str">
        <f t="shared" si="47"/>
        <v>$</v>
      </c>
      <c r="K576" s="18"/>
      <c r="L576" s="323"/>
      <c r="M576" s="324"/>
      <c r="N576" s="324"/>
      <c r="O576" s="324"/>
      <c r="P576" s="324"/>
      <c r="Q576" s="324"/>
      <c r="R576" s="324"/>
      <c r="S576" s="324"/>
      <c r="T576" s="324"/>
      <c r="U576" s="324"/>
      <c r="V576" s="324"/>
      <c r="W576" s="328"/>
      <c r="X576" s="135"/>
      <c r="Y576" s="75"/>
    </row>
    <row r="577" spans="2:25" ht="21" customHeight="1">
      <c r="B577" s="135"/>
      <c r="C577" s="17"/>
      <c r="D577" s="323"/>
      <c r="E577" s="324"/>
      <c r="F577" s="324"/>
      <c r="G577" s="323"/>
      <c r="H577" s="324"/>
      <c r="I577" s="325"/>
      <c r="J577" s="136" t="str">
        <f t="shared" si="47"/>
        <v>$</v>
      </c>
      <c r="K577" s="18"/>
      <c r="L577" s="323"/>
      <c r="M577" s="324"/>
      <c r="N577" s="324"/>
      <c r="O577" s="324"/>
      <c r="P577" s="324"/>
      <c r="Q577" s="324"/>
      <c r="R577" s="324"/>
      <c r="S577" s="324"/>
      <c r="T577" s="324"/>
      <c r="U577" s="324"/>
      <c r="V577" s="324"/>
      <c r="W577" s="328"/>
      <c r="X577" s="135"/>
      <c r="Y577" s="75"/>
    </row>
    <row r="578" spans="2:25" ht="21" customHeight="1">
      <c r="B578" s="135"/>
      <c r="C578" s="17"/>
      <c r="D578" s="323"/>
      <c r="E578" s="324"/>
      <c r="F578" s="324"/>
      <c r="G578" s="323"/>
      <c r="H578" s="324"/>
      <c r="I578" s="325"/>
      <c r="J578" s="136" t="str">
        <f t="shared" si="47"/>
        <v>$</v>
      </c>
      <c r="K578" s="18"/>
      <c r="L578" s="323"/>
      <c r="M578" s="324"/>
      <c r="N578" s="324"/>
      <c r="O578" s="324"/>
      <c r="P578" s="324"/>
      <c r="Q578" s="324"/>
      <c r="R578" s="324"/>
      <c r="S578" s="324"/>
      <c r="T578" s="324"/>
      <c r="U578" s="324"/>
      <c r="V578" s="324"/>
      <c r="W578" s="328"/>
      <c r="X578" s="135"/>
      <c r="Y578" s="75"/>
    </row>
    <row r="579" spans="2:25" ht="21" customHeight="1">
      <c r="B579" s="135"/>
      <c r="C579" s="17"/>
      <c r="D579" s="323"/>
      <c r="E579" s="324"/>
      <c r="F579" s="324"/>
      <c r="G579" s="323"/>
      <c r="H579" s="324"/>
      <c r="I579" s="325"/>
      <c r="J579" s="136" t="str">
        <f t="shared" si="47"/>
        <v>$</v>
      </c>
      <c r="K579" s="18"/>
      <c r="L579" s="323"/>
      <c r="M579" s="324"/>
      <c r="N579" s="324"/>
      <c r="O579" s="324"/>
      <c r="P579" s="324"/>
      <c r="Q579" s="324"/>
      <c r="R579" s="324"/>
      <c r="S579" s="324"/>
      <c r="T579" s="324"/>
      <c r="U579" s="324"/>
      <c r="V579" s="324"/>
      <c r="W579" s="328"/>
      <c r="X579" s="135"/>
      <c r="Y579" s="75"/>
    </row>
    <row r="580" spans="2:25" ht="21" customHeight="1">
      <c r="B580" s="135"/>
      <c r="C580" s="17"/>
      <c r="D580" s="323"/>
      <c r="E580" s="324"/>
      <c r="F580" s="324"/>
      <c r="G580" s="323"/>
      <c r="H580" s="324"/>
      <c r="I580" s="325"/>
      <c r="J580" s="136" t="str">
        <f t="shared" si="47"/>
        <v>$</v>
      </c>
      <c r="K580" s="18"/>
      <c r="L580" s="323"/>
      <c r="M580" s="324"/>
      <c r="N580" s="324"/>
      <c r="O580" s="324"/>
      <c r="P580" s="324"/>
      <c r="Q580" s="324"/>
      <c r="R580" s="324"/>
      <c r="S580" s="324"/>
      <c r="T580" s="324"/>
      <c r="U580" s="324"/>
      <c r="V580" s="324"/>
      <c r="W580" s="328"/>
      <c r="X580" s="135"/>
      <c r="Y580" s="75"/>
    </row>
    <row r="581" spans="2:25" ht="21" customHeight="1">
      <c r="B581" s="135"/>
      <c r="C581" s="17"/>
      <c r="D581" s="323"/>
      <c r="E581" s="324"/>
      <c r="F581" s="324"/>
      <c r="G581" s="323"/>
      <c r="H581" s="324"/>
      <c r="I581" s="325"/>
      <c r="J581" s="136" t="str">
        <f t="shared" si="47"/>
        <v>$</v>
      </c>
      <c r="K581" s="18"/>
      <c r="L581" s="323"/>
      <c r="M581" s="324"/>
      <c r="N581" s="324"/>
      <c r="O581" s="324"/>
      <c r="P581" s="324"/>
      <c r="Q581" s="324"/>
      <c r="R581" s="324"/>
      <c r="S581" s="324"/>
      <c r="T581" s="324"/>
      <c r="U581" s="324"/>
      <c r="V581" s="324"/>
      <c r="W581" s="328"/>
      <c r="X581" s="135"/>
      <c r="Y581" s="75"/>
    </row>
    <row r="582" spans="2:25" ht="21" customHeight="1">
      <c r="B582" s="135"/>
      <c r="C582" s="17"/>
      <c r="D582" s="323"/>
      <c r="E582" s="324"/>
      <c r="F582" s="324"/>
      <c r="G582" s="323"/>
      <c r="H582" s="324"/>
      <c r="I582" s="325"/>
      <c r="J582" s="136" t="str">
        <f t="shared" si="47"/>
        <v>$</v>
      </c>
      <c r="K582" s="18"/>
      <c r="L582" s="323"/>
      <c r="M582" s="324"/>
      <c r="N582" s="324"/>
      <c r="O582" s="324"/>
      <c r="P582" s="324"/>
      <c r="Q582" s="324"/>
      <c r="R582" s="324"/>
      <c r="S582" s="324"/>
      <c r="T582" s="324"/>
      <c r="U582" s="324"/>
      <c r="V582" s="324"/>
      <c r="W582" s="328"/>
      <c r="X582" s="135"/>
      <c r="Y582" s="75"/>
    </row>
    <row r="583" spans="2:25" ht="21" customHeight="1">
      <c r="B583" s="135"/>
      <c r="C583" s="17"/>
      <c r="D583" s="323"/>
      <c r="E583" s="324"/>
      <c r="F583" s="324"/>
      <c r="G583" s="323"/>
      <c r="H583" s="324"/>
      <c r="I583" s="325"/>
      <c r="J583" s="136" t="str">
        <f t="shared" si="47"/>
        <v>$</v>
      </c>
      <c r="K583" s="18"/>
      <c r="L583" s="323"/>
      <c r="M583" s="324"/>
      <c r="N583" s="324"/>
      <c r="O583" s="324"/>
      <c r="P583" s="324"/>
      <c r="Q583" s="324"/>
      <c r="R583" s="324"/>
      <c r="S583" s="324"/>
      <c r="T583" s="324"/>
      <c r="U583" s="324"/>
      <c r="V583" s="324"/>
      <c r="W583" s="328"/>
      <c r="X583" s="135"/>
      <c r="Y583" s="75"/>
    </row>
    <row r="584" spans="2:25" ht="21" customHeight="1">
      <c r="B584" s="135"/>
      <c r="C584" s="17"/>
      <c r="D584" s="323"/>
      <c r="E584" s="324"/>
      <c r="F584" s="324"/>
      <c r="G584" s="323"/>
      <c r="H584" s="324"/>
      <c r="I584" s="325"/>
      <c r="J584" s="136" t="str">
        <f t="shared" si="47"/>
        <v>$</v>
      </c>
      <c r="K584" s="18"/>
      <c r="L584" s="323"/>
      <c r="M584" s="324"/>
      <c r="N584" s="324"/>
      <c r="O584" s="324"/>
      <c r="P584" s="324"/>
      <c r="Q584" s="324"/>
      <c r="R584" s="324"/>
      <c r="S584" s="324"/>
      <c r="T584" s="324"/>
      <c r="U584" s="324"/>
      <c r="V584" s="324"/>
      <c r="W584" s="328"/>
      <c r="X584" s="135"/>
      <c r="Y584" s="75"/>
    </row>
    <row r="585" spans="2:25" ht="21" customHeight="1">
      <c r="B585" s="135"/>
      <c r="C585" s="17"/>
      <c r="D585" s="323"/>
      <c r="E585" s="324"/>
      <c r="F585" s="324"/>
      <c r="G585" s="323"/>
      <c r="H585" s="324"/>
      <c r="I585" s="325"/>
      <c r="J585" s="136" t="str">
        <f t="shared" si="47"/>
        <v>$</v>
      </c>
      <c r="K585" s="18"/>
      <c r="L585" s="323"/>
      <c r="M585" s="324"/>
      <c r="N585" s="324"/>
      <c r="O585" s="324"/>
      <c r="P585" s="324"/>
      <c r="Q585" s="324"/>
      <c r="R585" s="324"/>
      <c r="S585" s="324"/>
      <c r="T585" s="324"/>
      <c r="U585" s="324"/>
      <c r="V585" s="324"/>
      <c r="W585" s="328"/>
      <c r="X585" s="135"/>
      <c r="Y585" s="75"/>
    </row>
    <row r="586" spans="2:25" ht="21" customHeight="1">
      <c r="B586" s="135"/>
      <c r="C586" s="17"/>
      <c r="D586" s="323"/>
      <c r="E586" s="324"/>
      <c r="F586" s="324"/>
      <c r="G586" s="323"/>
      <c r="H586" s="324"/>
      <c r="I586" s="325"/>
      <c r="J586" s="136" t="str">
        <f t="shared" si="47"/>
        <v>$</v>
      </c>
      <c r="K586" s="18"/>
      <c r="L586" s="323"/>
      <c r="M586" s="324"/>
      <c r="N586" s="324"/>
      <c r="O586" s="324"/>
      <c r="P586" s="324"/>
      <c r="Q586" s="324"/>
      <c r="R586" s="324"/>
      <c r="S586" s="324"/>
      <c r="T586" s="324"/>
      <c r="U586" s="324"/>
      <c r="V586" s="324"/>
      <c r="W586" s="328"/>
      <c r="X586" s="135"/>
      <c r="Y586" s="75"/>
    </row>
    <row r="587" spans="2:25" ht="21" customHeight="1">
      <c r="B587" s="135"/>
      <c r="C587" s="17"/>
      <c r="D587" s="323"/>
      <c r="E587" s="324"/>
      <c r="F587" s="324"/>
      <c r="G587" s="323"/>
      <c r="H587" s="324"/>
      <c r="I587" s="325"/>
      <c r="J587" s="136" t="str">
        <f t="shared" si="47"/>
        <v>$</v>
      </c>
      <c r="K587" s="18"/>
      <c r="L587" s="323"/>
      <c r="M587" s="324"/>
      <c r="N587" s="324"/>
      <c r="O587" s="324"/>
      <c r="P587" s="324"/>
      <c r="Q587" s="324"/>
      <c r="R587" s="324"/>
      <c r="S587" s="324"/>
      <c r="T587" s="324"/>
      <c r="U587" s="324"/>
      <c r="V587" s="324"/>
      <c r="W587" s="328"/>
      <c r="X587" s="135"/>
      <c r="Y587" s="75"/>
    </row>
    <row r="588" spans="2:25" ht="21" customHeight="1">
      <c r="B588" s="135"/>
      <c r="C588" s="17"/>
      <c r="D588" s="323"/>
      <c r="E588" s="324"/>
      <c r="F588" s="324"/>
      <c r="G588" s="323"/>
      <c r="H588" s="324"/>
      <c r="I588" s="325"/>
      <c r="J588" s="136" t="str">
        <f t="shared" si="47"/>
        <v>$</v>
      </c>
      <c r="K588" s="18"/>
      <c r="L588" s="323"/>
      <c r="M588" s="324"/>
      <c r="N588" s="324"/>
      <c r="O588" s="324"/>
      <c r="P588" s="324"/>
      <c r="Q588" s="324"/>
      <c r="R588" s="324"/>
      <c r="S588" s="324"/>
      <c r="T588" s="324"/>
      <c r="U588" s="324"/>
      <c r="V588" s="324"/>
      <c r="W588" s="328"/>
      <c r="X588" s="135"/>
      <c r="Y588" s="75"/>
    </row>
    <row r="589" spans="2:25" ht="21" customHeight="1">
      <c r="B589" s="135"/>
      <c r="C589" s="17"/>
      <c r="D589" s="323"/>
      <c r="E589" s="324"/>
      <c r="F589" s="324"/>
      <c r="G589" s="323"/>
      <c r="H589" s="324"/>
      <c r="I589" s="325"/>
      <c r="J589" s="136" t="str">
        <f t="shared" si="47"/>
        <v>$</v>
      </c>
      <c r="K589" s="18"/>
      <c r="L589" s="323"/>
      <c r="M589" s="324"/>
      <c r="N589" s="324"/>
      <c r="O589" s="324"/>
      <c r="P589" s="324"/>
      <c r="Q589" s="324"/>
      <c r="R589" s="324"/>
      <c r="S589" s="324"/>
      <c r="T589" s="324"/>
      <c r="U589" s="324"/>
      <c r="V589" s="324"/>
      <c r="W589" s="328"/>
      <c r="X589" s="135"/>
      <c r="Y589" s="75"/>
    </row>
    <row r="590" spans="2:25" ht="21" customHeight="1">
      <c r="B590" s="135"/>
      <c r="C590" s="17"/>
      <c r="D590" s="323"/>
      <c r="E590" s="324"/>
      <c r="F590" s="324"/>
      <c r="G590" s="323"/>
      <c r="H590" s="324"/>
      <c r="I590" s="325"/>
      <c r="J590" s="136" t="str">
        <f t="shared" si="47"/>
        <v>$</v>
      </c>
      <c r="K590" s="18"/>
      <c r="L590" s="323"/>
      <c r="M590" s="324"/>
      <c r="N590" s="324"/>
      <c r="O590" s="324"/>
      <c r="P590" s="324"/>
      <c r="Q590" s="324"/>
      <c r="R590" s="324"/>
      <c r="S590" s="324"/>
      <c r="T590" s="324"/>
      <c r="U590" s="324"/>
      <c r="V590" s="324"/>
      <c r="W590" s="328"/>
      <c r="X590" s="135"/>
      <c r="Y590" s="75"/>
    </row>
    <row r="591" spans="2:25" ht="21" customHeight="1">
      <c r="B591" s="135"/>
      <c r="C591" s="17"/>
      <c r="D591" s="323"/>
      <c r="E591" s="324"/>
      <c r="F591" s="324"/>
      <c r="G591" s="323"/>
      <c r="H591" s="324"/>
      <c r="I591" s="325"/>
      <c r="J591" s="136" t="str">
        <f t="shared" si="47"/>
        <v>$</v>
      </c>
      <c r="K591" s="18"/>
      <c r="L591" s="323"/>
      <c r="M591" s="324"/>
      <c r="N591" s="324"/>
      <c r="O591" s="324"/>
      <c r="P591" s="324"/>
      <c r="Q591" s="324"/>
      <c r="R591" s="324"/>
      <c r="S591" s="324"/>
      <c r="T591" s="324"/>
      <c r="U591" s="324"/>
      <c r="V591" s="324"/>
      <c r="W591" s="328"/>
      <c r="X591" s="135"/>
      <c r="Y591" s="75"/>
    </row>
    <row r="592" spans="2:25" ht="21" customHeight="1">
      <c r="B592" s="135"/>
      <c r="C592" s="17"/>
      <c r="D592" s="323"/>
      <c r="E592" s="324"/>
      <c r="F592" s="324"/>
      <c r="G592" s="323"/>
      <c r="H592" s="324"/>
      <c r="I592" s="325"/>
      <c r="J592" s="136" t="str">
        <f t="shared" si="47"/>
        <v>$</v>
      </c>
      <c r="K592" s="18"/>
      <c r="L592" s="323"/>
      <c r="M592" s="324"/>
      <c r="N592" s="324"/>
      <c r="O592" s="324"/>
      <c r="P592" s="324"/>
      <c r="Q592" s="324"/>
      <c r="R592" s="324"/>
      <c r="S592" s="324"/>
      <c r="T592" s="324"/>
      <c r="U592" s="324"/>
      <c r="V592" s="324"/>
      <c r="W592" s="328"/>
      <c r="X592" s="135"/>
      <c r="Y592" s="75"/>
    </row>
    <row r="593" spans="2:25" ht="21" customHeight="1">
      <c r="B593" s="135"/>
      <c r="C593" s="17"/>
      <c r="D593" s="323"/>
      <c r="E593" s="324"/>
      <c r="F593" s="324"/>
      <c r="G593" s="323"/>
      <c r="H593" s="324"/>
      <c r="I593" s="325"/>
      <c r="J593" s="136" t="str">
        <f t="shared" si="47"/>
        <v>$</v>
      </c>
      <c r="K593" s="18"/>
      <c r="L593" s="323"/>
      <c r="M593" s="324"/>
      <c r="N593" s="324"/>
      <c r="O593" s="324"/>
      <c r="P593" s="324"/>
      <c r="Q593" s="324"/>
      <c r="R593" s="324"/>
      <c r="S593" s="324"/>
      <c r="T593" s="324"/>
      <c r="U593" s="324"/>
      <c r="V593" s="324"/>
      <c r="W593" s="328"/>
      <c r="X593" s="135"/>
      <c r="Y593" s="75"/>
    </row>
    <row r="594" spans="2:25" ht="21" customHeight="1">
      <c r="B594" s="135"/>
      <c r="C594" s="17"/>
      <c r="D594" s="323"/>
      <c r="E594" s="324"/>
      <c r="F594" s="324"/>
      <c r="G594" s="323"/>
      <c r="H594" s="324"/>
      <c r="I594" s="325"/>
      <c r="J594" s="136" t="str">
        <f t="shared" si="47"/>
        <v>$</v>
      </c>
      <c r="K594" s="18"/>
      <c r="L594" s="323"/>
      <c r="M594" s="324"/>
      <c r="N594" s="324"/>
      <c r="O594" s="324"/>
      <c r="P594" s="324"/>
      <c r="Q594" s="324"/>
      <c r="R594" s="324"/>
      <c r="S594" s="324"/>
      <c r="T594" s="324"/>
      <c r="U594" s="324"/>
      <c r="V594" s="324"/>
      <c r="W594" s="328"/>
      <c r="X594" s="135"/>
      <c r="Y594" s="75"/>
    </row>
    <row r="595" spans="2:25" ht="21" customHeight="1">
      <c r="B595" s="135"/>
      <c r="C595" s="17"/>
      <c r="D595" s="323"/>
      <c r="E595" s="324"/>
      <c r="F595" s="324"/>
      <c r="G595" s="323"/>
      <c r="H595" s="324"/>
      <c r="I595" s="325"/>
      <c r="J595" s="136" t="str">
        <f t="shared" si="47"/>
        <v>$</v>
      </c>
      <c r="K595" s="18"/>
      <c r="L595" s="323"/>
      <c r="M595" s="324"/>
      <c r="N595" s="324"/>
      <c r="O595" s="324"/>
      <c r="P595" s="324"/>
      <c r="Q595" s="324"/>
      <c r="R595" s="324"/>
      <c r="S595" s="324"/>
      <c r="T595" s="324"/>
      <c r="U595" s="324"/>
      <c r="V595" s="324"/>
      <c r="W595" s="328"/>
      <c r="X595" s="135"/>
      <c r="Y595" s="75"/>
    </row>
  </sheetData>
  <sheetProtection sheet="1" objects="1" scenarios="1"/>
  <dataConsolidate/>
  <mergeCells count="1644">
    <mergeCell ref="Q5:T5"/>
    <mergeCell ref="Q6:T7"/>
    <mergeCell ref="U5:X5"/>
    <mergeCell ref="U6:X7"/>
    <mergeCell ref="P56:X57"/>
    <mergeCell ref="W58:X58"/>
    <mergeCell ref="W59:X59"/>
    <mergeCell ref="W60:X60"/>
    <mergeCell ref="W61:X61"/>
    <mergeCell ref="W62:X62"/>
    <mergeCell ref="W63:X63"/>
    <mergeCell ref="W64:X64"/>
    <mergeCell ref="W65:X65"/>
    <mergeCell ref="L6:P7"/>
    <mergeCell ref="B30:C30"/>
    <mergeCell ref="B50:G50"/>
    <mergeCell ref="B51:G53"/>
    <mergeCell ref="B54:G55"/>
    <mergeCell ref="B42:C42"/>
    <mergeCell ref="B43:C43"/>
    <mergeCell ref="B44:C44"/>
    <mergeCell ref="B45:C45"/>
    <mergeCell ref="W53:X53"/>
    <mergeCell ref="W54:X54"/>
    <mergeCell ref="E8:G8"/>
    <mergeCell ref="B8:D8"/>
    <mergeCell ref="B7:D7"/>
    <mergeCell ref="W35:X35"/>
    <mergeCell ref="W36:X36"/>
    <mergeCell ref="W37:X37"/>
    <mergeCell ref="W38:X38"/>
    <mergeCell ref="W39:X39"/>
    <mergeCell ref="W47:X47"/>
    <mergeCell ref="W48:X48"/>
    <mergeCell ref="W49:X49"/>
    <mergeCell ref="W50:X50"/>
    <mergeCell ref="W51:X51"/>
    <mergeCell ref="B36:C36"/>
    <mergeCell ref="B37:C37"/>
    <mergeCell ref="W66:X66"/>
    <mergeCell ref="W67:X67"/>
    <mergeCell ref="W68:X68"/>
    <mergeCell ref="W86:X86"/>
    <mergeCell ref="P21:X22"/>
    <mergeCell ref="W23:X23"/>
    <mergeCell ref="W24:X24"/>
    <mergeCell ref="W25:X25"/>
    <mergeCell ref="W26:X26"/>
    <mergeCell ref="W27:X27"/>
    <mergeCell ref="W28:X28"/>
    <mergeCell ref="W29:X29"/>
    <mergeCell ref="W30:X30"/>
    <mergeCell ref="W31:X31"/>
    <mergeCell ref="W32:X32"/>
    <mergeCell ref="W33:X33"/>
    <mergeCell ref="W34:X34"/>
    <mergeCell ref="W69:X69"/>
    <mergeCell ref="W70:X70"/>
    <mergeCell ref="W84:X84"/>
    <mergeCell ref="W85:X85"/>
    <mergeCell ref="W80:X80"/>
    <mergeCell ref="W81:X81"/>
    <mergeCell ref="W82:X82"/>
    <mergeCell ref="W83:X83"/>
    <mergeCell ref="W40:X40"/>
    <mergeCell ref="W41:X41"/>
    <mergeCell ref="W42:X42"/>
    <mergeCell ref="W43:X43"/>
    <mergeCell ref="W44:X44"/>
    <mergeCell ref="W45:X45"/>
    <mergeCell ref="W46:X46"/>
    <mergeCell ref="L593:W593"/>
    <mergeCell ref="D594:F594"/>
    <mergeCell ref="G594:I594"/>
    <mergeCell ref="L594:W594"/>
    <mergeCell ref="D595:F595"/>
    <mergeCell ref="G595:I595"/>
    <mergeCell ref="L595:W595"/>
    <mergeCell ref="G95:I95"/>
    <mergeCell ref="G96:I96"/>
    <mergeCell ref="J95:K95"/>
    <mergeCell ref="G97:I97"/>
    <mergeCell ref="G98:I98"/>
    <mergeCell ref="G99:I99"/>
    <mergeCell ref="G100:I100"/>
    <mergeCell ref="G101:I101"/>
    <mergeCell ref="G102:I102"/>
    <mergeCell ref="G103:I103"/>
    <mergeCell ref="G104:I104"/>
    <mergeCell ref="L587:W587"/>
    <mergeCell ref="L588:W588"/>
    <mergeCell ref="L589:W589"/>
    <mergeCell ref="L590:W590"/>
    <mergeCell ref="L591:W591"/>
    <mergeCell ref="L592:W592"/>
    <mergeCell ref="L581:W581"/>
    <mergeCell ref="L562:W562"/>
    <mergeCell ref="L551:W551"/>
    <mergeCell ref="L552:W552"/>
    <mergeCell ref="L553:W553"/>
    <mergeCell ref="L554:W554"/>
    <mergeCell ref="L555:W555"/>
    <mergeCell ref="L556:W556"/>
    <mergeCell ref="W87:X87"/>
    <mergeCell ref="W88:X88"/>
    <mergeCell ref="W89:X89"/>
    <mergeCell ref="W71:X71"/>
    <mergeCell ref="L582:W582"/>
    <mergeCell ref="L583:W583"/>
    <mergeCell ref="L584:W584"/>
    <mergeCell ref="L585:W585"/>
    <mergeCell ref="L586:W586"/>
    <mergeCell ref="L575:W575"/>
    <mergeCell ref="L576:W576"/>
    <mergeCell ref="L577:W577"/>
    <mergeCell ref="L578:W578"/>
    <mergeCell ref="L579:W579"/>
    <mergeCell ref="L580:W580"/>
    <mergeCell ref="L569:W569"/>
    <mergeCell ref="L570:W570"/>
    <mergeCell ref="L571:W571"/>
    <mergeCell ref="L572:W572"/>
    <mergeCell ref="L573:W573"/>
    <mergeCell ref="L574:W574"/>
    <mergeCell ref="L563:W563"/>
    <mergeCell ref="L564:W564"/>
    <mergeCell ref="L565:W565"/>
    <mergeCell ref="L566:W566"/>
    <mergeCell ref="L567:W567"/>
    <mergeCell ref="L568:W568"/>
    <mergeCell ref="L557:W557"/>
    <mergeCell ref="L558:W558"/>
    <mergeCell ref="L559:W559"/>
    <mergeCell ref="L560:W560"/>
    <mergeCell ref="L561:W561"/>
    <mergeCell ref="L545:W545"/>
    <mergeCell ref="L546:W546"/>
    <mergeCell ref="L547:W547"/>
    <mergeCell ref="L548:W548"/>
    <mergeCell ref="L549:W549"/>
    <mergeCell ref="L550:W550"/>
    <mergeCell ref="L539:W539"/>
    <mergeCell ref="L540:W540"/>
    <mergeCell ref="L541:W541"/>
    <mergeCell ref="L542:W542"/>
    <mergeCell ref="L543:W543"/>
    <mergeCell ref="L544:W544"/>
    <mergeCell ref="L533:W533"/>
    <mergeCell ref="L534:W534"/>
    <mergeCell ref="L535:W535"/>
    <mergeCell ref="L536:W536"/>
    <mergeCell ref="L537:W537"/>
    <mergeCell ref="L538:W538"/>
    <mergeCell ref="L527:W527"/>
    <mergeCell ref="L528:W528"/>
    <mergeCell ref="L529:W529"/>
    <mergeCell ref="L530:W530"/>
    <mergeCell ref="L531:W531"/>
    <mergeCell ref="L532:W532"/>
    <mergeCell ref="L521:W521"/>
    <mergeCell ref="L522:W522"/>
    <mergeCell ref="L523:W523"/>
    <mergeCell ref="L524:W524"/>
    <mergeCell ref="L525:W525"/>
    <mergeCell ref="L526:W526"/>
    <mergeCell ref="L515:W515"/>
    <mergeCell ref="L516:W516"/>
    <mergeCell ref="L517:W517"/>
    <mergeCell ref="L518:W518"/>
    <mergeCell ref="L519:W519"/>
    <mergeCell ref="L520:W520"/>
    <mergeCell ref="L509:W509"/>
    <mergeCell ref="L510:W510"/>
    <mergeCell ref="L511:W511"/>
    <mergeCell ref="L512:W512"/>
    <mergeCell ref="L513:W513"/>
    <mergeCell ref="L514:W514"/>
    <mergeCell ref="L503:W503"/>
    <mergeCell ref="L504:W504"/>
    <mergeCell ref="L505:W505"/>
    <mergeCell ref="L506:W506"/>
    <mergeCell ref="L507:W507"/>
    <mergeCell ref="L508:W508"/>
    <mergeCell ref="L497:W497"/>
    <mergeCell ref="L498:W498"/>
    <mergeCell ref="L499:W499"/>
    <mergeCell ref="L500:W500"/>
    <mergeCell ref="L501:W501"/>
    <mergeCell ref="L502:W502"/>
    <mergeCell ref="L491:W491"/>
    <mergeCell ref="L492:W492"/>
    <mergeCell ref="L493:W493"/>
    <mergeCell ref="L494:W494"/>
    <mergeCell ref="L495:W495"/>
    <mergeCell ref="L496:W496"/>
    <mergeCell ref="L485:W485"/>
    <mergeCell ref="L486:W486"/>
    <mergeCell ref="L487:W487"/>
    <mergeCell ref="L488:W488"/>
    <mergeCell ref="L489:W489"/>
    <mergeCell ref="L490:W490"/>
    <mergeCell ref="L479:W479"/>
    <mergeCell ref="L480:W480"/>
    <mergeCell ref="L481:W481"/>
    <mergeCell ref="L482:W482"/>
    <mergeCell ref="L483:W483"/>
    <mergeCell ref="L484:W484"/>
    <mergeCell ref="L473:W473"/>
    <mergeCell ref="L474:W474"/>
    <mergeCell ref="L475:W475"/>
    <mergeCell ref="L476:W476"/>
    <mergeCell ref="L477:W477"/>
    <mergeCell ref="L478:W478"/>
    <mergeCell ref="L467:W467"/>
    <mergeCell ref="L468:W468"/>
    <mergeCell ref="L469:W469"/>
    <mergeCell ref="L470:W470"/>
    <mergeCell ref="L471:W471"/>
    <mergeCell ref="L472:W472"/>
    <mergeCell ref="L461:W461"/>
    <mergeCell ref="L462:W462"/>
    <mergeCell ref="L463:W463"/>
    <mergeCell ref="L464:W464"/>
    <mergeCell ref="L465:W465"/>
    <mergeCell ref="L466:W466"/>
    <mergeCell ref="L455:W455"/>
    <mergeCell ref="L456:W456"/>
    <mergeCell ref="L457:W457"/>
    <mergeCell ref="L458:W458"/>
    <mergeCell ref="L459:W459"/>
    <mergeCell ref="L460:W460"/>
    <mergeCell ref="L449:W449"/>
    <mergeCell ref="L450:W450"/>
    <mergeCell ref="L451:W451"/>
    <mergeCell ref="L452:W452"/>
    <mergeCell ref="L453:W453"/>
    <mergeCell ref="L454:W454"/>
    <mergeCell ref="L443:W443"/>
    <mergeCell ref="L444:W444"/>
    <mergeCell ref="L445:W445"/>
    <mergeCell ref="L446:W446"/>
    <mergeCell ref="L447:W447"/>
    <mergeCell ref="L448:W448"/>
    <mergeCell ref="L437:W437"/>
    <mergeCell ref="L438:W438"/>
    <mergeCell ref="L439:W439"/>
    <mergeCell ref="L440:W440"/>
    <mergeCell ref="L441:W441"/>
    <mergeCell ref="L442:W442"/>
    <mergeCell ref="L431:W431"/>
    <mergeCell ref="L432:W432"/>
    <mergeCell ref="L433:W433"/>
    <mergeCell ref="L434:W434"/>
    <mergeCell ref="L435:W435"/>
    <mergeCell ref="L436:W436"/>
    <mergeCell ref="L425:W425"/>
    <mergeCell ref="L426:W426"/>
    <mergeCell ref="L427:W427"/>
    <mergeCell ref="L428:W428"/>
    <mergeCell ref="L429:W429"/>
    <mergeCell ref="L430:W430"/>
    <mergeCell ref="L419:W419"/>
    <mergeCell ref="L420:W420"/>
    <mergeCell ref="L421:W421"/>
    <mergeCell ref="L422:W422"/>
    <mergeCell ref="L423:W423"/>
    <mergeCell ref="L424:W424"/>
    <mergeCell ref="L413:W413"/>
    <mergeCell ref="L414:W414"/>
    <mergeCell ref="L415:W415"/>
    <mergeCell ref="L416:W416"/>
    <mergeCell ref="L417:W417"/>
    <mergeCell ref="L418:W418"/>
    <mergeCell ref="L407:W407"/>
    <mergeCell ref="L408:W408"/>
    <mergeCell ref="L409:W409"/>
    <mergeCell ref="L410:W410"/>
    <mergeCell ref="L411:W411"/>
    <mergeCell ref="L412:W412"/>
    <mergeCell ref="L401:W401"/>
    <mergeCell ref="L402:W402"/>
    <mergeCell ref="L403:W403"/>
    <mergeCell ref="L404:W404"/>
    <mergeCell ref="L405:W405"/>
    <mergeCell ref="L406:W406"/>
    <mergeCell ref="L395:W395"/>
    <mergeCell ref="L396:W396"/>
    <mergeCell ref="L397:W397"/>
    <mergeCell ref="L398:W398"/>
    <mergeCell ref="L399:W399"/>
    <mergeCell ref="L400:W400"/>
    <mergeCell ref="L389:W389"/>
    <mergeCell ref="L390:W390"/>
    <mergeCell ref="L391:W391"/>
    <mergeCell ref="L392:W392"/>
    <mergeCell ref="L393:W393"/>
    <mergeCell ref="L394:W394"/>
    <mergeCell ref="L383:W383"/>
    <mergeCell ref="L384:W384"/>
    <mergeCell ref="L385:W385"/>
    <mergeCell ref="L386:W386"/>
    <mergeCell ref="L387:W387"/>
    <mergeCell ref="L388:W388"/>
    <mergeCell ref="L377:W377"/>
    <mergeCell ref="L378:W378"/>
    <mergeCell ref="L379:W379"/>
    <mergeCell ref="L380:W380"/>
    <mergeCell ref="L381:W381"/>
    <mergeCell ref="L382:W382"/>
    <mergeCell ref="L371:W371"/>
    <mergeCell ref="L372:W372"/>
    <mergeCell ref="L373:W373"/>
    <mergeCell ref="L374:W374"/>
    <mergeCell ref="L375:W375"/>
    <mergeCell ref="L376:W376"/>
    <mergeCell ref="L365:W365"/>
    <mergeCell ref="L366:W366"/>
    <mergeCell ref="L367:W367"/>
    <mergeCell ref="L368:W368"/>
    <mergeCell ref="L369:W369"/>
    <mergeCell ref="L370:W370"/>
    <mergeCell ref="L359:W359"/>
    <mergeCell ref="L360:W360"/>
    <mergeCell ref="L361:W361"/>
    <mergeCell ref="L362:W362"/>
    <mergeCell ref="L363:W363"/>
    <mergeCell ref="L364:W364"/>
    <mergeCell ref="L353:W353"/>
    <mergeCell ref="L354:W354"/>
    <mergeCell ref="L355:W355"/>
    <mergeCell ref="L356:W356"/>
    <mergeCell ref="L357:W357"/>
    <mergeCell ref="L358:W358"/>
    <mergeCell ref="L347:W347"/>
    <mergeCell ref="L348:W348"/>
    <mergeCell ref="L349:W349"/>
    <mergeCell ref="L350:W350"/>
    <mergeCell ref="L351:W351"/>
    <mergeCell ref="L352:W352"/>
    <mergeCell ref="L341:W341"/>
    <mergeCell ref="L342:W342"/>
    <mergeCell ref="L343:W343"/>
    <mergeCell ref="L344:W344"/>
    <mergeCell ref="L345:W345"/>
    <mergeCell ref="L346:W346"/>
    <mergeCell ref="L335:W335"/>
    <mergeCell ref="L336:W336"/>
    <mergeCell ref="L337:W337"/>
    <mergeCell ref="L338:W338"/>
    <mergeCell ref="L339:W339"/>
    <mergeCell ref="L340:W340"/>
    <mergeCell ref="L329:W329"/>
    <mergeCell ref="L330:W330"/>
    <mergeCell ref="L331:W331"/>
    <mergeCell ref="L332:W332"/>
    <mergeCell ref="L333:W333"/>
    <mergeCell ref="L334:W334"/>
    <mergeCell ref="L323:W323"/>
    <mergeCell ref="L324:W324"/>
    <mergeCell ref="L325:W325"/>
    <mergeCell ref="L326:W326"/>
    <mergeCell ref="L327:W327"/>
    <mergeCell ref="L328:W328"/>
    <mergeCell ref="L317:W317"/>
    <mergeCell ref="L318:W318"/>
    <mergeCell ref="L319:W319"/>
    <mergeCell ref="L320:W320"/>
    <mergeCell ref="L321:W321"/>
    <mergeCell ref="L322:W322"/>
    <mergeCell ref="L311:W311"/>
    <mergeCell ref="L312:W312"/>
    <mergeCell ref="L313:W313"/>
    <mergeCell ref="L314:W314"/>
    <mergeCell ref="L315:W315"/>
    <mergeCell ref="L316:W316"/>
    <mergeCell ref="L305:W305"/>
    <mergeCell ref="L306:W306"/>
    <mergeCell ref="L307:W307"/>
    <mergeCell ref="L308:W308"/>
    <mergeCell ref="L309:W309"/>
    <mergeCell ref="L310:W310"/>
    <mergeCell ref="L299:W299"/>
    <mergeCell ref="L300:W300"/>
    <mergeCell ref="L301:W301"/>
    <mergeCell ref="L302:W302"/>
    <mergeCell ref="L303:W303"/>
    <mergeCell ref="L304:W304"/>
    <mergeCell ref="L293:W293"/>
    <mergeCell ref="L294:W294"/>
    <mergeCell ref="L295:W295"/>
    <mergeCell ref="L296:W296"/>
    <mergeCell ref="L297:W297"/>
    <mergeCell ref="L298:W298"/>
    <mergeCell ref="L287:W287"/>
    <mergeCell ref="L288:W288"/>
    <mergeCell ref="L289:W289"/>
    <mergeCell ref="L290:W290"/>
    <mergeCell ref="L291:W291"/>
    <mergeCell ref="L292:W292"/>
    <mergeCell ref="L281:W281"/>
    <mergeCell ref="L282:W282"/>
    <mergeCell ref="L283:W283"/>
    <mergeCell ref="L284:W284"/>
    <mergeCell ref="L285:W285"/>
    <mergeCell ref="L286:W286"/>
    <mergeCell ref="L275:W275"/>
    <mergeCell ref="L276:W276"/>
    <mergeCell ref="L277:W277"/>
    <mergeCell ref="L278:W278"/>
    <mergeCell ref="L279:W279"/>
    <mergeCell ref="L280:W280"/>
    <mergeCell ref="L269:W269"/>
    <mergeCell ref="L270:W270"/>
    <mergeCell ref="L271:W271"/>
    <mergeCell ref="L272:W272"/>
    <mergeCell ref="L273:W273"/>
    <mergeCell ref="L274:W274"/>
    <mergeCell ref="L263:W263"/>
    <mergeCell ref="L264:W264"/>
    <mergeCell ref="L265:W265"/>
    <mergeCell ref="L266:W266"/>
    <mergeCell ref="L267:W267"/>
    <mergeCell ref="L268:W268"/>
    <mergeCell ref="L257:W257"/>
    <mergeCell ref="L258:W258"/>
    <mergeCell ref="L259:W259"/>
    <mergeCell ref="L260:W260"/>
    <mergeCell ref="L261:W261"/>
    <mergeCell ref="L262:W262"/>
    <mergeCell ref="L251:W251"/>
    <mergeCell ref="L252:W252"/>
    <mergeCell ref="L253:W253"/>
    <mergeCell ref="L254:W254"/>
    <mergeCell ref="L255:W255"/>
    <mergeCell ref="L256:W256"/>
    <mergeCell ref="L245:W245"/>
    <mergeCell ref="L246:W246"/>
    <mergeCell ref="L247:W247"/>
    <mergeCell ref="L248:W248"/>
    <mergeCell ref="L249:W249"/>
    <mergeCell ref="L250:W250"/>
    <mergeCell ref="L239:W239"/>
    <mergeCell ref="L240:W240"/>
    <mergeCell ref="L241:W241"/>
    <mergeCell ref="L242:W242"/>
    <mergeCell ref="L243:W243"/>
    <mergeCell ref="L244:W244"/>
    <mergeCell ref="L233:W233"/>
    <mergeCell ref="L234:W234"/>
    <mergeCell ref="L235:W235"/>
    <mergeCell ref="L236:W236"/>
    <mergeCell ref="L237:W237"/>
    <mergeCell ref="L238:W238"/>
    <mergeCell ref="L227:W227"/>
    <mergeCell ref="L228:W228"/>
    <mergeCell ref="L229:W229"/>
    <mergeCell ref="L230:W230"/>
    <mergeCell ref="L231:W231"/>
    <mergeCell ref="L232:W232"/>
    <mergeCell ref="L221:W221"/>
    <mergeCell ref="L222:W222"/>
    <mergeCell ref="L223:W223"/>
    <mergeCell ref="L224:W224"/>
    <mergeCell ref="L225:W225"/>
    <mergeCell ref="L226:W226"/>
    <mergeCell ref="L215:W215"/>
    <mergeCell ref="L216:W216"/>
    <mergeCell ref="L217:W217"/>
    <mergeCell ref="L218:W218"/>
    <mergeCell ref="L219:W219"/>
    <mergeCell ref="L220:W220"/>
    <mergeCell ref="L209:W209"/>
    <mergeCell ref="L210:W210"/>
    <mergeCell ref="L211:W211"/>
    <mergeCell ref="L212:W212"/>
    <mergeCell ref="L213:W213"/>
    <mergeCell ref="L214:W214"/>
    <mergeCell ref="L203:W203"/>
    <mergeCell ref="L204:W204"/>
    <mergeCell ref="L205:W205"/>
    <mergeCell ref="L206:W206"/>
    <mergeCell ref="L207:W207"/>
    <mergeCell ref="L208:W208"/>
    <mergeCell ref="L197:W197"/>
    <mergeCell ref="L198:W198"/>
    <mergeCell ref="L199:W199"/>
    <mergeCell ref="L200:W200"/>
    <mergeCell ref="L201:W201"/>
    <mergeCell ref="L202:W202"/>
    <mergeCell ref="L191:W191"/>
    <mergeCell ref="L192:W192"/>
    <mergeCell ref="L193:W193"/>
    <mergeCell ref="L194:W194"/>
    <mergeCell ref="L195:W195"/>
    <mergeCell ref="L196:W196"/>
    <mergeCell ref="L185:W185"/>
    <mergeCell ref="L186:W186"/>
    <mergeCell ref="L187:W187"/>
    <mergeCell ref="L188:W188"/>
    <mergeCell ref="L189:W189"/>
    <mergeCell ref="L190:W190"/>
    <mergeCell ref="L179:W179"/>
    <mergeCell ref="L180:W180"/>
    <mergeCell ref="L181:W181"/>
    <mergeCell ref="L182:W182"/>
    <mergeCell ref="L183:W183"/>
    <mergeCell ref="L184:W184"/>
    <mergeCell ref="L173:W173"/>
    <mergeCell ref="L174:W174"/>
    <mergeCell ref="L175:W175"/>
    <mergeCell ref="L176:W176"/>
    <mergeCell ref="L177:W177"/>
    <mergeCell ref="L178:W178"/>
    <mergeCell ref="L167:W167"/>
    <mergeCell ref="L168:W168"/>
    <mergeCell ref="L169:W169"/>
    <mergeCell ref="L170:W170"/>
    <mergeCell ref="L171:W171"/>
    <mergeCell ref="L172:W172"/>
    <mergeCell ref="L161:W161"/>
    <mergeCell ref="L162:W162"/>
    <mergeCell ref="L163:W163"/>
    <mergeCell ref="L164:W164"/>
    <mergeCell ref="L165:W165"/>
    <mergeCell ref="L166:W166"/>
    <mergeCell ref="L155:W155"/>
    <mergeCell ref="L156:W156"/>
    <mergeCell ref="L157:W157"/>
    <mergeCell ref="L158:W158"/>
    <mergeCell ref="L159:W159"/>
    <mergeCell ref="L160:W160"/>
    <mergeCell ref="L149:W149"/>
    <mergeCell ref="L150:W150"/>
    <mergeCell ref="L151:W151"/>
    <mergeCell ref="L152:W152"/>
    <mergeCell ref="L153:W153"/>
    <mergeCell ref="L154:W154"/>
    <mergeCell ref="L143:W143"/>
    <mergeCell ref="L144:W144"/>
    <mergeCell ref="L145:W145"/>
    <mergeCell ref="L146:W146"/>
    <mergeCell ref="L147:W147"/>
    <mergeCell ref="L148:W148"/>
    <mergeCell ref="L137:W137"/>
    <mergeCell ref="L138:W138"/>
    <mergeCell ref="L139:W139"/>
    <mergeCell ref="L140:W140"/>
    <mergeCell ref="L141:W141"/>
    <mergeCell ref="L142:W142"/>
    <mergeCell ref="L131:W131"/>
    <mergeCell ref="L132:W132"/>
    <mergeCell ref="L133:W133"/>
    <mergeCell ref="L134:W134"/>
    <mergeCell ref="L135:W135"/>
    <mergeCell ref="L136:W136"/>
    <mergeCell ref="L125:W125"/>
    <mergeCell ref="L126:W126"/>
    <mergeCell ref="L127:W127"/>
    <mergeCell ref="L128:W128"/>
    <mergeCell ref="L129:W129"/>
    <mergeCell ref="L130:W130"/>
    <mergeCell ref="L119:W119"/>
    <mergeCell ref="L120:W120"/>
    <mergeCell ref="L121:W121"/>
    <mergeCell ref="L122:W122"/>
    <mergeCell ref="L123:W123"/>
    <mergeCell ref="L124:W124"/>
    <mergeCell ref="L113:W113"/>
    <mergeCell ref="L114:W114"/>
    <mergeCell ref="L115:W115"/>
    <mergeCell ref="L116:W116"/>
    <mergeCell ref="L117:W117"/>
    <mergeCell ref="L118:W118"/>
    <mergeCell ref="L107:W107"/>
    <mergeCell ref="L108:W108"/>
    <mergeCell ref="L109:W109"/>
    <mergeCell ref="L110:W110"/>
    <mergeCell ref="L111:W111"/>
    <mergeCell ref="L112:W112"/>
    <mergeCell ref="L101:W101"/>
    <mergeCell ref="L102:W102"/>
    <mergeCell ref="L103:W103"/>
    <mergeCell ref="L104:W104"/>
    <mergeCell ref="L105:W105"/>
    <mergeCell ref="L106:W106"/>
    <mergeCell ref="L95:W95"/>
    <mergeCell ref="L96:W96"/>
    <mergeCell ref="L97:W97"/>
    <mergeCell ref="L98:W98"/>
    <mergeCell ref="L99:W99"/>
    <mergeCell ref="L100:W100"/>
    <mergeCell ref="C93:W94"/>
    <mergeCell ref="D103:F103"/>
    <mergeCell ref="D104:F104"/>
    <mergeCell ref="D101:F101"/>
    <mergeCell ref="D102:F102"/>
    <mergeCell ref="D99:F99"/>
    <mergeCell ref="D100:F100"/>
    <mergeCell ref="D97:F97"/>
    <mergeCell ref="D98:F98"/>
    <mergeCell ref="D96:F96"/>
    <mergeCell ref="D95:F95"/>
    <mergeCell ref="D593:F593"/>
    <mergeCell ref="G593:I593"/>
    <mergeCell ref="D591:F591"/>
    <mergeCell ref="G591:I591"/>
    <mergeCell ref="D592:F592"/>
    <mergeCell ref="G592:I592"/>
    <mergeCell ref="D589:F589"/>
    <mergeCell ref="G589:I589"/>
    <mergeCell ref="D590:F590"/>
    <mergeCell ref="G590:I590"/>
    <mergeCell ref="D587:F587"/>
    <mergeCell ref="G587:I587"/>
    <mergeCell ref="D588:F588"/>
    <mergeCell ref="G588:I588"/>
    <mergeCell ref="D585:F585"/>
    <mergeCell ref="G585:I585"/>
    <mergeCell ref="D586:F586"/>
    <mergeCell ref="G586:I586"/>
    <mergeCell ref="D583:F583"/>
    <mergeCell ref="G583:I583"/>
    <mergeCell ref="D584:F584"/>
    <mergeCell ref="G584:I584"/>
    <mergeCell ref="D581:F581"/>
    <mergeCell ref="G581:I581"/>
    <mergeCell ref="D582:F582"/>
    <mergeCell ref="G582:I582"/>
    <mergeCell ref="D579:F579"/>
    <mergeCell ref="G579:I579"/>
    <mergeCell ref="D580:F580"/>
    <mergeCell ref="G580:I580"/>
    <mergeCell ref="D577:F577"/>
    <mergeCell ref="G577:I577"/>
    <mergeCell ref="D578:F578"/>
    <mergeCell ref="G578:I578"/>
    <mergeCell ref="D575:F575"/>
    <mergeCell ref="G575:I575"/>
    <mergeCell ref="D576:F576"/>
    <mergeCell ref="G576:I576"/>
    <mergeCell ref="D573:F573"/>
    <mergeCell ref="G573:I573"/>
    <mergeCell ref="D574:F574"/>
    <mergeCell ref="G574:I574"/>
    <mergeCell ref="D571:F571"/>
    <mergeCell ref="G571:I571"/>
    <mergeCell ref="D572:F572"/>
    <mergeCell ref="G572:I572"/>
    <mergeCell ref="D569:F569"/>
    <mergeCell ref="G569:I569"/>
    <mergeCell ref="D570:F570"/>
    <mergeCell ref="G570:I570"/>
    <mergeCell ref="D567:F567"/>
    <mergeCell ref="G567:I567"/>
    <mergeCell ref="D568:F568"/>
    <mergeCell ref="G568:I568"/>
    <mergeCell ref="D565:F565"/>
    <mergeCell ref="G565:I565"/>
    <mergeCell ref="D566:F566"/>
    <mergeCell ref="G566:I566"/>
    <mergeCell ref="D563:F563"/>
    <mergeCell ref="G563:I563"/>
    <mergeCell ref="D564:F564"/>
    <mergeCell ref="G564:I564"/>
    <mergeCell ref="D561:F561"/>
    <mergeCell ref="G561:I561"/>
    <mergeCell ref="D562:F562"/>
    <mergeCell ref="G562:I562"/>
    <mergeCell ref="D559:F559"/>
    <mergeCell ref="G559:I559"/>
    <mergeCell ref="D560:F560"/>
    <mergeCell ref="G560:I560"/>
    <mergeCell ref="D557:F557"/>
    <mergeCell ref="G557:I557"/>
    <mergeCell ref="D558:F558"/>
    <mergeCell ref="G558:I558"/>
    <mergeCell ref="D555:F555"/>
    <mergeCell ref="G555:I555"/>
    <mergeCell ref="D556:F556"/>
    <mergeCell ref="G556:I556"/>
    <mergeCell ref="D553:F553"/>
    <mergeCell ref="G553:I553"/>
    <mergeCell ref="D554:F554"/>
    <mergeCell ref="G554:I554"/>
    <mergeCell ref="D551:F551"/>
    <mergeCell ref="G551:I551"/>
    <mergeCell ref="D552:F552"/>
    <mergeCell ref="G552:I552"/>
    <mergeCell ref="D549:F549"/>
    <mergeCell ref="G549:I549"/>
    <mergeCell ref="D550:F550"/>
    <mergeCell ref="G550:I550"/>
    <mergeCell ref="D547:F547"/>
    <mergeCell ref="G547:I547"/>
    <mergeCell ref="D548:F548"/>
    <mergeCell ref="G548:I548"/>
    <mergeCell ref="D545:F545"/>
    <mergeCell ref="G545:I545"/>
    <mergeCell ref="D546:F546"/>
    <mergeCell ref="G546:I546"/>
    <mergeCell ref="D543:F543"/>
    <mergeCell ref="G543:I543"/>
    <mergeCell ref="D544:F544"/>
    <mergeCell ref="G544:I544"/>
    <mergeCell ref="D541:F541"/>
    <mergeCell ref="G541:I541"/>
    <mergeCell ref="D542:F542"/>
    <mergeCell ref="G542:I542"/>
    <mergeCell ref="D539:F539"/>
    <mergeCell ref="G539:I539"/>
    <mergeCell ref="D540:F540"/>
    <mergeCell ref="G540:I540"/>
    <mergeCell ref="D537:F537"/>
    <mergeCell ref="G537:I537"/>
    <mergeCell ref="D538:F538"/>
    <mergeCell ref="G538:I538"/>
    <mergeCell ref="D535:F535"/>
    <mergeCell ref="G535:I535"/>
    <mergeCell ref="D536:F536"/>
    <mergeCell ref="G536:I536"/>
    <mergeCell ref="D533:F533"/>
    <mergeCell ref="G533:I533"/>
    <mergeCell ref="D534:F534"/>
    <mergeCell ref="G534:I534"/>
    <mergeCell ref="D531:F531"/>
    <mergeCell ref="G531:I531"/>
    <mergeCell ref="D532:F532"/>
    <mergeCell ref="G532:I532"/>
    <mergeCell ref="D529:F529"/>
    <mergeCell ref="G529:I529"/>
    <mergeCell ref="D530:F530"/>
    <mergeCell ref="G530:I530"/>
    <mergeCell ref="D527:F527"/>
    <mergeCell ref="G527:I527"/>
    <mergeCell ref="D528:F528"/>
    <mergeCell ref="G528:I528"/>
    <mergeCell ref="D525:F525"/>
    <mergeCell ref="G525:I525"/>
    <mergeCell ref="D526:F526"/>
    <mergeCell ref="G526:I526"/>
    <mergeCell ref="D523:F523"/>
    <mergeCell ref="G523:I523"/>
    <mergeCell ref="D524:F524"/>
    <mergeCell ref="G524:I524"/>
    <mergeCell ref="D521:F521"/>
    <mergeCell ref="G521:I521"/>
    <mergeCell ref="D522:F522"/>
    <mergeCell ref="G522:I522"/>
    <mergeCell ref="D519:F519"/>
    <mergeCell ref="G519:I519"/>
    <mergeCell ref="D520:F520"/>
    <mergeCell ref="G520:I520"/>
    <mergeCell ref="D517:F517"/>
    <mergeCell ref="G517:I517"/>
    <mergeCell ref="D518:F518"/>
    <mergeCell ref="G518:I518"/>
    <mergeCell ref="D515:F515"/>
    <mergeCell ref="G515:I515"/>
    <mergeCell ref="D516:F516"/>
    <mergeCell ref="G516:I516"/>
    <mergeCell ref="D513:F513"/>
    <mergeCell ref="G513:I513"/>
    <mergeCell ref="D514:F514"/>
    <mergeCell ref="G514:I514"/>
    <mergeCell ref="D511:F511"/>
    <mergeCell ref="G511:I511"/>
    <mergeCell ref="D512:F512"/>
    <mergeCell ref="G512:I512"/>
    <mergeCell ref="D509:F509"/>
    <mergeCell ref="G509:I509"/>
    <mergeCell ref="D510:F510"/>
    <mergeCell ref="G510:I510"/>
    <mergeCell ref="D507:F507"/>
    <mergeCell ref="G507:I507"/>
    <mergeCell ref="D508:F508"/>
    <mergeCell ref="G508:I508"/>
    <mergeCell ref="D505:F505"/>
    <mergeCell ref="G505:I505"/>
    <mergeCell ref="D506:F506"/>
    <mergeCell ref="G506:I506"/>
    <mergeCell ref="D503:F503"/>
    <mergeCell ref="G503:I503"/>
    <mergeCell ref="D504:F504"/>
    <mergeCell ref="G504:I504"/>
    <mergeCell ref="D501:F501"/>
    <mergeCell ref="G501:I501"/>
    <mergeCell ref="D502:F502"/>
    <mergeCell ref="G502:I502"/>
    <mergeCell ref="D499:F499"/>
    <mergeCell ref="G499:I499"/>
    <mergeCell ref="D500:F500"/>
    <mergeCell ref="G500:I500"/>
    <mergeCell ref="D497:F497"/>
    <mergeCell ref="G497:I497"/>
    <mergeCell ref="D498:F498"/>
    <mergeCell ref="G498:I498"/>
    <mergeCell ref="D495:F495"/>
    <mergeCell ref="G495:I495"/>
    <mergeCell ref="D496:F496"/>
    <mergeCell ref="G496:I496"/>
    <mergeCell ref="D493:F493"/>
    <mergeCell ref="G493:I493"/>
    <mergeCell ref="D494:F494"/>
    <mergeCell ref="G494:I494"/>
    <mergeCell ref="D491:F491"/>
    <mergeCell ref="G491:I491"/>
    <mergeCell ref="D492:F492"/>
    <mergeCell ref="G492:I492"/>
    <mergeCell ref="D489:F489"/>
    <mergeCell ref="G489:I489"/>
    <mergeCell ref="D490:F490"/>
    <mergeCell ref="G490:I490"/>
    <mergeCell ref="D487:F487"/>
    <mergeCell ref="G487:I487"/>
    <mergeCell ref="D488:F488"/>
    <mergeCell ref="G488:I488"/>
    <mergeCell ref="D485:F485"/>
    <mergeCell ref="G485:I485"/>
    <mergeCell ref="D486:F486"/>
    <mergeCell ref="G486:I486"/>
    <mergeCell ref="D483:F483"/>
    <mergeCell ref="G483:I483"/>
    <mergeCell ref="D484:F484"/>
    <mergeCell ref="G484:I484"/>
    <mergeCell ref="D481:F481"/>
    <mergeCell ref="G481:I481"/>
    <mergeCell ref="D482:F482"/>
    <mergeCell ref="G482:I482"/>
    <mergeCell ref="D479:F479"/>
    <mergeCell ref="G479:I479"/>
    <mergeCell ref="D480:F480"/>
    <mergeCell ref="G480:I480"/>
    <mergeCell ref="D477:F477"/>
    <mergeCell ref="G477:I477"/>
    <mergeCell ref="D478:F478"/>
    <mergeCell ref="G478:I478"/>
    <mergeCell ref="D475:F475"/>
    <mergeCell ref="G475:I475"/>
    <mergeCell ref="D476:F476"/>
    <mergeCell ref="G476:I476"/>
    <mergeCell ref="D473:F473"/>
    <mergeCell ref="G473:I473"/>
    <mergeCell ref="D474:F474"/>
    <mergeCell ref="G474:I474"/>
    <mergeCell ref="D471:F471"/>
    <mergeCell ref="G471:I471"/>
    <mergeCell ref="D472:F472"/>
    <mergeCell ref="G472:I472"/>
    <mergeCell ref="D469:F469"/>
    <mergeCell ref="G469:I469"/>
    <mergeCell ref="D470:F470"/>
    <mergeCell ref="G470:I470"/>
    <mergeCell ref="D467:F467"/>
    <mergeCell ref="G467:I467"/>
    <mergeCell ref="D468:F468"/>
    <mergeCell ref="G468:I468"/>
    <mergeCell ref="D465:F465"/>
    <mergeCell ref="G465:I465"/>
    <mergeCell ref="D466:F466"/>
    <mergeCell ref="G466:I466"/>
    <mergeCell ref="D463:F463"/>
    <mergeCell ref="G463:I463"/>
    <mergeCell ref="D464:F464"/>
    <mergeCell ref="G464:I464"/>
    <mergeCell ref="D461:F461"/>
    <mergeCell ref="G461:I461"/>
    <mergeCell ref="D462:F462"/>
    <mergeCell ref="G462:I462"/>
    <mergeCell ref="D459:F459"/>
    <mergeCell ref="G459:I459"/>
    <mergeCell ref="D460:F460"/>
    <mergeCell ref="G460:I460"/>
    <mergeCell ref="D457:F457"/>
    <mergeCell ref="G457:I457"/>
    <mergeCell ref="D458:F458"/>
    <mergeCell ref="G458:I458"/>
    <mergeCell ref="D455:F455"/>
    <mergeCell ref="G455:I455"/>
    <mergeCell ref="D456:F456"/>
    <mergeCell ref="G456:I456"/>
    <mergeCell ref="D453:F453"/>
    <mergeCell ref="G453:I453"/>
    <mergeCell ref="D454:F454"/>
    <mergeCell ref="G454:I454"/>
    <mergeCell ref="D451:F451"/>
    <mergeCell ref="G451:I451"/>
    <mergeCell ref="D452:F452"/>
    <mergeCell ref="G452:I452"/>
    <mergeCell ref="D449:F449"/>
    <mergeCell ref="G449:I449"/>
    <mergeCell ref="D450:F450"/>
    <mergeCell ref="G450:I450"/>
    <mergeCell ref="D447:F447"/>
    <mergeCell ref="G447:I447"/>
    <mergeCell ref="D448:F448"/>
    <mergeCell ref="G448:I448"/>
    <mergeCell ref="D445:F445"/>
    <mergeCell ref="G445:I445"/>
    <mergeCell ref="D446:F446"/>
    <mergeCell ref="G446:I446"/>
    <mergeCell ref="D443:F443"/>
    <mergeCell ref="G443:I443"/>
    <mergeCell ref="D444:F444"/>
    <mergeCell ref="G444:I444"/>
    <mergeCell ref="D441:F441"/>
    <mergeCell ref="G441:I441"/>
    <mergeCell ref="D442:F442"/>
    <mergeCell ref="G442:I442"/>
    <mergeCell ref="D439:F439"/>
    <mergeCell ref="G439:I439"/>
    <mergeCell ref="D440:F440"/>
    <mergeCell ref="G440:I440"/>
    <mergeCell ref="D437:F437"/>
    <mergeCell ref="G437:I437"/>
    <mergeCell ref="D438:F438"/>
    <mergeCell ref="G438:I438"/>
    <mergeCell ref="D435:F435"/>
    <mergeCell ref="G435:I435"/>
    <mergeCell ref="D436:F436"/>
    <mergeCell ref="G436:I436"/>
    <mergeCell ref="D433:F433"/>
    <mergeCell ref="G433:I433"/>
    <mergeCell ref="D434:F434"/>
    <mergeCell ref="G434:I434"/>
    <mergeCell ref="D431:F431"/>
    <mergeCell ref="G431:I431"/>
    <mergeCell ref="D432:F432"/>
    <mergeCell ref="G432:I432"/>
    <mergeCell ref="D429:F429"/>
    <mergeCell ref="G429:I429"/>
    <mergeCell ref="D430:F430"/>
    <mergeCell ref="G430:I430"/>
    <mergeCell ref="D427:F427"/>
    <mergeCell ref="G427:I427"/>
    <mergeCell ref="D428:F428"/>
    <mergeCell ref="G428:I428"/>
    <mergeCell ref="D425:F425"/>
    <mergeCell ref="G425:I425"/>
    <mergeCell ref="D426:F426"/>
    <mergeCell ref="G426:I426"/>
    <mergeCell ref="D423:F423"/>
    <mergeCell ref="G423:I423"/>
    <mergeCell ref="D424:F424"/>
    <mergeCell ref="G424:I424"/>
    <mergeCell ref="D421:F421"/>
    <mergeCell ref="G421:I421"/>
    <mergeCell ref="D422:F422"/>
    <mergeCell ref="G422:I422"/>
    <mergeCell ref="D419:F419"/>
    <mergeCell ref="G419:I419"/>
    <mergeCell ref="D420:F420"/>
    <mergeCell ref="G420:I420"/>
    <mergeCell ref="D417:F417"/>
    <mergeCell ref="G417:I417"/>
    <mergeCell ref="D418:F418"/>
    <mergeCell ref="G418:I418"/>
    <mergeCell ref="D415:F415"/>
    <mergeCell ref="G415:I415"/>
    <mergeCell ref="D416:F416"/>
    <mergeCell ref="G416:I416"/>
    <mergeCell ref="D413:F413"/>
    <mergeCell ref="G413:I413"/>
    <mergeCell ref="D414:F414"/>
    <mergeCell ref="G414:I414"/>
    <mergeCell ref="D411:F411"/>
    <mergeCell ref="G411:I411"/>
    <mergeCell ref="D412:F412"/>
    <mergeCell ref="G412:I412"/>
    <mergeCell ref="D409:F409"/>
    <mergeCell ref="G409:I409"/>
    <mergeCell ref="D410:F410"/>
    <mergeCell ref="G410:I410"/>
    <mergeCell ref="D407:F407"/>
    <mergeCell ref="G407:I407"/>
    <mergeCell ref="D408:F408"/>
    <mergeCell ref="G408:I408"/>
    <mergeCell ref="D405:F405"/>
    <mergeCell ref="G405:I405"/>
    <mergeCell ref="D406:F406"/>
    <mergeCell ref="G406:I406"/>
    <mergeCell ref="D403:F403"/>
    <mergeCell ref="G403:I403"/>
    <mergeCell ref="D404:F404"/>
    <mergeCell ref="G404:I404"/>
    <mergeCell ref="D401:F401"/>
    <mergeCell ref="G401:I401"/>
    <mergeCell ref="D402:F402"/>
    <mergeCell ref="G402:I402"/>
    <mergeCell ref="D399:F399"/>
    <mergeCell ref="G399:I399"/>
    <mergeCell ref="D400:F400"/>
    <mergeCell ref="G400:I400"/>
    <mergeCell ref="D397:F397"/>
    <mergeCell ref="G397:I397"/>
    <mergeCell ref="D398:F398"/>
    <mergeCell ref="G398:I398"/>
    <mergeCell ref="D395:F395"/>
    <mergeCell ref="G395:I395"/>
    <mergeCell ref="D396:F396"/>
    <mergeCell ref="G396:I396"/>
    <mergeCell ref="D393:F393"/>
    <mergeCell ref="G393:I393"/>
    <mergeCell ref="D394:F394"/>
    <mergeCell ref="G394:I394"/>
    <mergeCell ref="D391:F391"/>
    <mergeCell ref="G391:I391"/>
    <mergeCell ref="D392:F392"/>
    <mergeCell ref="G392:I392"/>
    <mergeCell ref="D389:F389"/>
    <mergeCell ref="G389:I389"/>
    <mergeCell ref="D390:F390"/>
    <mergeCell ref="G390:I390"/>
    <mergeCell ref="D387:F387"/>
    <mergeCell ref="G387:I387"/>
    <mergeCell ref="D388:F388"/>
    <mergeCell ref="G388:I388"/>
    <mergeCell ref="D385:F385"/>
    <mergeCell ref="G385:I385"/>
    <mergeCell ref="D386:F386"/>
    <mergeCell ref="G386:I386"/>
    <mergeCell ref="D383:F383"/>
    <mergeCell ref="G383:I383"/>
    <mergeCell ref="D384:F384"/>
    <mergeCell ref="G384:I384"/>
    <mergeCell ref="D381:F381"/>
    <mergeCell ref="G381:I381"/>
    <mergeCell ref="D382:F382"/>
    <mergeCell ref="G382:I382"/>
    <mergeCell ref="D379:F379"/>
    <mergeCell ref="G379:I379"/>
    <mergeCell ref="D380:F380"/>
    <mergeCell ref="G380:I380"/>
    <mergeCell ref="D377:F377"/>
    <mergeCell ref="G377:I377"/>
    <mergeCell ref="D378:F378"/>
    <mergeCell ref="G378:I378"/>
    <mergeCell ref="D375:F375"/>
    <mergeCell ref="G375:I375"/>
    <mergeCell ref="D376:F376"/>
    <mergeCell ref="G376:I376"/>
    <mergeCell ref="D373:F373"/>
    <mergeCell ref="G373:I373"/>
    <mergeCell ref="D374:F374"/>
    <mergeCell ref="G374:I374"/>
    <mergeCell ref="D371:F371"/>
    <mergeCell ref="G371:I371"/>
    <mergeCell ref="D372:F372"/>
    <mergeCell ref="G372:I372"/>
    <mergeCell ref="D369:F369"/>
    <mergeCell ref="G369:I369"/>
    <mergeCell ref="D370:F370"/>
    <mergeCell ref="G370:I370"/>
    <mergeCell ref="D367:F367"/>
    <mergeCell ref="G367:I367"/>
    <mergeCell ref="D368:F368"/>
    <mergeCell ref="G368:I368"/>
    <mergeCell ref="D365:F365"/>
    <mergeCell ref="G365:I365"/>
    <mergeCell ref="D366:F366"/>
    <mergeCell ref="G366:I366"/>
    <mergeCell ref="D363:F363"/>
    <mergeCell ref="G363:I363"/>
    <mergeCell ref="D364:F364"/>
    <mergeCell ref="G364:I364"/>
    <mergeCell ref="D361:F361"/>
    <mergeCell ref="G361:I361"/>
    <mergeCell ref="D362:F362"/>
    <mergeCell ref="G362:I362"/>
    <mergeCell ref="D359:F359"/>
    <mergeCell ref="G359:I359"/>
    <mergeCell ref="D360:F360"/>
    <mergeCell ref="G360:I360"/>
    <mergeCell ref="D357:F357"/>
    <mergeCell ref="G357:I357"/>
    <mergeCell ref="D358:F358"/>
    <mergeCell ref="G358:I358"/>
    <mergeCell ref="D355:F355"/>
    <mergeCell ref="G355:I355"/>
    <mergeCell ref="D356:F356"/>
    <mergeCell ref="G356:I356"/>
    <mergeCell ref="D353:F353"/>
    <mergeCell ref="G353:I353"/>
    <mergeCell ref="D354:F354"/>
    <mergeCell ref="G354:I354"/>
    <mergeCell ref="D351:F351"/>
    <mergeCell ref="G351:I351"/>
    <mergeCell ref="D352:F352"/>
    <mergeCell ref="G352:I352"/>
    <mergeCell ref="D349:F349"/>
    <mergeCell ref="G349:I349"/>
    <mergeCell ref="D350:F350"/>
    <mergeCell ref="G350:I350"/>
    <mergeCell ref="D347:F347"/>
    <mergeCell ref="G347:I347"/>
    <mergeCell ref="D348:F348"/>
    <mergeCell ref="G348:I348"/>
    <mergeCell ref="D345:F345"/>
    <mergeCell ref="G345:I345"/>
    <mergeCell ref="D346:F346"/>
    <mergeCell ref="G346:I346"/>
    <mergeCell ref="D343:F343"/>
    <mergeCell ref="G343:I343"/>
    <mergeCell ref="D344:F344"/>
    <mergeCell ref="G344:I344"/>
    <mergeCell ref="D341:F341"/>
    <mergeCell ref="G341:I341"/>
    <mergeCell ref="D342:F342"/>
    <mergeCell ref="G342:I342"/>
    <mergeCell ref="D339:F339"/>
    <mergeCell ref="G339:I339"/>
    <mergeCell ref="D340:F340"/>
    <mergeCell ref="G340:I340"/>
    <mergeCell ref="D337:F337"/>
    <mergeCell ref="G337:I337"/>
    <mergeCell ref="D338:F338"/>
    <mergeCell ref="G338:I338"/>
    <mergeCell ref="D335:F335"/>
    <mergeCell ref="G335:I335"/>
    <mergeCell ref="D336:F336"/>
    <mergeCell ref="G336:I336"/>
    <mergeCell ref="D333:F333"/>
    <mergeCell ref="G333:I333"/>
    <mergeCell ref="D334:F334"/>
    <mergeCell ref="G334:I334"/>
    <mergeCell ref="D331:F331"/>
    <mergeCell ref="G331:I331"/>
    <mergeCell ref="D332:F332"/>
    <mergeCell ref="G332:I332"/>
    <mergeCell ref="D329:F329"/>
    <mergeCell ref="G329:I329"/>
    <mergeCell ref="D330:F330"/>
    <mergeCell ref="G330:I330"/>
    <mergeCell ref="D327:F327"/>
    <mergeCell ref="G327:I327"/>
    <mergeCell ref="D328:F328"/>
    <mergeCell ref="G328:I328"/>
    <mergeCell ref="D325:F325"/>
    <mergeCell ref="G325:I325"/>
    <mergeCell ref="D326:F326"/>
    <mergeCell ref="G326:I326"/>
    <mergeCell ref="D323:F323"/>
    <mergeCell ref="G323:I323"/>
    <mergeCell ref="D324:F324"/>
    <mergeCell ref="G324:I324"/>
    <mergeCell ref="D321:F321"/>
    <mergeCell ref="G321:I321"/>
    <mergeCell ref="D322:F322"/>
    <mergeCell ref="G322:I322"/>
    <mergeCell ref="D319:F319"/>
    <mergeCell ref="G319:I319"/>
    <mergeCell ref="D320:F320"/>
    <mergeCell ref="G320:I320"/>
    <mergeCell ref="D317:F317"/>
    <mergeCell ref="G317:I317"/>
    <mergeCell ref="D318:F318"/>
    <mergeCell ref="G318:I318"/>
    <mergeCell ref="D315:F315"/>
    <mergeCell ref="G315:I315"/>
    <mergeCell ref="D316:F316"/>
    <mergeCell ref="G316:I316"/>
    <mergeCell ref="D313:F313"/>
    <mergeCell ref="G313:I313"/>
    <mergeCell ref="D314:F314"/>
    <mergeCell ref="G314:I314"/>
    <mergeCell ref="D311:F311"/>
    <mergeCell ref="G311:I311"/>
    <mergeCell ref="D312:F312"/>
    <mergeCell ref="G312:I312"/>
    <mergeCell ref="D309:F309"/>
    <mergeCell ref="G309:I309"/>
    <mergeCell ref="D310:F310"/>
    <mergeCell ref="G310:I310"/>
    <mergeCell ref="D307:F307"/>
    <mergeCell ref="G307:I307"/>
    <mergeCell ref="D308:F308"/>
    <mergeCell ref="G308:I308"/>
    <mergeCell ref="D305:F305"/>
    <mergeCell ref="G305:I305"/>
    <mergeCell ref="D306:F306"/>
    <mergeCell ref="G306:I306"/>
    <mergeCell ref="D303:F303"/>
    <mergeCell ref="G303:I303"/>
    <mergeCell ref="D304:F304"/>
    <mergeCell ref="G304:I304"/>
    <mergeCell ref="D301:F301"/>
    <mergeCell ref="G301:I301"/>
    <mergeCell ref="D302:F302"/>
    <mergeCell ref="G302:I302"/>
    <mergeCell ref="D299:F299"/>
    <mergeCell ref="G299:I299"/>
    <mergeCell ref="D300:F300"/>
    <mergeCell ref="G300:I300"/>
    <mergeCell ref="D297:F297"/>
    <mergeCell ref="G297:I297"/>
    <mergeCell ref="D298:F298"/>
    <mergeCell ref="G298:I298"/>
    <mergeCell ref="D295:F295"/>
    <mergeCell ref="G295:I295"/>
    <mergeCell ref="D296:F296"/>
    <mergeCell ref="G296:I296"/>
    <mergeCell ref="D293:F293"/>
    <mergeCell ref="G293:I293"/>
    <mergeCell ref="D294:F294"/>
    <mergeCell ref="G294:I294"/>
    <mergeCell ref="D291:F291"/>
    <mergeCell ref="G291:I291"/>
    <mergeCell ref="D292:F292"/>
    <mergeCell ref="G292:I292"/>
    <mergeCell ref="D289:F289"/>
    <mergeCell ref="G289:I289"/>
    <mergeCell ref="D290:F290"/>
    <mergeCell ref="G290:I290"/>
    <mergeCell ref="D287:F287"/>
    <mergeCell ref="G287:I287"/>
    <mergeCell ref="D288:F288"/>
    <mergeCell ref="G288:I288"/>
    <mergeCell ref="D285:F285"/>
    <mergeCell ref="G285:I285"/>
    <mergeCell ref="D286:F286"/>
    <mergeCell ref="G286:I286"/>
    <mergeCell ref="D283:F283"/>
    <mergeCell ref="G283:I283"/>
    <mergeCell ref="D284:F284"/>
    <mergeCell ref="G284:I284"/>
    <mergeCell ref="D281:F281"/>
    <mergeCell ref="G281:I281"/>
    <mergeCell ref="D282:F282"/>
    <mergeCell ref="G282:I282"/>
    <mergeCell ref="D279:F279"/>
    <mergeCell ref="G279:I279"/>
    <mergeCell ref="D280:F280"/>
    <mergeCell ref="G280:I280"/>
    <mergeCell ref="D277:F277"/>
    <mergeCell ref="G277:I277"/>
    <mergeCell ref="D278:F278"/>
    <mergeCell ref="G278:I278"/>
    <mergeCell ref="D275:F275"/>
    <mergeCell ref="G275:I275"/>
    <mergeCell ref="D276:F276"/>
    <mergeCell ref="G276:I276"/>
    <mergeCell ref="D273:F273"/>
    <mergeCell ref="G273:I273"/>
    <mergeCell ref="D274:F274"/>
    <mergeCell ref="G274:I274"/>
    <mergeCell ref="D271:F271"/>
    <mergeCell ref="G271:I271"/>
    <mergeCell ref="D272:F272"/>
    <mergeCell ref="G272:I272"/>
    <mergeCell ref="D269:F269"/>
    <mergeCell ref="G269:I269"/>
    <mergeCell ref="D270:F270"/>
    <mergeCell ref="G270:I270"/>
    <mergeCell ref="D267:F267"/>
    <mergeCell ref="G267:I267"/>
    <mergeCell ref="D268:F268"/>
    <mergeCell ref="G268:I268"/>
    <mergeCell ref="D265:F265"/>
    <mergeCell ref="G265:I265"/>
    <mergeCell ref="D266:F266"/>
    <mergeCell ref="G266:I266"/>
    <mergeCell ref="D263:F263"/>
    <mergeCell ref="G263:I263"/>
    <mergeCell ref="D264:F264"/>
    <mergeCell ref="G264:I264"/>
    <mergeCell ref="D261:F261"/>
    <mergeCell ref="G261:I261"/>
    <mergeCell ref="D262:F262"/>
    <mergeCell ref="G262:I262"/>
    <mergeCell ref="D259:F259"/>
    <mergeCell ref="G259:I259"/>
    <mergeCell ref="D260:F260"/>
    <mergeCell ref="G260:I260"/>
    <mergeCell ref="D257:F257"/>
    <mergeCell ref="G257:I257"/>
    <mergeCell ref="D258:F258"/>
    <mergeCell ref="G258:I258"/>
    <mergeCell ref="D255:F255"/>
    <mergeCell ref="G255:I255"/>
    <mergeCell ref="D256:F256"/>
    <mergeCell ref="G256:I256"/>
    <mergeCell ref="D253:F253"/>
    <mergeCell ref="G253:I253"/>
    <mergeCell ref="D254:F254"/>
    <mergeCell ref="G254:I254"/>
    <mergeCell ref="D251:F251"/>
    <mergeCell ref="G251:I251"/>
    <mergeCell ref="D252:F252"/>
    <mergeCell ref="G252:I252"/>
    <mergeCell ref="D249:F249"/>
    <mergeCell ref="G249:I249"/>
    <mergeCell ref="D250:F250"/>
    <mergeCell ref="G250:I250"/>
    <mergeCell ref="D247:F247"/>
    <mergeCell ref="G247:I247"/>
    <mergeCell ref="D248:F248"/>
    <mergeCell ref="G248:I248"/>
    <mergeCell ref="D245:F245"/>
    <mergeCell ref="G245:I245"/>
    <mergeCell ref="D246:F246"/>
    <mergeCell ref="G246:I246"/>
    <mergeCell ref="D243:F243"/>
    <mergeCell ref="G243:I243"/>
    <mergeCell ref="D244:F244"/>
    <mergeCell ref="G244:I244"/>
    <mergeCell ref="D241:F241"/>
    <mergeCell ref="G241:I241"/>
    <mergeCell ref="D242:F242"/>
    <mergeCell ref="G242:I242"/>
    <mergeCell ref="D239:F239"/>
    <mergeCell ref="G239:I239"/>
    <mergeCell ref="D240:F240"/>
    <mergeCell ref="G240:I240"/>
    <mergeCell ref="D237:F237"/>
    <mergeCell ref="G237:I237"/>
    <mergeCell ref="D238:F238"/>
    <mergeCell ref="G238:I238"/>
    <mergeCell ref="D235:F235"/>
    <mergeCell ref="G235:I235"/>
    <mergeCell ref="D236:F236"/>
    <mergeCell ref="G236:I236"/>
    <mergeCell ref="D233:F233"/>
    <mergeCell ref="G233:I233"/>
    <mergeCell ref="D234:F234"/>
    <mergeCell ref="G234:I234"/>
    <mergeCell ref="D231:F231"/>
    <mergeCell ref="G231:I231"/>
    <mergeCell ref="D232:F232"/>
    <mergeCell ref="G232:I232"/>
    <mergeCell ref="D229:F229"/>
    <mergeCell ref="G229:I229"/>
    <mergeCell ref="D230:F230"/>
    <mergeCell ref="G230:I230"/>
    <mergeCell ref="D227:F227"/>
    <mergeCell ref="G227:I227"/>
    <mergeCell ref="D228:F228"/>
    <mergeCell ref="G228:I228"/>
    <mergeCell ref="D225:F225"/>
    <mergeCell ref="G225:I225"/>
    <mergeCell ref="D226:F226"/>
    <mergeCell ref="G226:I226"/>
    <mergeCell ref="D223:F223"/>
    <mergeCell ref="G223:I223"/>
    <mergeCell ref="D224:F224"/>
    <mergeCell ref="G224:I224"/>
    <mergeCell ref="D221:F221"/>
    <mergeCell ref="G221:I221"/>
    <mergeCell ref="D222:F222"/>
    <mergeCell ref="G222:I222"/>
    <mergeCell ref="D219:F219"/>
    <mergeCell ref="G219:I219"/>
    <mergeCell ref="D220:F220"/>
    <mergeCell ref="G220:I220"/>
    <mergeCell ref="D217:F217"/>
    <mergeCell ref="G217:I217"/>
    <mergeCell ref="D218:F218"/>
    <mergeCell ref="G218:I218"/>
    <mergeCell ref="D215:F215"/>
    <mergeCell ref="G215:I215"/>
    <mergeCell ref="D216:F216"/>
    <mergeCell ref="G216:I216"/>
    <mergeCell ref="D213:F213"/>
    <mergeCell ref="G213:I213"/>
    <mergeCell ref="D214:F214"/>
    <mergeCell ref="G214:I214"/>
    <mergeCell ref="D211:F211"/>
    <mergeCell ref="G211:I211"/>
    <mergeCell ref="D212:F212"/>
    <mergeCell ref="G212:I212"/>
    <mergeCell ref="D209:F209"/>
    <mergeCell ref="G209:I209"/>
    <mergeCell ref="D210:F210"/>
    <mergeCell ref="G210:I210"/>
    <mergeCell ref="D207:F207"/>
    <mergeCell ref="G207:I207"/>
    <mergeCell ref="D208:F208"/>
    <mergeCell ref="G208:I208"/>
    <mergeCell ref="D205:F205"/>
    <mergeCell ref="G205:I205"/>
    <mergeCell ref="D206:F206"/>
    <mergeCell ref="G206:I206"/>
    <mergeCell ref="D203:F203"/>
    <mergeCell ref="G203:I203"/>
    <mergeCell ref="D204:F204"/>
    <mergeCell ref="G204:I204"/>
    <mergeCell ref="D201:F201"/>
    <mergeCell ref="G201:I201"/>
    <mergeCell ref="D202:F202"/>
    <mergeCell ref="G202:I202"/>
    <mergeCell ref="D199:F199"/>
    <mergeCell ref="G199:I199"/>
    <mergeCell ref="D200:F200"/>
    <mergeCell ref="G200:I200"/>
    <mergeCell ref="D197:F197"/>
    <mergeCell ref="G197:I197"/>
    <mergeCell ref="D198:F198"/>
    <mergeCell ref="G198:I198"/>
    <mergeCell ref="D195:F195"/>
    <mergeCell ref="G195:I195"/>
    <mergeCell ref="D196:F196"/>
    <mergeCell ref="G196:I196"/>
    <mergeCell ref="D193:F193"/>
    <mergeCell ref="G193:I193"/>
    <mergeCell ref="D194:F194"/>
    <mergeCell ref="G194:I194"/>
    <mergeCell ref="D191:F191"/>
    <mergeCell ref="G191:I191"/>
    <mergeCell ref="D192:F192"/>
    <mergeCell ref="G192:I192"/>
    <mergeCell ref="D189:F189"/>
    <mergeCell ref="G189:I189"/>
    <mergeCell ref="D190:F190"/>
    <mergeCell ref="G190:I190"/>
    <mergeCell ref="D187:F187"/>
    <mergeCell ref="G187:I187"/>
    <mergeCell ref="D188:F188"/>
    <mergeCell ref="G188:I188"/>
    <mergeCell ref="D185:F185"/>
    <mergeCell ref="G185:I185"/>
    <mergeCell ref="D186:F186"/>
    <mergeCell ref="G186:I186"/>
    <mergeCell ref="D183:F183"/>
    <mergeCell ref="G183:I183"/>
    <mergeCell ref="D184:F184"/>
    <mergeCell ref="G184:I184"/>
    <mergeCell ref="D181:F181"/>
    <mergeCell ref="G181:I181"/>
    <mergeCell ref="D182:F182"/>
    <mergeCell ref="G182:I182"/>
    <mergeCell ref="D179:F179"/>
    <mergeCell ref="G179:I179"/>
    <mergeCell ref="D180:F180"/>
    <mergeCell ref="G180:I180"/>
    <mergeCell ref="D177:F177"/>
    <mergeCell ref="G177:I177"/>
    <mergeCell ref="D178:F178"/>
    <mergeCell ref="G178:I178"/>
    <mergeCell ref="D175:F175"/>
    <mergeCell ref="G175:I175"/>
    <mergeCell ref="D176:F176"/>
    <mergeCell ref="G176:I176"/>
    <mergeCell ref="D173:F173"/>
    <mergeCell ref="G173:I173"/>
    <mergeCell ref="D174:F174"/>
    <mergeCell ref="G174:I174"/>
    <mergeCell ref="D171:F171"/>
    <mergeCell ref="G171:I171"/>
    <mergeCell ref="D172:F172"/>
    <mergeCell ref="G172:I172"/>
    <mergeCell ref="D169:F169"/>
    <mergeCell ref="G169:I169"/>
    <mergeCell ref="D170:F170"/>
    <mergeCell ref="G170:I170"/>
    <mergeCell ref="D167:F167"/>
    <mergeCell ref="G167:I167"/>
    <mergeCell ref="D168:F168"/>
    <mergeCell ref="G168:I168"/>
    <mergeCell ref="D165:F165"/>
    <mergeCell ref="G165:I165"/>
    <mergeCell ref="D166:F166"/>
    <mergeCell ref="G166:I166"/>
    <mergeCell ref="D163:F163"/>
    <mergeCell ref="G163:I163"/>
    <mergeCell ref="D164:F164"/>
    <mergeCell ref="G164:I164"/>
    <mergeCell ref="D161:F161"/>
    <mergeCell ref="G161:I161"/>
    <mergeCell ref="D162:F162"/>
    <mergeCell ref="G162:I162"/>
    <mergeCell ref="D159:F159"/>
    <mergeCell ref="G159:I159"/>
    <mergeCell ref="D160:F160"/>
    <mergeCell ref="G160:I160"/>
    <mergeCell ref="D157:F157"/>
    <mergeCell ref="G157:I157"/>
    <mergeCell ref="D158:F158"/>
    <mergeCell ref="G158:I158"/>
    <mergeCell ref="D155:F155"/>
    <mergeCell ref="G155:I155"/>
    <mergeCell ref="D156:F156"/>
    <mergeCell ref="G156:I156"/>
    <mergeCell ref="D153:F153"/>
    <mergeCell ref="G153:I153"/>
    <mergeCell ref="D154:F154"/>
    <mergeCell ref="G154:I154"/>
    <mergeCell ref="D151:F151"/>
    <mergeCell ref="G151:I151"/>
    <mergeCell ref="D152:F152"/>
    <mergeCell ref="G152:I152"/>
    <mergeCell ref="D149:F149"/>
    <mergeCell ref="G149:I149"/>
    <mergeCell ref="D150:F150"/>
    <mergeCell ref="G150:I150"/>
    <mergeCell ref="D147:F147"/>
    <mergeCell ref="G147:I147"/>
    <mergeCell ref="D148:F148"/>
    <mergeCell ref="G148:I148"/>
    <mergeCell ref="D145:F145"/>
    <mergeCell ref="G145:I145"/>
    <mergeCell ref="D146:F146"/>
    <mergeCell ref="G146:I146"/>
    <mergeCell ref="D143:F143"/>
    <mergeCell ref="G143:I143"/>
    <mergeCell ref="D144:F144"/>
    <mergeCell ref="G144:I144"/>
    <mergeCell ref="D141:F141"/>
    <mergeCell ref="G141:I141"/>
    <mergeCell ref="D142:F142"/>
    <mergeCell ref="G142:I142"/>
    <mergeCell ref="D139:F139"/>
    <mergeCell ref="G139:I139"/>
    <mergeCell ref="D140:F140"/>
    <mergeCell ref="G140:I140"/>
    <mergeCell ref="D137:F137"/>
    <mergeCell ref="G137:I137"/>
    <mergeCell ref="D138:F138"/>
    <mergeCell ref="G138:I138"/>
    <mergeCell ref="D135:F135"/>
    <mergeCell ref="G135:I135"/>
    <mergeCell ref="D136:F136"/>
    <mergeCell ref="G136:I136"/>
    <mergeCell ref="D133:F133"/>
    <mergeCell ref="G133:I133"/>
    <mergeCell ref="D134:F134"/>
    <mergeCell ref="G134:I134"/>
    <mergeCell ref="D131:F131"/>
    <mergeCell ref="G131:I131"/>
    <mergeCell ref="D132:F132"/>
    <mergeCell ref="G132:I132"/>
    <mergeCell ref="D129:F129"/>
    <mergeCell ref="G129:I129"/>
    <mergeCell ref="D130:F130"/>
    <mergeCell ref="G130:I130"/>
    <mergeCell ref="D127:F127"/>
    <mergeCell ref="G127:I127"/>
    <mergeCell ref="D128:F128"/>
    <mergeCell ref="G128:I128"/>
    <mergeCell ref="D125:F125"/>
    <mergeCell ref="G125:I125"/>
    <mergeCell ref="D126:F126"/>
    <mergeCell ref="G126:I126"/>
    <mergeCell ref="D123:F123"/>
    <mergeCell ref="G123:I123"/>
    <mergeCell ref="D124:F124"/>
    <mergeCell ref="G124:I124"/>
    <mergeCell ref="D121:F121"/>
    <mergeCell ref="G121:I121"/>
    <mergeCell ref="D122:F122"/>
    <mergeCell ref="G122:I122"/>
    <mergeCell ref="D119:F119"/>
    <mergeCell ref="G119:I119"/>
    <mergeCell ref="D120:F120"/>
    <mergeCell ref="G120:I120"/>
    <mergeCell ref="D117:F117"/>
    <mergeCell ref="G117:I117"/>
    <mergeCell ref="D118:F118"/>
    <mergeCell ref="G118:I118"/>
    <mergeCell ref="D115:F115"/>
    <mergeCell ref="G115:I115"/>
    <mergeCell ref="D116:F116"/>
    <mergeCell ref="G116:I116"/>
    <mergeCell ref="D113:F113"/>
    <mergeCell ref="G113:I113"/>
    <mergeCell ref="D114:F114"/>
    <mergeCell ref="G114:I114"/>
    <mergeCell ref="D111:F111"/>
    <mergeCell ref="G111:I111"/>
    <mergeCell ref="D112:F112"/>
    <mergeCell ref="G112:I112"/>
    <mergeCell ref="D109:F109"/>
    <mergeCell ref="G109:I109"/>
    <mergeCell ref="D110:F110"/>
    <mergeCell ref="G110:I110"/>
    <mergeCell ref="D107:F107"/>
    <mergeCell ref="G107:I107"/>
    <mergeCell ref="D108:F108"/>
    <mergeCell ref="G108:I108"/>
    <mergeCell ref="D105:F105"/>
    <mergeCell ref="G105:I105"/>
    <mergeCell ref="D106:F106"/>
    <mergeCell ref="G106:I106"/>
    <mergeCell ref="F85:G85"/>
    <mergeCell ref="F86:G86"/>
    <mergeCell ref="F87:G87"/>
    <mergeCell ref="F88:G88"/>
    <mergeCell ref="F89:G89"/>
    <mergeCell ref="F80:G80"/>
    <mergeCell ref="F81:G81"/>
    <mergeCell ref="F82:G82"/>
    <mergeCell ref="F83:G83"/>
    <mergeCell ref="F84:G84"/>
    <mergeCell ref="F75:G75"/>
    <mergeCell ref="F76:G76"/>
    <mergeCell ref="F77:G77"/>
    <mergeCell ref="F78:G78"/>
    <mergeCell ref="F79:G79"/>
    <mergeCell ref="W52:X52"/>
    <mergeCell ref="F70:G70"/>
    <mergeCell ref="F71:G71"/>
    <mergeCell ref="F72:G72"/>
    <mergeCell ref="F73:G73"/>
    <mergeCell ref="F74:G74"/>
    <mergeCell ref="P54:R54"/>
    <mergeCell ref="P89:R89"/>
    <mergeCell ref="I56:N57"/>
    <mergeCell ref="W72:X72"/>
    <mergeCell ref="W73:X73"/>
    <mergeCell ref="W74:X74"/>
    <mergeCell ref="W75:X75"/>
    <mergeCell ref="W76:X76"/>
    <mergeCell ref="W77:X77"/>
    <mergeCell ref="W78:X78"/>
    <mergeCell ref="W79:X79"/>
    <mergeCell ref="B67:G68"/>
    <mergeCell ref="B69:C69"/>
    <mergeCell ref="D69:E69"/>
    <mergeCell ref="F69:G69"/>
    <mergeCell ref="U58:V58"/>
    <mergeCell ref="S23:T23"/>
    <mergeCell ref="U23:V23"/>
    <mergeCell ref="L23:M23"/>
    <mergeCell ref="S58:T58"/>
    <mergeCell ref="J23:K23"/>
    <mergeCell ref="B3:G4"/>
    <mergeCell ref="B5:G5"/>
    <mergeCell ref="B21:G22"/>
    <mergeCell ref="D23:E23"/>
    <mergeCell ref="F23:G23"/>
    <mergeCell ref="D34:E34"/>
    <mergeCell ref="F34:G34"/>
    <mergeCell ref="J58:K58"/>
    <mergeCell ref="L58:M58"/>
    <mergeCell ref="I21:N22"/>
    <mergeCell ref="B32:G33"/>
    <mergeCell ref="B34:C34"/>
    <mergeCell ref="B35:C35"/>
    <mergeCell ref="B46:C46"/>
    <mergeCell ref="B47:C47"/>
    <mergeCell ref="I5:K5"/>
    <mergeCell ref="I6:K7"/>
    <mergeCell ref="L5:P5"/>
    <mergeCell ref="B38:C38"/>
    <mergeCell ref="B39:C39"/>
    <mergeCell ref="B40:C40"/>
    <mergeCell ref="B41:C41"/>
  </mergeCells>
  <conditionalFormatting sqref="B51:G53">
    <cfRule type="expression" dxfId="6" priority="5">
      <formula>B51&lt;=0</formula>
    </cfRule>
  </conditionalFormatting>
  <conditionalFormatting sqref="D96:F600">
    <cfRule type="expression" dxfId="5" priority="6" stopIfTrue="1">
      <formula>OR($D96="Expense",$D96="Bill",$D96="Debt")</formula>
    </cfRule>
    <cfRule type="expression" dxfId="4" priority="7">
      <formula>OR($D96="Income",$D96="Savings",$D96="Investment")</formula>
    </cfRule>
  </conditionalFormatting>
  <conditionalFormatting sqref="G35:G46">
    <cfRule type="expression" dxfId="3" priority="2" stopIfTrue="1">
      <formula>ISNA(G35)</formula>
    </cfRule>
  </conditionalFormatting>
  <conditionalFormatting sqref="N24:N54 W24:W54">
    <cfRule type="expression" dxfId="2" priority="4" stopIfTrue="1">
      <formula>N24&gt;=1</formula>
    </cfRule>
  </conditionalFormatting>
  <conditionalFormatting sqref="N59:N89 W59:W89">
    <cfRule type="expression" dxfId="1" priority="3" stopIfTrue="1">
      <formula>N59&lt;1</formula>
    </cfRule>
  </conditionalFormatting>
  <dataValidations count="4">
    <dataValidation type="list" allowBlank="1" showInputMessage="1" showErrorMessage="1" sqref="P24:P53 P59:P88" xr:uid="{54111CD0-5B69-0C47-96CB-A272A3BB638F}">
      <formula1>"✓"</formula1>
    </dataValidation>
    <dataValidation type="list" allowBlank="1" showInputMessage="1" showErrorMessage="1" sqref="B3:G4" xr:uid="{EB0E6B43-EB05-C540-92A8-2A67F10DD9C7}">
      <formula1>"J A N U A R Y, F E B R U A R Y, M A R C H, A P R I L, M A Y, J U N E, J U L Y, A U G U S T, S E P T E M B E R, O C T O B E R, N O V E M B E R, D E C E M B E R"</formula1>
    </dataValidation>
    <dataValidation type="list" allowBlank="1" showInputMessage="1" showErrorMessage="1" sqref="D96:F595" xr:uid="{E993597E-2B50-8E4E-B1CC-3F6F9D7787F9}">
      <formula1>$AG$3:$AK$3</formula1>
    </dataValidation>
    <dataValidation type="list" allowBlank="1" showInputMessage="1" showErrorMessage="1" sqref="G96:I595" xr:uid="{3D0CA6BE-6AEB-E64B-A1D1-36BAB3BBC9F5}">
      <formula1>OFFSET($AG$3,1,MATCH($D96,$AG$3:$AK$3,0)-1,COUNTA(OFFSET($AG$3,1,MATCH($D96,$AG$3:$AK$3,0)-1,30,1)),1)</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3CAFD-C0A3-C349-9E7D-733223B9AD67}">
  <sheetPr>
    <outlinePr summaryBelow="0" summaryRight="0"/>
  </sheetPr>
  <dimension ref="A1:AE98"/>
  <sheetViews>
    <sheetView showGridLines="0" workbookViewId="0"/>
  </sheetViews>
  <sheetFormatPr baseColWidth="10" defaultColWidth="12.6640625" defaultRowHeight="21" customHeight="1"/>
  <cols>
    <col min="1" max="1" width="7.6640625" style="64" customWidth="1"/>
    <col min="2" max="2" width="4" style="64" customWidth="1"/>
    <col min="3" max="3" width="3.1640625" style="64" customWidth="1"/>
    <col min="4" max="4" width="9.6640625" style="64" customWidth="1"/>
    <col min="5" max="5" width="14.33203125" style="64" customWidth="1"/>
    <col min="6" max="6" width="4.5" style="64" customWidth="1"/>
    <col min="7" max="7" width="11.1640625" style="64" customWidth="1"/>
    <col min="8" max="8" width="10" style="64" customWidth="1"/>
    <col min="9" max="9" width="3.1640625" style="64" customWidth="1"/>
    <col min="10" max="12" width="4" style="64" customWidth="1"/>
    <col min="13" max="13" width="3.1640625" style="64" customWidth="1"/>
    <col min="14" max="14" width="9.6640625" style="64" customWidth="1"/>
    <col min="15" max="15" width="14.33203125" style="64" customWidth="1"/>
    <col min="16" max="16" width="4.5" style="64" customWidth="1"/>
    <col min="17" max="17" width="11.1640625" style="64" customWidth="1"/>
    <col min="18" max="18" width="10" style="64" customWidth="1"/>
    <col min="19" max="19" width="3.1640625" style="64" customWidth="1"/>
    <col min="20" max="22" width="4" style="64" customWidth="1"/>
    <col min="23" max="23" width="3.1640625" style="64" customWidth="1"/>
    <col min="24" max="24" width="9.6640625" style="64" customWidth="1"/>
    <col min="25" max="25" width="14.33203125" style="64" customWidth="1"/>
    <col min="26" max="26" width="4.5" style="64" customWidth="1"/>
    <col min="27" max="27" width="11.1640625" style="64" customWidth="1"/>
    <col min="28" max="28" width="10" style="64" customWidth="1"/>
    <col min="29" max="29" width="3.1640625" style="64" customWidth="1"/>
    <col min="30" max="30" width="4" style="64" customWidth="1"/>
    <col min="31" max="31" width="7.6640625" style="64" customWidth="1"/>
    <col min="32" max="16384" width="12.6640625" style="64"/>
  </cols>
  <sheetData>
    <row r="1" spans="1:31" ht="21"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21" customHeight="1">
      <c r="A2" s="1"/>
      <c r="B2" s="1"/>
      <c r="C2" s="1"/>
      <c r="D2" s="1"/>
      <c r="E2" s="1"/>
      <c r="F2" s="1"/>
      <c r="G2" s="1"/>
      <c r="H2" s="1"/>
      <c r="I2" s="1"/>
      <c r="J2" s="1"/>
      <c r="K2" s="1"/>
      <c r="L2" s="1"/>
      <c r="M2" s="1"/>
      <c r="N2" s="1"/>
      <c r="O2" s="1"/>
      <c r="P2" s="1"/>
      <c r="Q2" s="1"/>
      <c r="R2" s="1"/>
      <c r="S2" s="1"/>
      <c r="T2" s="1"/>
      <c r="U2" s="1"/>
      <c r="V2" s="1"/>
      <c r="W2" s="166"/>
      <c r="X2" s="166"/>
      <c r="Y2" s="166"/>
      <c r="Z2" s="166"/>
      <c r="AA2" s="166"/>
      <c r="AB2" s="166"/>
      <c r="AC2" s="166"/>
      <c r="AD2" s="166"/>
      <c r="AE2" s="1"/>
    </row>
    <row r="3" spans="1:31" ht="21" customHeight="1">
      <c r="A3" s="1"/>
      <c r="B3" s="380" t="s">
        <v>165</v>
      </c>
      <c r="C3" s="381"/>
      <c r="D3" s="381"/>
      <c r="E3" s="381"/>
      <c r="F3" s="381"/>
      <c r="G3" s="381"/>
      <c r="H3" s="381"/>
      <c r="I3" s="381"/>
      <c r="J3" s="167"/>
      <c r="K3" s="167"/>
      <c r="L3" s="167"/>
      <c r="M3" s="167"/>
      <c r="N3" s="167"/>
      <c r="O3" s="167"/>
      <c r="P3" s="167"/>
      <c r="Q3" s="167"/>
      <c r="R3" s="167"/>
      <c r="S3" s="1"/>
      <c r="T3" s="1"/>
      <c r="U3" s="1"/>
      <c r="V3" s="382" t="s">
        <v>166</v>
      </c>
      <c r="W3" s="207"/>
      <c r="X3" s="207"/>
      <c r="Y3" s="207"/>
      <c r="Z3" s="207"/>
      <c r="AA3" s="207"/>
      <c r="AB3" s="207"/>
      <c r="AC3" s="207"/>
      <c r="AD3" s="207"/>
      <c r="AE3" s="1"/>
    </row>
    <row r="4" spans="1:31" ht="21" customHeight="1">
      <c r="A4" s="1"/>
      <c r="B4" s="381"/>
      <c r="C4" s="381"/>
      <c r="D4" s="381"/>
      <c r="E4" s="381"/>
      <c r="F4" s="381"/>
      <c r="G4" s="381"/>
      <c r="H4" s="381"/>
      <c r="I4" s="381"/>
      <c r="J4" s="167"/>
      <c r="K4" s="167"/>
      <c r="L4" s="167"/>
      <c r="M4" s="167"/>
      <c r="N4" s="167"/>
      <c r="O4" s="167"/>
      <c r="P4" s="167"/>
      <c r="Q4" s="167"/>
      <c r="R4" s="167"/>
      <c r="S4" s="1"/>
      <c r="T4" s="1"/>
      <c r="U4" s="1"/>
      <c r="V4" s="207"/>
      <c r="W4" s="207"/>
      <c r="X4" s="207"/>
      <c r="Y4" s="207"/>
      <c r="Z4" s="207"/>
      <c r="AA4" s="207"/>
      <c r="AB4" s="207"/>
      <c r="AC4" s="207"/>
      <c r="AD4" s="207"/>
      <c r="AE4" s="1"/>
    </row>
    <row r="5" spans="1:31" ht="21"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1" customHeight="1">
      <c r="A6" s="1"/>
      <c r="B6" s="383" t="s">
        <v>167</v>
      </c>
      <c r="C6" s="204"/>
      <c r="D6" s="204"/>
      <c r="E6" s="204"/>
      <c r="F6" s="204"/>
      <c r="G6" s="204"/>
      <c r="H6" s="204"/>
      <c r="I6" s="204"/>
      <c r="J6" s="205"/>
      <c r="K6" s="1"/>
      <c r="L6" s="168"/>
      <c r="M6" s="387" t="s">
        <v>168</v>
      </c>
      <c r="N6" s="388"/>
      <c r="O6" s="388"/>
      <c r="P6" s="388"/>
      <c r="Q6" s="388"/>
      <c r="R6" s="388"/>
      <c r="S6" s="388"/>
      <c r="T6" s="168"/>
      <c r="U6" s="169"/>
      <c r="V6" s="168"/>
      <c r="W6" s="387" t="s">
        <v>169</v>
      </c>
      <c r="X6" s="388"/>
      <c r="Y6" s="388"/>
      <c r="Z6" s="388"/>
      <c r="AA6" s="388"/>
      <c r="AB6" s="388"/>
      <c r="AC6" s="388"/>
      <c r="AD6" s="168"/>
      <c r="AE6" s="1"/>
    </row>
    <row r="7" spans="1:31" ht="21" customHeight="1" thickBot="1">
      <c r="A7" s="1"/>
      <c r="B7" s="384"/>
      <c r="C7" s="385"/>
      <c r="D7" s="385"/>
      <c r="E7" s="385"/>
      <c r="F7" s="385"/>
      <c r="G7" s="385"/>
      <c r="H7" s="385"/>
      <c r="I7" s="385"/>
      <c r="J7" s="386"/>
      <c r="K7" s="1"/>
      <c r="L7" s="168"/>
      <c r="M7" s="388"/>
      <c r="N7" s="388"/>
      <c r="O7" s="388"/>
      <c r="P7" s="388"/>
      <c r="Q7" s="388"/>
      <c r="R7" s="388"/>
      <c r="S7" s="388"/>
      <c r="T7" s="168"/>
      <c r="U7" s="169"/>
      <c r="V7" s="168"/>
      <c r="W7" s="388"/>
      <c r="X7" s="388"/>
      <c r="Y7" s="388"/>
      <c r="Z7" s="388"/>
      <c r="AA7" s="388"/>
      <c r="AB7" s="388"/>
      <c r="AC7" s="388"/>
      <c r="AD7" s="168"/>
      <c r="AE7" s="1"/>
    </row>
    <row r="8" spans="1:31" ht="21" customHeight="1">
      <c r="A8" s="1"/>
      <c r="B8" s="389" t="s">
        <v>12</v>
      </c>
      <c r="C8" s="390"/>
      <c r="D8" s="390"/>
      <c r="E8" s="390"/>
      <c r="F8" s="391" t="s">
        <v>170</v>
      </c>
      <c r="G8" s="390"/>
      <c r="H8" s="391" t="s">
        <v>58</v>
      </c>
      <c r="I8" s="390"/>
      <c r="J8" s="392"/>
      <c r="K8" s="1"/>
      <c r="L8" s="168"/>
      <c r="M8" s="393"/>
      <c r="N8" s="394"/>
      <c r="O8" s="394"/>
      <c r="P8" s="394"/>
      <c r="Q8" s="394"/>
      <c r="R8" s="394"/>
      <c r="S8" s="395"/>
      <c r="T8" s="168"/>
      <c r="U8" s="169"/>
      <c r="V8" s="168"/>
      <c r="W8" s="393"/>
      <c r="X8" s="394"/>
      <c r="Y8" s="394"/>
      <c r="Z8" s="394"/>
      <c r="AA8" s="394"/>
      <c r="AB8" s="394"/>
      <c r="AC8" s="395"/>
      <c r="AD8" s="168"/>
      <c r="AE8" s="1"/>
    </row>
    <row r="9" spans="1:31" ht="21" customHeight="1">
      <c r="A9" s="1"/>
      <c r="B9" s="373" t="s">
        <v>171</v>
      </c>
      <c r="C9" s="374"/>
      <c r="D9" s="374"/>
      <c r="E9" s="374"/>
      <c r="F9" s="375" t="str">
        <f>IF(B9="","", COUNTIFS($M$20:$AC$20,"✓ Achieved",$M$18:$AC$18,$B9)+COUNTIFS($C$50:$AC$50,"✓ Achieved",$C$48:$AC$48,$B9)+COUNTIFS($C$80:$AC$80,"✓ Achieved",$C$78:$AC$78,$B9)&amp;" / "&amp;COUNTIF($M$18:$AC$18,$B9)+COUNTIF($C$48:$AC$48,$B9)+COUNTIF($C$78:$AC$78,$B9))</f>
        <v>0 / 1</v>
      </c>
      <c r="G9" s="376"/>
      <c r="H9" s="377">
        <f>IFERROR(IF(B9="","",(COUNTIFS($M$20:$AC$20,"✓ Achieved",$M$18:$AC$18,$B9)+COUNTIFS($C$50:$AC$50,"✓ Achieved",$C$48:$AC$48,$B9)+COUNTIFS($C$80:$AC$80,"✓ Achieved",$C$78:$AC$78,$B9))/(COUNTIF($M$18:$AC$18,$B9)+COUNTIF($C$48:$AC$48,$B9)+COUNTIF($C$78:$AC$78,$B9))),0)</f>
        <v>0</v>
      </c>
      <c r="I9" s="378"/>
      <c r="J9" s="379"/>
      <c r="K9" s="1"/>
      <c r="L9" s="168"/>
      <c r="M9" s="396"/>
      <c r="N9" s="388"/>
      <c r="O9" s="388"/>
      <c r="P9" s="388"/>
      <c r="Q9" s="388"/>
      <c r="R9" s="388"/>
      <c r="S9" s="397"/>
      <c r="T9" s="168"/>
      <c r="U9" s="169"/>
      <c r="V9" s="168"/>
      <c r="W9" s="396"/>
      <c r="X9" s="388"/>
      <c r="Y9" s="388"/>
      <c r="Z9" s="388"/>
      <c r="AA9" s="388"/>
      <c r="AB9" s="388"/>
      <c r="AC9" s="397"/>
      <c r="AD9" s="168"/>
      <c r="AE9" s="1"/>
    </row>
    <row r="10" spans="1:31" ht="21" customHeight="1">
      <c r="A10" s="1"/>
      <c r="B10" s="373" t="s">
        <v>172</v>
      </c>
      <c r="C10" s="374"/>
      <c r="D10" s="374"/>
      <c r="E10" s="374"/>
      <c r="F10" s="375" t="str">
        <f t="shared" ref="F10:F16" si="0">IF(B10="","", COUNTIFS($M$20:$AC$20,"✓ Achieved",$M$18:$AC$18,$B10)+COUNTIFS($C$50:$AC$50,"✓ Achieved",$C$48:$AC$48,$B10)+COUNTIFS($C$80:$AC$80,"✓ Achieved",$C$78:$AC$78,$B10)&amp;" / "&amp;COUNTIF($M$18:$AC$18,$B10)+COUNTIF($C$48:$AC$48,$B10)+COUNTIF($C$78:$AC$78,$B10))</f>
        <v>1 / 1</v>
      </c>
      <c r="G10" s="376"/>
      <c r="H10" s="377">
        <f t="shared" ref="H10:H16" si="1">IFERROR(IF(B10="","",(COUNTIFS($M$20:$AC$20,"✓ Achieved",$M$18:$AC$18,$B10)+COUNTIFS($C$50:$AC$50,"✓ Achieved",$C$48:$AC$48,$B10)+COUNTIFS($C$80:$AC$80,"✓ Achieved",$C$78:$AC$78,$B10))/(COUNTIF($M$18:$AC$18,$B10)+COUNTIF($C$48:$AC$48,$B10)+COUNTIF($C$78:$AC$78,$B10))),0)</f>
        <v>1</v>
      </c>
      <c r="I10" s="378"/>
      <c r="J10" s="379"/>
      <c r="K10" s="1"/>
      <c r="L10" s="168"/>
      <c r="M10" s="396"/>
      <c r="N10" s="388"/>
      <c r="O10" s="388"/>
      <c r="P10" s="388"/>
      <c r="Q10" s="388"/>
      <c r="R10" s="388"/>
      <c r="S10" s="397"/>
      <c r="T10" s="168"/>
      <c r="U10" s="169"/>
      <c r="V10" s="168"/>
      <c r="W10" s="396"/>
      <c r="X10" s="388"/>
      <c r="Y10" s="388"/>
      <c r="Z10" s="388"/>
      <c r="AA10" s="388"/>
      <c r="AB10" s="388"/>
      <c r="AC10" s="397"/>
      <c r="AD10" s="168"/>
      <c r="AE10" s="1"/>
    </row>
    <row r="11" spans="1:31" ht="21" customHeight="1">
      <c r="A11" s="1"/>
      <c r="B11" s="373" t="s">
        <v>173</v>
      </c>
      <c r="C11" s="374"/>
      <c r="D11" s="374"/>
      <c r="E11" s="374"/>
      <c r="F11" s="375" t="str">
        <f t="shared" si="0"/>
        <v>0 / 0</v>
      </c>
      <c r="G11" s="376"/>
      <c r="H11" s="377">
        <f t="shared" si="1"/>
        <v>0</v>
      </c>
      <c r="I11" s="378"/>
      <c r="J11" s="379"/>
      <c r="K11" s="1"/>
      <c r="L11" s="168"/>
      <c r="M11" s="396"/>
      <c r="N11" s="388"/>
      <c r="O11" s="388"/>
      <c r="P11" s="388"/>
      <c r="Q11" s="388"/>
      <c r="R11" s="388"/>
      <c r="S11" s="397"/>
      <c r="T11" s="168"/>
      <c r="U11" s="169"/>
      <c r="V11" s="168"/>
      <c r="W11" s="396"/>
      <c r="X11" s="388"/>
      <c r="Y11" s="388"/>
      <c r="Z11" s="388"/>
      <c r="AA11" s="388"/>
      <c r="AB11" s="388"/>
      <c r="AC11" s="397"/>
      <c r="AD11" s="168"/>
      <c r="AE11" s="1"/>
    </row>
    <row r="12" spans="1:31" ht="21" customHeight="1">
      <c r="A12" s="1"/>
      <c r="B12" s="373" t="s">
        <v>174</v>
      </c>
      <c r="C12" s="374"/>
      <c r="D12" s="374"/>
      <c r="E12" s="374"/>
      <c r="F12" s="375" t="str">
        <f t="shared" si="0"/>
        <v>0 / 0</v>
      </c>
      <c r="G12" s="376"/>
      <c r="H12" s="377">
        <f t="shared" si="1"/>
        <v>0</v>
      </c>
      <c r="I12" s="378"/>
      <c r="J12" s="379"/>
      <c r="K12" s="1"/>
      <c r="L12" s="168"/>
      <c r="M12" s="396"/>
      <c r="N12" s="388"/>
      <c r="O12" s="388"/>
      <c r="P12" s="388"/>
      <c r="Q12" s="388"/>
      <c r="R12" s="388"/>
      <c r="S12" s="397"/>
      <c r="T12" s="168"/>
      <c r="U12" s="169"/>
      <c r="V12" s="168"/>
      <c r="W12" s="396"/>
      <c r="X12" s="388"/>
      <c r="Y12" s="388"/>
      <c r="Z12" s="388"/>
      <c r="AA12" s="388"/>
      <c r="AB12" s="388"/>
      <c r="AC12" s="397"/>
      <c r="AD12" s="168"/>
      <c r="AE12" s="1"/>
    </row>
    <row r="13" spans="1:31" ht="21" customHeight="1">
      <c r="A13" s="1"/>
      <c r="B13" s="373" t="s">
        <v>175</v>
      </c>
      <c r="C13" s="374"/>
      <c r="D13" s="374"/>
      <c r="E13" s="374"/>
      <c r="F13" s="375" t="str">
        <f t="shared" si="0"/>
        <v>0 / 0</v>
      </c>
      <c r="G13" s="376"/>
      <c r="H13" s="377">
        <f t="shared" si="1"/>
        <v>0</v>
      </c>
      <c r="I13" s="378"/>
      <c r="J13" s="379"/>
      <c r="K13" s="1"/>
      <c r="L13" s="168"/>
      <c r="M13" s="396"/>
      <c r="N13" s="388"/>
      <c r="O13" s="388"/>
      <c r="P13" s="388"/>
      <c r="Q13" s="388"/>
      <c r="R13" s="388"/>
      <c r="S13" s="397"/>
      <c r="T13" s="168"/>
      <c r="U13" s="169"/>
      <c r="V13" s="168"/>
      <c r="W13" s="396"/>
      <c r="X13" s="388"/>
      <c r="Y13" s="388"/>
      <c r="Z13" s="388"/>
      <c r="AA13" s="388"/>
      <c r="AB13" s="388"/>
      <c r="AC13" s="397"/>
      <c r="AD13" s="168"/>
      <c r="AE13" s="1"/>
    </row>
    <row r="14" spans="1:31" ht="21" customHeight="1">
      <c r="A14" s="1"/>
      <c r="B14" s="373"/>
      <c r="C14" s="374"/>
      <c r="D14" s="374"/>
      <c r="E14" s="374"/>
      <c r="F14" s="375" t="str">
        <f t="shared" si="0"/>
        <v/>
      </c>
      <c r="G14" s="376"/>
      <c r="H14" s="377" t="str">
        <f t="shared" si="1"/>
        <v/>
      </c>
      <c r="I14" s="378"/>
      <c r="J14" s="379"/>
      <c r="K14" s="1"/>
      <c r="L14" s="168"/>
      <c r="M14" s="396"/>
      <c r="N14" s="388"/>
      <c r="O14" s="388"/>
      <c r="P14" s="388"/>
      <c r="Q14" s="388"/>
      <c r="R14" s="388"/>
      <c r="S14" s="397"/>
      <c r="T14" s="168"/>
      <c r="U14" s="169"/>
      <c r="V14" s="168"/>
      <c r="W14" s="396"/>
      <c r="X14" s="388"/>
      <c r="Y14" s="388"/>
      <c r="Z14" s="388"/>
      <c r="AA14" s="388"/>
      <c r="AB14" s="388"/>
      <c r="AC14" s="397"/>
      <c r="AD14" s="168"/>
      <c r="AE14" s="1"/>
    </row>
    <row r="15" spans="1:31" ht="21" customHeight="1">
      <c r="A15" s="1"/>
      <c r="B15" s="373"/>
      <c r="C15" s="374"/>
      <c r="D15" s="374"/>
      <c r="E15" s="374"/>
      <c r="F15" s="375" t="str">
        <f t="shared" si="0"/>
        <v/>
      </c>
      <c r="G15" s="376"/>
      <c r="H15" s="377" t="str">
        <f t="shared" si="1"/>
        <v/>
      </c>
      <c r="I15" s="378"/>
      <c r="J15" s="379"/>
      <c r="K15" s="1"/>
      <c r="L15" s="168"/>
      <c r="M15" s="396"/>
      <c r="N15" s="388"/>
      <c r="O15" s="388"/>
      <c r="P15" s="388"/>
      <c r="Q15" s="388"/>
      <c r="R15" s="388"/>
      <c r="S15" s="397"/>
      <c r="T15" s="168"/>
      <c r="U15" s="169"/>
      <c r="V15" s="168"/>
      <c r="W15" s="396"/>
      <c r="X15" s="388"/>
      <c r="Y15" s="388"/>
      <c r="Z15" s="388"/>
      <c r="AA15" s="388"/>
      <c r="AB15" s="388"/>
      <c r="AC15" s="397"/>
      <c r="AD15" s="168"/>
      <c r="AE15" s="1"/>
    </row>
    <row r="16" spans="1:31" ht="21" customHeight="1" thickBot="1">
      <c r="A16" s="1"/>
      <c r="B16" s="408"/>
      <c r="C16" s="409"/>
      <c r="D16" s="409"/>
      <c r="E16" s="409"/>
      <c r="F16" s="410" t="str">
        <f t="shared" si="0"/>
        <v/>
      </c>
      <c r="G16" s="411"/>
      <c r="H16" s="412" t="str">
        <f t="shared" si="1"/>
        <v/>
      </c>
      <c r="I16" s="413"/>
      <c r="J16" s="414"/>
      <c r="K16" s="1"/>
      <c r="L16" s="168"/>
      <c r="M16" s="398"/>
      <c r="N16" s="399"/>
      <c r="O16" s="399"/>
      <c r="P16" s="399"/>
      <c r="Q16" s="399"/>
      <c r="R16" s="399"/>
      <c r="S16" s="400"/>
      <c r="T16" s="168"/>
      <c r="U16" s="169"/>
      <c r="V16" s="168"/>
      <c r="W16" s="398"/>
      <c r="X16" s="399"/>
      <c r="Y16" s="399"/>
      <c r="Z16" s="399"/>
      <c r="AA16" s="399"/>
      <c r="AB16" s="399"/>
      <c r="AC16" s="400"/>
      <c r="AD16" s="168"/>
      <c r="AE16" s="1"/>
    </row>
    <row r="17" spans="1:31" ht="21" customHeight="1">
      <c r="A17" s="1"/>
      <c r="B17" s="1"/>
      <c r="C17" s="1"/>
      <c r="D17" s="1"/>
      <c r="E17" s="1"/>
      <c r="F17" s="1"/>
      <c r="G17" s="1"/>
      <c r="H17" s="1"/>
      <c r="I17" s="1"/>
      <c r="J17" s="1"/>
      <c r="K17" s="1"/>
      <c r="L17" s="168"/>
      <c r="M17" s="168"/>
      <c r="N17" s="168"/>
      <c r="O17" s="168"/>
      <c r="P17" s="168"/>
      <c r="Q17" s="168"/>
      <c r="R17" s="168"/>
      <c r="S17" s="168"/>
      <c r="T17" s="168"/>
      <c r="U17" s="169"/>
      <c r="V17" s="168"/>
      <c r="W17" s="168"/>
      <c r="X17" s="168"/>
      <c r="Y17" s="168"/>
      <c r="Z17" s="168"/>
      <c r="AA17" s="168"/>
      <c r="AB17" s="168"/>
      <c r="AC17" s="168"/>
      <c r="AD17" s="168"/>
      <c r="AE17" s="1"/>
    </row>
    <row r="18" spans="1:31" ht="21" customHeight="1">
      <c r="A18" s="1"/>
      <c r="B18" s="170"/>
      <c r="C18" s="171"/>
      <c r="D18" s="171"/>
      <c r="E18" s="171"/>
      <c r="F18" s="171"/>
      <c r="G18" s="171"/>
      <c r="H18" s="171"/>
      <c r="I18" s="171"/>
      <c r="J18" s="172"/>
      <c r="K18" s="1"/>
      <c r="L18" s="168"/>
      <c r="M18" s="401" t="s">
        <v>176</v>
      </c>
      <c r="N18" s="402"/>
      <c r="O18" s="403" t="s">
        <v>171</v>
      </c>
      <c r="P18" s="402"/>
      <c r="Q18" s="402"/>
      <c r="R18" s="402"/>
      <c r="S18" s="404"/>
      <c r="T18" s="173"/>
      <c r="U18" s="174"/>
      <c r="V18" s="173"/>
      <c r="W18" s="401" t="s">
        <v>176</v>
      </c>
      <c r="X18" s="402"/>
      <c r="Y18" s="403" t="s">
        <v>172</v>
      </c>
      <c r="Z18" s="402"/>
      <c r="AA18" s="402"/>
      <c r="AB18" s="402"/>
      <c r="AC18" s="404"/>
      <c r="AD18" s="168"/>
      <c r="AE18" s="1"/>
    </row>
    <row r="19" spans="1:31" ht="21" customHeight="1">
      <c r="A19" s="1"/>
      <c r="B19" s="175"/>
      <c r="C19" s="176"/>
      <c r="D19" s="176"/>
      <c r="E19" s="176"/>
      <c r="F19" s="176"/>
      <c r="G19" s="176"/>
      <c r="H19" s="176"/>
      <c r="I19" s="176"/>
      <c r="J19" s="177"/>
      <c r="K19" s="1"/>
      <c r="L19" s="168"/>
      <c r="M19" s="405" t="s">
        <v>177</v>
      </c>
      <c r="N19" s="374"/>
      <c r="O19" s="406" t="s">
        <v>178</v>
      </c>
      <c r="P19" s="374"/>
      <c r="Q19" s="374"/>
      <c r="R19" s="374"/>
      <c r="S19" s="407"/>
      <c r="T19" s="173"/>
      <c r="U19" s="174"/>
      <c r="V19" s="173"/>
      <c r="W19" s="405" t="s">
        <v>177</v>
      </c>
      <c r="X19" s="374"/>
      <c r="Y19" s="406" t="s">
        <v>179</v>
      </c>
      <c r="Z19" s="374"/>
      <c r="AA19" s="374"/>
      <c r="AB19" s="374"/>
      <c r="AC19" s="407"/>
      <c r="AD19" s="168"/>
      <c r="AE19" s="1"/>
    </row>
    <row r="20" spans="1:31" ht="21" customHeight="1">
      <c r="A20" s="1"/>
      <c r="B20" s="178"/>
      <c r="C20" s="179"/>
      <c r="D20" s="180" t="s">
        <v>180</v>
      </c>
      <c r="E20" s="179"/>
      <c r="F20" s="179"/>
      <c r="G20" s="179"/>
      <c r="H20" s="179"/>
      <c r="I20" s="179"/>
      <c r="J20" s="181"/>
      <c r="K20" s="1"/>
      <c r="L20" s="168"/>
      <c r="M20" s="415" t="s">
        <v>181</v>
      </c>
      <c r="N20" s="416"/>
      <c r="O20" s="417" t="s">
        <v>182</v>
      </c>
      <c r="P20" s="416"/>
      <c r="Q20" s="416"/>
      <c r="R20" s="416"/>
      <c r="S20" s="418"/>
      <c r="T20" s="173"/>
      <c r="U20" s="174"/>
      <c r="V20" s="173"/>
      <c r="W20" s="415" t="s">
        <v>181</v>
      </c>
      <c r="X20" s="416"/>
      <c r="Y20" s="417" t="s">
        <v>183</v>
      </c>
      <c r="Z20" s="416"/>
      <c r="AA20" s="416"/>
      <c r="AB20" s="416"/>
      <c r="AC20" s="418"/>
      <c r="AD20" s="168"/>
      <c r="AE20" s="1"/>
    </row>
    <row r="21" spans="1:31" ht="21" customHeight="1">
      <c r="A21" s="1"/>
      <c r="B21" s="178"/>
      <c r="C21" s="179"/>
      <c r="D21" s="419" t="str" cm="1">
        <f t="array" ref="D21">COUNTIFS('BONUS - Goal Tracker'!$M$20:$AC$20,"✓ Achieved")+COUNTIFS('BONUS - Goal Tracker'!$C$50:$AC$50,"✓ Achieved")+COUNTIFS('BONUS - Goal Tracker'!$C$80:$AC$80,"✓ Achieved")&amp;" / "&amp;SUM((COUNTIFS('BONUS - Goal Tracker'!$M$6:$AC$7,"*",'BONUS - Goal Tracker'!$M$6:$AC$7,{"&lt;&gt;G O A L",""})+COUNTIFS('BONUS - Goal Tracker'!$C$36:$AC$37,"*",'BONUS - Goal Tracker'!$C$36:$AC$37,{"&lt;&gt;G O A L",""})+COUNTIFS('BONUS - Goal Tracker'!$C$66:$AC$67,"*",'BONUS - Goal Tracker'!$C$66:$AC$67,{"&lt;&gt;G O A L",""})))&amp;IF(SUM((COUNTIFS('BONUS - Goal Tracker'!$M$6:$AC$7,"*",'BONUS - Goal Tracker'!$M$6:$AC$7,{"&lt;&gt;G O A L",""})+COUNTIFS('BONUS - Goal Tracker'!$C$36:$AC$37,"*",'BONUS - Goal Tracker'!$C$36:$AC$37,{"&lt;&gt;G O A L",""})+COUNTIFS('BONUS - Goal Tracker'!$C$66:$AC$67,"*",'BONUS - Goal Tracker'!$C$66:$AC$67,{"&lt;&gt;G O A L",""})))=1," goal"," goals")</f>
        <v>1 / 2 goals</v>
      </c>
      <c r="E21" s="207"/>
      <c r="F21" s="183"/>
      <c r="G21" s="420" t="s">
        <v>58</v>
      </c>
      <c r="H21" s="207"/>
      <c r="I21" s="179"/>
      <c r="J21" s="181"/>
      <c r="K21" s="1"/>
      <c r="L21" s="168"/>
      <c r="M21" s="173"/>
      <c r="N21" s="173"/>
      <c r="O21" s="173"/>
      <c r="P21" s="173"/>
      <c r="Q21" s="173"/>
      <c r="R21" s="173"/>
      <c r="S21" s="173"/>
      <c r="T21" s="173"/>
      <c r="U21" s="174"/>
      <c r="V21" s="173"/>
      <c r="W21" s="173"/>
      <c r="X21" s="173"/>
      <c r="Y21" s="173"/>
      <c r="Z21" s="173"/>
      <c r="AA21" s="173"/>
      <c r="AB21" s="173"/>
      <c r="AC21" s="173"/>
      <c r="AD21" s="168"/>
      <c r="AE21" s="1"/>
    </row>
    <row r="22" spans="1:31" ht="21" customHeight="1">
      <c r="A22" s="1"/>
      <c r="B22" s="178"/>
      <c r="C22" s="179"/>
      <c r="D22" s="207"/>
      <c r="E22" s="207"/>
      <c r="F22" s="183"/>
      <c r="G22" s="421" cm="1">
        <f t="array" ref="G22">(COUNTIFS('BONUS - Goal Tracker'!$M$20:$AC$20,"✓ Achieved")+COUNTIFS('BONUS - Goal Tracker'!$C$50:$AC$50,"✓ Achieved")+COUNTIFS('BONUS - Goal Tracker'!$C$80:$AC$80,"✓ Achieved"))/SUM((COUNTIFS('BONUS - Goal Tracker'!$M$6:$AC$7,"*",'BONUS - Goal Tracker'!$M$6:$AC$7,{"&lt;&gt;G O A L",""})+COUNTIFS('BONUS - Goal Tracker'!$C$36:$AC$37,"*",'BONUS - Goal Tracker'!$C$36:$AC$37,{"&lt;&gt;G O A L",""})+COUNTIFS('BONUS - Goal Tracker'!$C$66:$AC$67,"*",'BONUS - Goal Tracker'!$C$66:$AC$67,{"&lt;&gt;G O A L",""})))</f>
        <v>0.5</v>
      </c>
      <c r="H22" s="207"/>
      <c r="I22" s="179"/>
      <c r="J22" s="181"/>
      <c r="K22" s="1"/>
      <c r="L22" s="168"/>
      <c r="M22" s="422" t="s">
        <v>184</v>
      </c>
      <c r="N22" s="423"/>
      <c r="O22" s="423"/>
      <c r="P22" s="423"/>
      <c r="Q22" s="423"/>
      <c r="R22" s="423"/>
      <c r="S22" s="423"/>
      <c r="T22" s="173"/>
      <c r="U22" s="174"/>
      <c r="V22" s="173"/>
      <c r="W22" s="422" t="s">
        <v>184</v>
      </c>
      <c r="X22" s="423"/>
      <c r="Y22" s="423"/>
      <c r="Z22" s="423"/>
      <c r="AA22" s="423"/>
      <c r="AB22" s="423"/>
      <c r="AC22" s="423"/>
      <c r="AD22" s="168"/>
      <c r="AE22" s="1"/>
    </row>
    <row r="23" spans="1:31" ht="21" customHeight="1">
      <c r="A23" s="1"/>
      <c r="B23" s="178"/>
      <c r="C23" s="179"/>
      <c r="D23" s="179" t="s">
        <v>185</v>
      </c>
      <c r="E23" s="182"/>
      <c r="F23" s="183"/>
      <c r="G23" s="183"/>
      <c r="H23" s="183"/>
      <c r="I23" s="179"/>
      <c r="J23" s="181"/>
      <c r="K23" s="1"/>
      <c r="L23" s="168"/>
      <c r="M23" s="184">
        <v>1</v>
      </c>
      <c r="N23" s="424"/>
      <c r="O23" s="425"/>
      <c r="P23" s="425"/>
      <c r="Q23" s="425"/>
      <c r="R23" s="425"/>
      <c r="S23" s="185" t="s">
        <v>63</v>
      </c>
      <c r="T23" s="173"/>
      <c r="U23" s="174"/>
      <c r="V23" s="173"/>
      <c r="W23" s="184">
        <v>1</v>
      </c>
      <c r="X23" s="424"/>
      <c r="Y23" s="425"/>
      <c r="Z23" s="425"/>
      <c r="AA23" s="425"/>
      <c r="AB23" s="425"/>
      <c r="AC23" s="185" t="s">
        <v>63</v>
      </c>
      <c r="AD23" s="168"/>
      <c r="AE23" s="1"/>
    </row>
    <row r="24" spans="1:31" ht="21" customHeight="1">
      <c r="A24" s="1"/>
      <c r="B24" s="178"/>
      <c r="C24" s="179"/>
      <c r="D24" s="183"/>
      <c r="E24" s="183"/>
      <c r="F24" s="183"/>
      <c r="G24" s="183"/>
      <c r="H24" s="183"/>
      <c r="I24" s="179"/>
      <c r="J24" s="181"/>
      <c r="K24" s="1"/>
      <c r="L24" s="168"/>
      <c r="M24" s="184">
        <v>2</v>
      </c>
      <c r="N24" s="424"/>
      <c r="O24" s="425"/>
      <c r="P24" s="425"/>
      <c r="Q24" s="425"/>
      <c r="R24" s="425"/>
      <c r="S24" s="185"/>
      <c r="T24" s="173"/>
      <c r="U24" s="174"/>
      <c r="V24" s="173"/>
      <c r="W24" s="184">
        <v>2</v>
      </c>
      <c r="X24" s="424"/>
      <c r="Y24" s="425"/>
      <c r="Z24" s="425"/>
      <c r="AA24" s="425"/>
      <c r="AB24" s="425"/>
      <c r="AC24" s="185"/>
      <c r="AD24" s="168"/>
      <c r="AE24" s="1"/>
    </row>
    <row r="25" spans="1:31" ht="21" customHeight="1">
      <c r="A25" s="1"/>
      <c r="B25" s="186"/>
      <c r="C25" s="187"/>
      <c r="D25" s="188">
        <f>G22</f>
        <v>0.5</v>
      </c>
      <c r="E25" s="188">
        <f>1-G22</f>
        <v>0.5</v>
      </c>
      <c r="F25" s="187"/>
      <c r="G25" s="187"/>
      <c r="H25" s="187"/>
      <c r="I25" s="187"/>
      <c r="J25" s="189"/>
      <c r="K25" s="1"/>
      <c r="L25" s="168"/>
      <c r="M25" s="184">
        <v>3</v>
      </c>
      <c r="N25" s="424"/>
      <c r="O25" s="425"/>
      <c r="P25" s="425"/>
      <c r="Q25" s="425"/>
      <c r="R25" s="425"/>
      <c r="S25" s="185"/>
      <c r="T25" s="173"/>
      <c r="U25" s="174"/>
      <c r="V25" s="173"/>
      <c r="W25" s="184">
        <v>3</v>
      </c>
      <c r="X25" s="424"/>
      <c r="Y25" s="425"/>
      <c r="Z25" s="425"/>
      <c r="AA25" s="425"/>
      <c r="AB25" s="425"/>
      <c r="AC25" s="185"/>
      <c r="AD25" s="168"/>
      <c r="AE25" s="1"/>
    </row>
    <row r="26" spans="1:31" ht="21" customHeight="1">
      <c r="A26" s="1"/>
      <c r="B26" s="1"/>
      <c r="C26" s="1"/>
      <c r="D26" s="1"/>
      <c r="E26" s="1"/>
      <c r="F26" s="1"/>
      <c r="G26" s="1"/>
      <c r="H26" s="1"/>
      <c r="I26" s="1"/>
      <c r="J26" s="1"/>
      <c r="K26" s="1"/>
      <c r="L26" s="168"/>
      <c r="M26" s="184">
        <v>4</v>
      </c>
      <c r="N26" s="424"/>
      <c r="O26" s="425"/>
      <c r="P26" s="425"/>
      <c r="Q26" s="425"/>
      <c r="R26" s="425"/>
      <c r="S26" s="185"/>
      <c r="T26" s="173"/>
      <c r="U26" s="174"/>
      <c r="V26" s="173"/>
      <c r="W26" s="184">
        <v>4</v>
      </c>
      <c r="X26" s="424"/>
      <c r="Y26" s="425"/>
      <c r="Z26" s="425"/>
      <c r="AA26" s="425"/>
      <c r="AB26" s="425"/>
      <c r="AC26" s="185"/>
      <c r="AD26" s="168"/>
      <c r="AE26" s="1"/>
    </row>
    <row r="27" spans="1:31" ht="21" customHeight="1">
      <c r="A27" s="1"/>
      <c r="B27" s="426" t="s">
        <v>186</v>
      </c>
      <c r="C27" s="388"/>
      <c r="D27" s="388"/>
      <c r="E27" s="388"/>
      <c r="F27" s="388"/>
      <c r="G27" s="388"/>
      <c r="H27" s="388"/>
      <c r="I27" s="388"/>
      <c r="J27" s="388"/>
      <c r="K27" s="1"/>
      <c r="L27" s="168"/>
      <c r="M27" s="184">
        <v>5</v>
      </c>
      <c r="N27" s="424"/>
      <c r="O27" s="425"/>
      <c r="P27" s="425"/>
      <c r="Q27" s="425"/>
      <c r="R27" s="425"/>
      <c r="S27" s="185"/>
      <c r="T27" s="173"/>
      <c r="U27" s="174"/>
      <c r="V27" s="173"/>
      <c r="W27" s="184">
        <v>5</v>
      </c>
      <c r="X27" s="424"/>
      <c r="Y27" s="425"/>
      <c r="Z27" s="425"/>
      <c r="AA27" s="425"/>
      <c r="AB27" s="425"/>
      <c r="AC27" s="185"/>
      <c r="AD27" s="168"/>
      <c r="AE27" s="1"/>
    </row>
    <row r="28" spans="1:31" ht="21" customHeight="1">
      <c r="A28" s="1"/>
      <c r="B28" s="190" t="s">
        <v>63</v>
      </c>
      <c r="C28" s="427"/>
      <c r="D28" s="428"/>
      <c r="E28" s="428"/>
      <c r="F28" s="428"/>
      <c r="G28" s="428"/>
      <c r="H28" s="428"/>
      <c r="I28" s="428"/>
      <c r="J28" s="428"/>
      <c r="K28" s="1"/>
      <c r="L28" s="168"/>
      <c r="M28" s="184">
        <v>6</v>
      </c>
      <c r="N28" s="424"/>
      <c r="O28" s="425"/>
      <c r="P28" s="425"/>
      <c r="Q28" s="425"/>
      <c r="R28" s="425"/>
      <c r="S28" s="185"/>
      <c r="T28" s="173"/>
      <c r="U28" s="174"/>
      <c r="V28" s="173"/>
      <c r="W28" s="184">
        <v>6</v>
      </c>
      <c r="X28" s="424"/>
      <c r="Y28" s="425"/>
      <c r="Z28" s="425"/>
      <c r="AA28" s="425"/>
      <c r="AB28" s="425"/>
      <c r="AC28" s="185"/>
      <c r="AD28" s="168"/>
      <c r="AE28" s="1"/>
    </row>
    <row r="29" spans="1:31" ht="21" customHeight="1">
      <c r="A29" s="1"/>
      <c r="B29" s="190"/>
      <c r="C29" s="427"/>
      <c r="D29" s="428"/>
      <c r="E29" s="428"/>
      <c r="F29" s="428"/>
      <c r="G29" s="428"/>
      <c r="H29" s="428"/>
      <c r="I29" s="428"/>
      <c r="J29" s="428"/>
      <c r="K29" s="1"/>
      <c r="L29" s="168"/>
      <c r="M29" s="184">
        <v>7</v>
      </c>
      <c r="N29" s="424"/>
      <c r="O29" s="425"/>
      <c r="P29" s="425"/>
      <c r="Q29" s="425"/>
      <c r="R29" s="425"/>
      <c r="S29" s="185"/>
      <c r="T29" s="173"/>
      <c r="U29" s="174"/>
      <c r="V29" s="173"/>
      <c r="W29" s="184">
        <v>7</v>
      </c>
      <c r="X29" s="424"/>
      <c r="Y29" s="425"/>
      <c r="Z29" s="425"/>
      <c r="AA29" s="425"/>
      <c r="AB29" s="425"/>
      <c r="AC29" s="185"/>
      <c r="AD29" s="168"/>
      <c r="AE29" s="1"/>
    </row>
    <row r="30" spans="1:31" ht="21" customHeight="1">
      <c r="A30" s="1"/>
      <c r="B30" s="190"/>
      <c r="C30" s="427"/>
      <c r="D30" s="428"/>
      <c r="E30" s="428"/>
      <c r="F30" s="428"/>
      <c r="G30" s="428"/>
      <c r="H30" s="428"/>
      <c r="I30" s="428"/>
      <c r="J30" s="428"/>
      <c r="K30" s="1"/>
      <c r="L30" s="168"/>
      <c r="M30" s="184">
        <v>8</v>
      </c>
      <c r="N30" s="424"/>
      <c r="O30" s="425"/>
      <c r="P30" s="425"/>
      <c r="Q30" s="425"/>
      <c r="R30" s="425"/>
      <c r="S30" s="185"/>
      <c r="T30" s="173"/>
      <c r="U30" s="174"/>
      <c r="V30" s="173"/>
      <c r="W30" s="184">
        <v>8</v>
      </c>
      <c r="X30" s="424"/>
      <c r="Y30" s="425"/>
      <c r="Z30" s="425"/>
      <c r="AA30" s="425"/>
      <c r="AB30" s="425"/>
      <c r="AC30" s="185"/>
      <c r="AD30" s="168"/>
      <c r="AE30" s="1"/>
    </row>
    <row r="31" spans="1:31" ht="21" customHeight="1">
      <c r="A31" s="1"/>
      <c r="B31" s="190"/>
      <c r="C31" s="427"/>
      <c r="D31" s="428"/>
      <c r="E31" s="428"/>
      <c r="F31" s="428"/>
      <c r="G31" s="428"/>
      <c r="H31" s="428"/>
      <c r="I31" s="428"/>
      <c r="J31" s="428"/>
      <c r="K31" s="1"/>
      <c r="L31" s="168"/>
      <c r="M31" s="173"/>
      <c r="N31" s="173"/>
      <c r="O31" s="173"/>
      <c r="P31" s="173"/>
      <c r="Q31" s="173"/>
      <c r="R31" s="173"/>
      <c r="S31" s="173"/>
      <c r="T31" s="173"/>
      <c r="U31" s="174"/>
      <c r="V31" s="173"/>
      <c r="W31" s="173"/>
      <c r="X31" s="173"/>
      <c r="Y31" s="173"/>
      <c r="Z31" s="173"/>
      <c r="AA31" s="173"/>
      <c r="AB31" s="173"/>
      <c r="AC31" s="173"/>
      <c r="AD31" s="168"/>
      <c r="AE31" s="1"/>
    </row>
    <row r="32" spans="1:31" ht="21" customHeight="1">
      <c r="A32" s="1"/>
      <c r="B32" s="190"/>
      <c r="C32" s="427"/>
      <c r="D32" s="428"/>
      <c r="E32" s="428"/>
      <c r="F32" s="428"/>
      <c r="G32" s="428"/>
      <c r="H32" s="428"/>
      <c r="I32" s="428"/>
      <c r="J32" s="428"/>
      <c r="K32" s="1"/>
      <c r="L32" s="168"/>
      <c r="M32" s="429" t="s">
        <v>187</v>
      </c>
      <c r="N32" s="430"/>
      <c r="O32" s="192">
        <v>45658</v>
      </c>
      <c r="P32" s="173"/>
      <c r="Q32" s="191" t="s">
        <v>58</v>
      </c>
      <c r="R32" s="431">
        <f>IFERROR(COUNTIFS(S23:S30,"✓",N23:N30,"&lt;&gt;"&amp;"")/COUNTIF(N23:R30,"&lt;&gt;"&amp;""),0)</f>
        <v>0</v>
      </c>
      <c r="S32" s="432"/>
      <c r="T32" s="173"/>
      <c r="U32" s="174"/>
      <c r="V32" s="173"/>
      <c r="W32" s="429" t="s">
        <v>187</v>
      </c>
      <c r="X32" s="430"/>
      <c r="Y32" s="192">
        <v>45658</v>
      </c>
      <c r="Z32" s="173"/>
      <c r="AA32" s="191" t="s">
        <v>58</v>
      </c>
      <c r="AB32" s="431">
        <f>IFERROR(COUNTIFS(AC23:AC30,"✓",X23:X30,"&lt;&gt;"&amp;"")/COUNTIF(X23:AB30,"&lt;&gt;"&amp;""),0)</f>
        <v>0</v>
      </c>
      <c r="AC32" s="432"/>
      <c r="AD32" s="168"/>
      <c r="AE32" s="1"/>
    </row>
    <row r="33" spans="1:31" ht="21" customHeight="1">
      <c r="A33" s="1"/>
      <c r="B33" s="190"/>
      <c r="C33" s="427"/>
      <c r="D33" s="428"/>
      <c r="E33" s="428"/>
      <c r="F33" s="428"/>
      <c r="G33" s="428"/>
      <c r="H33" s="428"/>
      <c r="I33" s="428"/>
      <c r="J33" s="428"/>
      <c r="K33" s="1"/>
      <c r="L33" s="168"/>
      <c r="M33" s="168"/>
      <c r="N33" s="168"/>
      <c r="O33" s="168"/>
      <c r="P33" s="168"/>
      <c r="Q33" s="168"/>
      <c r="R33" s="168"/>
      <c r="S33" s="168"/>
      <c r="T33" s="168"/>
      <c r="U33" s="169"/>
      <c r="V33" s="168"/>
      <c r="W33" s="168"/>
      <c r="X33" s="168"/>
      <c r="Y33" s="168"/>
      <c r="Z33" s="168"/>
      <c r="AA33" s="168"/>
      <c r="AB33" s="168"/>
      <c r="AC33" s="168"/>
      <c r="AD33" s="168"/>
      <c r="AE33" s="1"/>
    </row>
    <row r="34" spans="1:31" ht="21" customHeight="1">
      <c r="A34" s="1"/>
      <c r="B34" s="1"/>
      <c r="C34" s="1"/>
      <c r="D34" s="1"/>
      <c r="E34" s="1"/>
      <c r="F34" s="1"/>
      <c r="G34" s="1"/>
      <c r="H34" s="1"/>
      <c r="I34" s="1"/>
      <c r="J34" s="1"/>
      <c r="K34" s="1"/>
      <c r="L34" s="168"/>
      <c r="M34" s="168"/>
      <c r="N34" s="168"/>
      <c r="O34" s="168"/>
      <c r="P34" s="168"/>
      <c r="Q34" s="168"/>
      <c r="R34" s="168"/>
      <c r="S34" s="168"/>
      <c r="T34" s="168"/>
      <c r="U34" s="169"/>
      <c r="V34" s="168"/>
      <c r="W34" s="168"/>
      <c r="X34" s="168"/>
      <c r="Y34" s="168"/>
      <c r="Z34" s="168"/>
      <c r="AA34" s="168"/>
      <c r="AB34" s="168"/>
      <c r="AC34" s="168"/>
      <c r="AD34" s="168"/>
      <c r="AE34" s="1"/>
    </row>
    <row r="35" spans="1:31" ht="21"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21" customHeight="1">
      <c r="A36" s="1"/>
      <c r="B36" s="168"/>
      <c r="C36" s="387" t="s">
        <v>188</v>
      </c>
      <c r="D36" s="388"/>
      <c r="E36" s="388"/>
      <c r="F36" s="388"/>
      <c r="G36" s="388"/>
      <c r="H36" s="388"/>
      <c r="I36" s="388"/>
      <c r="J36" s="168"/>
      <c r="K36" s="169"/>
      <c r="L36" s="168"/>
      <c r="M36" s="387" t="s">
        <v>188</v>
      </c>
      <c r="N36" s="388"/>
      <c r="O36" s="388"/>
      <c r="P36" s="388"/>
      <c r="Q36" s="388"/>
      <c r="R36" s="388"/>
      <c r="S36" s="388"/>
      <c r="T36" s="168"/>
      <c r="U36" s="169"/>
      <c r="V36" s="168"/>
      <c r="W36" s="387" t="s">
        <v>188</v>
      </c>
      <c r="X36" s="388"/>
      <c r="Y36" s="388"/>
      <c r="Z36" s="388"/>
      <c r="AA36" s="388"/>
      <c r="AB36" s="388"/>
      <c r="AC36" s="388"/>
      <c r="AD36" s="168"/>
      <c r="AE36" s="1"/>
    </row>
    <row r="37" spans="1:31" ht="21" customHeight="1" thickBot="1">
      <c r="A37" s="1"/>
      <c r="B37" s="168"/>
      <c r="C37" s="388"/>
      <c r="D37" s="388"/>
      <c r="E37" s="388"/>
      <c r="F37" s="388"/>
      <c r="G37" s="388"/>
      <c r="H37" s="388"/>
      <c r="I37" s="388"/>
      <c r="J37" s="168"/>
      <c r="K37" s="169"/>
      <c r="L37" s="168"/>
      <c r="M37" s="388"/>
      <c r="N37" s="388"/>
      <c r="O37" s="388"/>
      <c r="P37" s="388"/>
      <c r="Q37" s="388"/>
      <c r="R37" s="388"/>
      <c r="S37" s="388"/>
      <c r="T37" s="168"/>
      <c r="U37" s="169"/>
      <c r="V37" s="168"/>
      <c r="W37" s="388"/>
      <c r="X37" s="388"/>
      <c r="Y37" s="388"/>
      <c r="Z37" s="388"/>
      <c r="AA37" s="388"/>
      <c r="AB37" s="388"/>
      <c r="AC37" s="388"/>
      <c r="AD37" s="168"/>
      <c r="AE37" s="1"/>
    </row>
    <row r="38" spans="1:31" ht="21" customHeight="1">
      <c r="A38" s="1"/>
      <c r="B38" s="168"/>
      <c r="C38" s="393"/>
      <c r="D38" s="394"/>
      <c r="E38" s="394"/>
      <c r="F38" s="394"/>
      <c r="G38" s="394"/>
      <c r="H38" s="394"/>
      <c r="I38" s="395"/>
      <c r="J38" s="168"/>
      <c r="K38" s="169"/>
      <c r="L38" s="168"/>
      <c r="M38" s="393"/>
      <c r="N38" s="394"/>
      <c r="O38" s="394"/>
      <c r="P38" s="394"/>
      <c r="Q38" s="394"/>
      <c r="R38" s="394"/>
      <c r="S38" s="395"/>
      <c r="T38" s="168"/>
      <c r="U38" s="169"/>
      <c r="V38" s="168"/>
      <c r="W38" s="393"/>
      <c r="X38" s="394"/>
      <c r="Y38" s="394"/>
      <c r="Z38" s="394"/>
      <c r="AA38" s="394"/>
      <c r="AB38" s="394"/>
      <c r="AC38" s="395"/>
      <c r="AD38" s="168"/>
      <c r="AE38" s="1"/>
    </row>
    <row r="39" spans="1:31" ht="21" customHeight="1">
      <c r="A39" s="1"/>
      <c r="B39" s="168"/>
      <c r="C39" s="396"/>
      <c r="D39" s="388"/>
      <c r="E39" s="388"/>
      <c r="F39" s="388"/>
      <c r="G39" s="388"/>
      <c r="H39" s="388"/>
      <c r="I39" s="397"/>
      <c r="J39" s="168"/>
      <c r="K39" s="169"/>
      <c r="L39" s="168"/>
      <c r="M39" s="396"/>
      <c r="N39" s="388"/>
      <c r="O39" s="388"/>
      <c r="P39" s="388"/>
      <c r="Q39" s="388"/>
      <c r="R39" s="388"/>
      <c r="S39" s="397"/>
      <c r="T39" s="168"/>
      <c r="U39" s="169"/>
      <c r="V39" s="168"/>
      <c r="W39" s="396"/>
      <c r="X39" s="388"/>
      <c r="Y39" s="388"/>
      <c r="Z39" s="388"/>
      <c r="AA39" s="388"/>
      <c r="AB39" s="388"/>
      <c r="AC39" s="397"/>
      <c r="AD39" s="168"/>
      <c r="AE39" s="1"/>
    </row>
    <row r="40" spans="1:31" ht="21" customHeight="1">
      <c r="A40" s="1"/>
      <c r="B40" s="168"/>
      <c r="C40" s="396"/>
      <c r="D40" s="388"/>
      <c r="E40" s="388"/>
      <c r="F40" s="388"/>
      <c r="G40" s="388"/>
      <c r="H40" s="388"/>
      <c r="I40" s="397"/>
      <c r="J40" s="168"/>
      <c r="K40" s="169"/>
      <c r="L40" s="168"/>
      <c r="M40" s="396"/>
      <c r="N40" s="388"/>
      <c r="O40" s="388"/>
      <c r="P40" s="388"/>
      <c r="Q40" s="388"/>
      <c r="R40" s="388"/>
      <c r="S40" s="397"/>
      <c r="T40" s="168"/>
      <c r="U40" s="169"/>
      <c r="V40" s="168"/>
      <c r="W40" s="396"/>
      <c r="X40" s="388"/>
      <c r="Y40" s="388"/>
      <c r="Z40" s="388"/>
      <c r="AA40" s="388"/>
      <c r="AB40" s="388"/>
      <c r="AC40" s="397"/>
      <c r="AD40" s="168"/>
      <c r="AE40" s="1"/>
    </row>
    <row r="41" spans="1:31" ht="21" customHeight="1">
      <c r="A41" s="1"/>
      <c r="B41" s="168"/>
      <c r="C41" s="396"/>
      <c r="D41" s="388"/>
      <c r="E41" s="388"/>
      <c r="F41" s="388"/>
      <c r="G41" s="388"/>
      <c r="H41" s="388"/>
      <c r="I41" s="397"/>
      <c r="J41" s="168"/>
      <c r="K41" s="169"/>
      <c r="L41" s="168"/>
      <c r="M41" s="396"/>
      <c r="N41" s="388"/>
      <c r="O41" s="388"/>
      <c r="P41" s="388"/>
      <c r="Q41" s="388"/>
      <c r="R41" s="388"/>
      <c r="S41" s="397"/>
      <c r="T41" s="168"/>
      <c r="U41" s="169"/>
      <c r="V41" s="168"/>
      <c r="W41" s="396"/>
      <c r="X41" s="388"/>
      <c r="Y41" s="388"/>
      <c r="Z41" s="388"/>
      <c r="AA41" s="388"/>
      <c r="AB41" s="388"/>
      <c r="AC41" s="397"/>
      <c r="AD41" s="168"/>
      <c r="AE41" s="1"/>
    </row>
    <row r="42" spans="1:31" ht="21" customHeight="1">
      <c r="A42" s="1"/>
      <c r="B42" s="168"/>
      <c r="C42" s="396"/>
      <c r="D42" s="388"/>
      <c r="E42" s="388"/>
      <c r="F42" s="388"/>
      <c r="G42" s="388"/>
      <c r="H42" s="388"/>
      <c r="I42" s="397"/>
      <c r="J42" s="168"/>
      <c r="K42" s="169"/>
      <c r="L42" s="168"/>
      <c r="M42" s="396"/>
      <c r="N42" s="388"/>
      <c r="O42" s="388"/>
      <c r="P42" s="388"/>
      <c r="Q42" s="388"/>
      <c r="R42" s="388"/>
      <c r="S42" s="397"/>
      <c r="T42" s="168"/>
      <c r="U42" s="169"/>
      <c r="V42" s="168"/>
      <c r="W42" s="396"/>
      <c r="X42" s="388"/>
      <c r="Y42" s="388"/>
      <c r="Z42" s="388"/>
      <c r="AA42" s="388"/>
      <c r="AB42" s="388"/>
      <c r="AC42" s="397"/>
      <c r="AD42" s="168"/>
      <c r="AE42" s="1"/>
    </row>
    <row r="43" spans="1:31" ht="21" customHeight="1">
      <c r="A43" s="1"/>
      <c r="B43" s="168"/>
      <c r="C43" s="396"/>
      <c r="D43" s="388"/>
      <c r="E43" s="388"/>
      <c r="F43" s="388"/>
      <c r="G43" s="388"/>
      <c r="H43" s="388"/>
      <c r="I43" s="397"/>
      <c r="J43" s="168"/>
      <c r="K43" s="169"/>
      <c r="L43" s="168"/>
      <c r="M43" s="396"/>
      <c r="N43" s="388"/>
      <c r="O43" s="388"/>
      <c r="P43" s="388"/>
      <c r="Q43" s="388"/>
      <c r="R43" s="388"/>
      <c r="S43" s="397"/>
      <c r="T43" s="168"/>
      <c r="U43" s="169"/>
      <c r="V43" s="168"/>
      <c r="W43" s="396"/>
      <c r="X43" s="388"/>
      <c r="Y43" s="388"/>
      <c r="Z43" s="388"/>
      <c r="AA43" s="388"/>
      <c r="AB43" s="388"/>
      <c r="AC43" s="397"/>
      <c r="AD43" s="168"/>
      <c r="AE43" s="1"/>
    </row>
    <row r="44" spans="1:31" ht="21" customHeight="1">
      <c r="A44" s="1"/>
      <c r="B44" s="168"/>
      <c r="C44" s="396"/>
      <c r="D44" s="388"/>
      <c r="E44" s="388"/>
      <c r="F44" s="388"/>
      <c r="G44" s="388"/>
      <c r="H44" s="388"/>
      <c r="I44" s="397"/>
      <c r="J44" s="168"/>
      <c r="K44" s="169"/>
      <c r="L44" s="168"/>
      <c r="M44" s="396"/>
      <c r="N44" s="388"/>
      <c r="O44" s="388"/>
      <c r="P44" s="388"/>
      <c r="Q44" s="388"/>
      <c r="R44" s="388"/>
      <c r="S44" s="397"/>
      <c r="T44" s="168"/>
      <c r="U44" s="169"/>
      <c r="V44" s="168"/>
      <c r="W44" s="396"/>
      <c r="X44" s="388"/>
      <c r="Y44" s="388"/>
      <c r="Z44" s="388"/>
      <c r="AA44" s="388"/>
      <c r="AB44" s="388"/>
      <c r="AC44" s="397"/>
      <c r="AD44" s="168"/>
      <c r="AE44" s="1"/>
    </row>
    <row r="45" spans="1:31" ht="21" customHeight="1">
      <c r="A45" s="1"/>
      <c r="B45" s="168"/>
      <c r="C45" s="396"/>
      <c r="D45" s="388"/>
      <c r="E45" s="388"/>
      <c r="F45" s="388"/>
      <c r="G45" s="388"/>
      <c r="H45" s="388"/>
      <c r="I45" s="397"/>
      <c r="J45" s="168"/>
      <c r="K45" s="169"/>
      <c r="L45" s="168"/>
      <c r="M45" s="396"/>
      <c r="N45" s="388"/>
      <c r="O45" s="388"/>
      <c r="P45" s="388"/>
      <c r="Q45" s="388"/>
      <c r="R45" s="388"/>
      <c r="S45" s="397"/>
      <c r="T45" s="168"/>
      <c r="U45" s="169"/>
      <c r="V45" s="168"/>
      <c r="W45" s="396"/>
      <c r="X45" s="388"/>
      <c r="Y45" s="388"/>
      <c r="Z45" s="388"/>
      <c r="AA45" s="388"/>
      <c r="AB45" s="388"/>
      <c r="AC45" s="397"/>
      <c r="AD45" s="168"/>
      <c r="AE45" s="1"/>
    </row>
    <row r="46" spans="1:31" ht="21" customHeight="1" thickBot="1">
      <c r="A46" s="1"/>
      <c r="B46" s="168"/>
      <c r="C46" s="398"/>
      <c r="D46" s="399"/>
      <c r="E46" s="399"/>
      <c r="F46" s="399"/>
      <c r="G46" s="399"/>
      <c r="H46" s="399"/>
      <c r="I46" s="400"/>
      <c r="J46" s="168"/>
      <c r="K46" s="169"/>
      <c r="L46" s="168"/>
      <c r="M46" s="398"/>
      <c r="N46" s="399"/>
      <c r="O46" s="399"/>
      <c r="P46" s="399"/>
      <c r="Q46" s="399"/>
      <c r="R46" s="399"/>
      <c r="S46" s="400"/>
      <c r="T46" s="168"/>
      <c r="U46" s="169"/>
      <c r="V46" s="168"/>
      <c r="W46" s="398"/>
      <c r="X46" s="399"/>
      <c r="Y46" s="399"/>
      <c r="Z46" s="399"/>
      <c r="AA46" s="399"/>
      <c r="AB46" s="399"/>
      <c r="AC46" s="400"/>
      <c r="AD46" s="168"/>
      <c r="AE46" s="1"/>
    </row>
    <row r="47" spans="1:31" ht="21" customHeight="1">
      <c r="A47" s="1"/>
      <c r="B47" s="168"/>
      <c r="C47" s="168"/>
      <c r="D47" s="168"/>
      <c r="E47" s="168"/>
      <c r="F47" s="168"/>
      <c r="G47" s="168"/>
      <c r="H47" s="168"/>
      <c r="I47" s="168"/>
      <c r="J47" s="168"/>
      <c r="K47" s="169"/>
      <c r="L47" s="168"/>
      <c r="M47" s="168"/>
      <c r="N47" s="168"/>
      <c r="O47" s="168"/>
      <c r="P47" s="168"/>
      <c r="Q47" s="168"/>
      <c r="R47" s="168"/>
      <c r="S47" s="168"/>
      <c r="T47" s="168"/>
      <c r="U47" s="169"/>
      <c r="V47" s="168"/>
      <c r="W47" s="168"/>
      <c r="X47" s="168"/>
      <c r="Y47" s="168"/>
      <c r="Z47" s="168"/>
      <c r="AA47" s="168"/>
      <c r="AB47" s="168"/>
      <c r="AC47" s="168"/>
      <c r="AD47" s="168"/>
      <c r="AE47" s="1"/>
    </row>
    <row r="48" spans="1:31" ht="21" customHeight="1">
      <c r="A48" s="1"/>
      <c r="B48" s="168"/>
      <c r="C48" s="401" t="s">
        <v>176</v>
      </c>
      <c r="D48" s="402"/>
      <c r="E48" s="403"/>
      <c r="F48" s="402"/>
      <c r="G48" s="402"/>
      <c r="H48" s="402"/>
      <c r="I48" s="404"/>
      <c r="J48" s="173"/>
      <c r="K48" s="174"/>
      <c r="L48" s="173"/>
      <c r="M48" s="401" t="s">
        <v>176</v>
      </c>
      <c r="N48" s="402"/>
      <c r="O48" s="403"/>
      <c r="P48" s="402"/>
      <c r="Q48" s="402"/>
      <c r="R48" s="402"/>
      <c r="S48" s="404"/>
      <c r="T48" s="173"/>
      <c r="U48" s="174"/>
      <c r="V48" s="173"/>
      <c r="W48" s="401" t="s">
        <v>176</v>
      </c>
      <c r="X48" s="402"/>
      <c r="Y48" s="403"/>
      <c r="Z48" s="402"/>
      <c r="AA48" s="402"/>
      <c r="AB48" s="402"/>
      <c r="AC48" s="404"/>
      <c r="AD48" s="168"/>
      <c r="AE48" s="1"/>
    </row>
    <row r="49" spans="1:31" ht="21" customHeight="1">
      <c r="A49" s="1"/>
      <c r="B49" s="168"/>
      <c r="C49" s="405" t="s">
        <v>177</v>
      </c>
      <c r="D49" s="374"/>
      <c r="E49" s="406"/>
      <c r="F49" s="374"/>
      <c r="G49" s="374"/>
      <c r="H49" s="374"/>
      <c r="I49" s="407"/>
      <c r="J49" s="173"/>
      <c r="K49" s="174"/>
      <c r="L49" s="173"/>
      <c r="M49" s="405" t="s">
        <v>177</v>
      </c>
      <c r="N49" s="374"/>
      <c r="O49" s="406"/>
      <c r="P49" s="374"/>
      <c r="Q49" s="374"/>
      <c r="R49" s="374"/>
      <c r="S49" s="407"/>
      <c r="T49" s="173"/>
      <c r="U49" s="174"/>
      <c r="V49" s="173"/>
      <c r="W49" s="405" t="s">
        <v>177</v>
      </c>
      <c r="X49" s="374"/>
      <c r="Y49" s="406"/>
      <c r="Z49" s="374"/>
      <c r="AA49" s="374"/>
      <c r="AB49" s="374"/>
      <c r="AC49" s="407"/>
      <c r="AD49" s="168"/>
      <c r="AE49" s="1"/>
    </row>
    <row r="50" spans="1:31" ht="21" customHeight="1">
      <c r="A50" s="1"/>
      <c r="B50" s="168"/>
      <c r="C50" s="415" t="s">
        <v>181</v>
      </c>
      <c r="D50" s="416"/>
      <c r="E50" s="417" t="s">
        <v>189</v>
      </c>
      <c r="F50" s="416"/>
      <c r="G50" s="416"/>
      <c r="H50" s="416"/>
      <c r="I50" s="418"/>
      <c r="J50" s="173"/>
      <c r="K50" s="174"/>
      <c r="L50" s="173"/>
      <c r="M50" s="415" t="s">
        <v>181</v>
      </c>
      <c r="N50" s="416"/>
      <c r="O50" s="417" t="s">
        <v>189</v>
      </c>
      <c r="P50" s="416"/>
      <c r="Q50" s="416"/>
      <c r="R50" s="416"/>
      <c r="S50" s="418"/>
      <c r="T50" s="173"/>
      <c r="U50" s="174"/>
      <c r="V50" s="173"/>
      <c r="W50" s="415" t="s">
        <v>181</v>
      </c>
      <c r="X50" s="416"/>
      <c r="Y50" s="417" t="s">
        <v>189</v>
      </c>
      <c r="Z50" s="416"/>
      <c r="AA50" s="416"/>
      <c r="AB50" s="416"/>
      <c r="AC50" s="418"/>
      <c r="AD50" s="168"/>
      <c r="AE50" s="1"/>
    </row>
    <row r="51" spans="1:31" ht="21" customHeight="1">
      <c r="A51" s="1"/>
      <c r="B51" s="168"/>
      <c r="C51" s="173"/>
      <c r="D51" s="173"/>
      <c r="E51" s="173"/>
      <c r="F51" s="173"/>
      <c r="G51" s="173"/>
      <c r="H51" s="173"/>
      <c r="I51" s="173"/>
      <c r="J51" s="173"/>
      <c r="K51" s="174"/>
      <c r="L51" s="173"/>
      <c r="M51" s="173"/>
      <c r="N51" s="173"/>
      <c r="O51" s="173"/>
      <c r="P51" s="173"/>
      <c r="Q51" s="173"/>
      <c r="R51" s="173"/>
      <c r="S51" s="173"/>
      <c r="T51" s="173"/>
      <c r="U51" s="174"/>
      <c r="V51" s="173"/>
      <c r="W51" s="173"/>
      <c r="X51" s="173"/>
      <c r="Y51" s="173"/>
      <c r="Z51" s="173"/>
      <c r="AA51" s="173"/>
      <c r="AB51" s="173"/>
      <c r="AC51" s="173"/>
      <c r="AD51" s="168"/>
      <c r="AE51" s="1"/>
    </row>
    <row r="52" spans="1:31" ht="21" customHeight="1">
      <c r="A52" s="1"/>
      <c r="B52" s="168"/>
      <c r="C52" s="422" t="s">
        <v>184</v>
      </c>
      <c r="D52" s="423"/>
      <c r="E52" s="423"/>
      <c r="F52" s="423"/>
      <c r="G52" s="423"/>
      <c r="H52" s="423"/>
      <c r="I52" s="423"/>
      <c r="J52" s="173"/>
      <c r="K52" s="174"/>
      <c r="L52" s="173"/>
      <c r="M52" s="422" t="s">
        <v>184</v>
      </c>
      <c r="N52" s="423"/>
      <c r="O52" s="423"/>
      <c r="P52" s="423"/>
      <c r="Q52" s="423"/>
      <c r="R52" s="423"/>
      <c r="S52" s="423"/>
      <c r="T52" s="173"/>
      <c r="U52" s="174"/>
      <c r="V52" s="173"/>
      <c r="W52" s="422" t="s">
        <v>184</v>
      </c>
      <c r="X52" s="423"/>
      <c r="Y52" s="423"/>
      <c r="Z52" s="423"/>
      <c r="AA52" s="423"/>
      <c r="AB52" s="423"/>
      <c r="AC52" s="423"/>
      <c r="AD52" s="168"/>
      <c r="AE52" s="1"/>
    </row>
    <row r="53" spans="1:31" ht="21" customHeight="1">
      <c r="A53" s="1"/>
      <c r="B53" s="168"/>
      <c r="C53" s="184">
        <v>1</v>
      </c>
      <c r="D53" s="424"/>
      <c r="E53" s="425"/>
      <c r="F53" s="425"/>
      <c r="G53" s="425"/>
      <c r="H53" s="425"/>
      <c r="I53" s="185" t="s">
        <v>63</v>
      </c>
      <c r="J53" s="173"/>
      <c r="K53" s="174"/>
      <c r="L53" s="173"/>
      <c r="M53" s="184">
        <v>1</v>
      </c>
      <c r="N53" s="424"/>
      <c r="O53" s="425"/>
      <c r="P53" s="425"/>
      <c r="Q53" s="425"/>
      <c r="R53" s="425"/>
      <c r="S53" s="185" t="s">
        <v>63</v>
      </c>
      <c r="T53" s="173"/>
      <c r="U53" s="174"/>
      <c r="V53" s="173"/>
      <c r="W53" s="184">
        <v>1</v>
      </c>
      <c r="X53" s="424"/>
      <c r="Y53" s="425"/>
      <c r="Z53" s="425"/>
      <c r="AA53" s="425"/>
      <c r="AB53" s="425"/>
      <c r="AC53" s="185" t="s">
        <v>63</v>
      </c>
      <c r="AD53" s="168"/>
      <c r="AE53" s="1"/>
    </row>
    <row r="54" spans="1:31" ht="21" customHeight="1">
      <c r="A54" s="1"/>
      <c r="B54" s="168"/>
      <c r="C54" s="184">
        <v>2</v>
      </c>
      <c r="D54" s="424"/>
      <c r="E54" s="425"/>
      <c r="F54" s="425"/>
      <c r="G54" s="425"/>
      <c r="H54" s="425"/>
      <c r="I54" s="185"/>
      <c r="J54" s="173"/>
      <c r="K54" s="174"/>
      <c r="L54" s="173"/>
      <c r="M54" s="184">
        <v>2</v>
      </c>
      <c r="N54" s="424"/>
      <c r="O54" s="425"/>
      <c r="P54" s="425"/>
      <c r="Q54" s="425"/>
      <c r="R54" s="425"/>
      <c r="S54" s="185"/>
      <c r="T54" s="173"/>
      <c r="U54" s="174"/>
      <c r="V54" s="173"/>
      <c r="W54" s="184">
        <v>2</v>
      </c>
      <c r="X54" s="424"/>
      <c r="Y54" s="425"/>
      <c r="Z54" s="425"/>
      <c r="AA54" s="425"/>
      <c r="AB54" s="425"/>
      <c r="AC54" s="185"/>
      <c r="AD54" s="168"/>
      <c r="AE54" s="1"/>
    </row>
    <row r="55" spans="1:31" ht="21" customHeight="1">
      <c r="A55" s="1"/>
      <c r="B55" s="168"/>
      <c r="C55" s="184">
        <v>3</v>
      </c>
      <c r="D55" s="424"/>
      <c r="E55" s="425"/>
      <c r="F55" s="425"/>
      <c r="G55" s="425"/>
      <c r="H55" s="425"/>
      <c r="I55" s="185"/>
      <c r="J55" s="173"/>
      <c r="K55" s="174"/>
      <c r="L55" s="173"/>
      <c r="M55" s="184">
        <v>3</v>
      </c>
      <c r="N55" s="424"/>
      <c r="O55" s="425"/>
      <c r="P55" s="425"/>
      <c r="Q55" s="425"/>
      <c r="R55" s="425"/>
      <c r="S55" s="185"/>
      <c r="T55" s="173"/>
      <c r="U55" s="174"/>
      <c r="V55" s="173"/>
      <c r="W55" s="184">
        <v>3</v>
      </c>
      <c r="X55" s="424"/>
      <c r="Y55" s="425"/>
      <c r="Z55" s="425"/>
      <c r="AA55" s="425"/>
      <c r="AB55" s="425"/>
      <c r="AC55" s="185"/>
      <c r="AD55" s="168"/>
      <c r="AE55" s="1"/>
    </row>
    <row r="56" spans="1:31" ht="21" customHeight="1">
      <c r="A56" s="1"/>
      <c r="B56" s="168"/>
      <c r="C56" s="184">
        <v>4</v>
      </c>
      <c r="D56" s="424"/>
      <c r="E56" s="425"/>
      <c r="F56" s="425"/>
      <c r="G56" s="425"/>
      <c r="H56" s="425"/>
      <c r="I56" s="185"/>
      <c r="J56" s="173"/>
      <c r="K56" s="174"/>
      <c r="L56" s="173"/>
      <c r="M56" s="184">
        <v>4</v>
      </c>
      <c r="N56" s="424"/>
      <c r="O56" s="425"/>
      <c r="P56" s="425"/>
      <c r="Q56" s="425"/>
      <c r="R56" s="425"/>
      <c r="S56" s="185"/>
      <c r="T56" s="173"/>
      <c r="U56" s="174"/>
      <c r="V56" s="173"/>
      <c r="W56" s="184">
        <v>4</v>
      </c>
      <c r="X56" s="424"/>
      <c r="Y56" s="425"/>
      <c r="Z56" s="425"/>
      <c r="AA56" s="425"/>
      <c r="AB56" s="425"/>
      <c r="AC56" s="185"/>
      <c r="AD56" s="168"/>
      <c r="AE56" s="1"/>
    </row>
    <row r="57" spans="1:31" ht="21" customHeight="1">
      <c r="A57" s="1"/>
      <c r="B57" s="168"/>
      <c r="C57" s="184">
        <v>5</v>
      </c>
      <c r="D57" s="424"/>
      <c r="E57" s="425"/>
      <c r="F57" s="425"/>
      <c r="G57" s="425"/>
      <c r="H57" s="425"/>
      <c r="I57" s="185"/>
      <c r="J57" s="173"/>
      <c r="K57" s="174"/>
      <c r="L57" s="173"/>
      <c r="M57" s="184">
        <v>5</v>
      </c>
      <c r="N57" s="424"/>
      <c r="O57" s="425"/>
      <c r="P57" s="425"/>
      <c r="Q57" s="425"/>
      <c r="R57" s="425"/>
      <c r="S57" s="185"/>
      <c r="T57" s="173"/>
      <c r="U57" s="174"/>
      <c r="V57" s="173"/>
      <c r="W57" s="184">
        <v>5</v>
      </c>
      <c r="X57" s="424"/>
      <c r="Y57" s="425"/>
      <c r="Z57" s="425"/>
      <c r="AA57" s="425"/>
      <c r="AB57" s="425"/>
      <c r="AC57" s="185"/>
      <c r="AD57" s="168"/>
      <c r="AE57" s="1"/>
    </row>
    <row r="58" spans="1:31" ht="21" customHeight="1">
      <c r="A58" s="1"/>
      <c r="B58" s="168"/>
      <c r="C58" s="184">
        <v>6</v>
      </c>
      <c r="D58" s="424"/>
      <c r="E58" s="425"/>
      <c r="F58" s="425"/>
      <c r="G58" s="425"/>
      <c r="H58" s="425"/>
      <c r="I58" s="185"/>
      <c r="J58" s="173"/>
      <c r="K58" s="174"/>
      <c r="L58" s="173"/>
      <c r="M58" s="184">
        <v>6</v>
      </c>
      <c r="N58" s="424"/>
      <c r="O58" s="425"/>
      <c r="P58" s="425"/>
      <c r="Q58" s="425"/>
      <c r="R58" s="425"/>
      <c r="S58" s="185"/>
      <c r="T58" s="173"/>
      <c r="U58" s="174"/>
      <c r="V58" s="173"/>
      <c r="W58" s="184">
        <v>6</v>
      </c>
      <c r="X58" s="424"/>
      <c r="Y58" s="425"/>
      <c r="Z58" s="425"/>
      <c r="AA58" s="425"/>
      <c r="AB58" s="425"/>
      <c r="AC58" s="185"/>
      <c r="AD58" s="168"/>
      <c r="AE58" s="1"/>
    </row>
    <row r="59" spans="1:31" ht="21" customHeight="1">
      <c r="A59" s="1"/>
      <c r="B59" s="168"/>
      <c r="C59" s="184">
        <v>7</v>
      </c>
      <c r="D59" s="424"/>
      <c r="E59" s="425"/>
      <c r="F59" s="425"/>
      <c r="G59" s="425"/>
      <c r="H59" s="425"/>
      <c r="I59" s="185"/>
      <c r="J59" s="173"/>
      <c r="K59" s="174"/>
      <c r="L59" s="173"/>
      <c r="M59" s="184">
        <v>7</v>
      </c>
      <c r="N59" s="424"/>
      <c r="O59" s="425"/>
      <c r="P59" s="425"/>
      <c r="Q59" s="425"/>
      <c r="R59" s="425"/>
      <c r="S59" s="185"/>
      <c r="T59" s="173"/>
      <c r="U59" s="174"/>
      <c r="V59" s="173"/>
      <c r="W59" s="184">
        <v>7</v>
      </c>
      <c r="X59" s="424"/>
      <c r="Y59" s="425"/>
      <c r="Z59" s="425"/>
      <c r="AA59" s="425"/>
      <c r="AB59" s="425"/>
      <c r="AC59" s="185"/>
      <c r="AD59" s="168"/>
      <c r="AE59" s="1"/>
    </row>
    <row r="60" spans="1:31" ht="21" customHeight="1">
      <c r="A60" s="1"/>
      <c r="B60" s="168"/>
      <c r="C60" s="184">
        <v>8</v>
      </c>
      <c r="D60" s="424"/>
      <c r="E60" s="425"/>
      <c r="F60" s="425"/>
      <c r="G60" s="425"/>
      <c r="H60" s="425"/>
      <c r="I60" s="185"/>
      <c r="J60" s="173"/>
      <c r="K60" s="174"/>
      <c r="L60" s="173"/>
      <c r="M60" s="184">
        <v>8</v>
      </c>
      <c r="N60" s="424"/>
      <c r="O60" s="425"/>
      <c r="P60" s="425"/>
      <c r="Q60" s="425"/>
      <c r="R60" s="425"/>
      <c r="S60" s="185"/>
      <c r="T60" s="173"/>
      <c r="U60" s="174"/>
      <c r="V60" s="173"/>
      <c r="W60" s="184">
        <v>8</v>
      </c>
      <c r="X60" s="424"/>
      <c r="Y60" s="425"/>
      <c r="Z60" s="425"/>
      <c r="AA60" s="425"/>
      <c r="AB60" s="425"/>
      <c r="AC60" s="185"/>
      <c r="AD60" s="168"/>
      <c r="AE60" s="1"/>
    </row>
    <row r="61" spans="1:31" ht="21" customHeight="1">
      <c r="A61" s="1"/>
      <c r="B61" s="168"/>
      <c r="C61" s="173"/>
      <c r="D61" s="173"/>
      <c r="E61" s="173"/>
      <c r="F61" s="173"/>
      <c r="G61" s="173"/>
      <c r="H61" s="173"/>
      <c r="I61" s="173"/>
      <c r="J61" s="173"/>
      <c r="K61" s="174"/>
      <c r="L61" s="173"/>
      <c r="M61" s="173"/>
      <c r="N61" s="173"/>
      <c r="O61" s="173"/>
      <c r="P61" s="173"/>
      <c r="Q61" s="173"/>
      <c r="R61" s="173"/>
      <c r="S61" s="173"/>
      <c r="T61" s="173"/>
      <c r="U61" s="174"/>
      <c r="V61" s="173"/>
      <c r="W61" s="173"/>
      <c r="X61" s="173"/>
      <c r="Y61" s="173"/>
      <c r="Z61" s="173"/>
      <c r="AA61" s="173"/>
      <c r="AB61" s="173"/>
      <c r="AC61" s="173"/>
      <c r="AD61" s="168"/>
      <c r="AE61" s="1"/>
    </row>
    <row r="62" spans="1:31" ht="21" customHeight="1">
      <c r="A62" s="1"/>
      <c r="B62" s="168"/>
      <c r="C62" s="429" t="s">
        <v>187</v>
      </c>
      <c r="D62" s="430"/>
      <c r="E62" s="192"/>
      <c r="F62" s="173"/>
      <c r="G62" s="191" t="s">
        <v>58</v>
      </c>
      <c r="H62" s="431">
        <f>IFERROR(COUNTIFS(I53:I60,"✓",D53:D60,"&lt;&gt;"&amp;"")/COUNTIF(D53:H60,"&lt;&gt;"&amp;""),0)</f>
        <v>0</v>
      </c>
      <c r="I62" s="432"/>
      <c r="J62" s="173"/>
      <c r="K62" s="174"/>
      <c r="L62" s="173"/>
      <c r="M62" s="429" t="s">
        <v>187</v>
      </c>
      <c r="N62" s="430"/>
      <c r="O62" s="192"/>
      <c r="P62" s="173"/>
      <c r="Q62" s="191" t="s">
        <v>58</v>
      </c>
      <c r="R62" s="431">
        <f>IFERROR(COUNTIFS(S53:S60,"✓",N53:N60,"&lt;&gt;"&amp;"")/COUNTIF(N53:R60,"&lt;&gt;"&amp;""),0)</f>
        <v>0</v>
      </c>
      <c r="S62" s="432"/>
      <c r="T62" s="173"/>
      <c r="U62" s="174"/>
      <c r="V62" s="173"/>
      <c r="W62" s="429" t="s">
        <v>187</v>
      </c>
      <c r="X62" s="430"/>
      <c r="Y62" s="192"/>
      <c r="Z62" s="173"/>
      <c r="AA62" s="191" t="s">
        <v>58</v>
      </c>
      <c r="AB62" s="431">
        <f>IFERROR(COUNTIFS(AC53:AC60,"✓",X53:X60,"&lt;&gt;"&amp;"")/COUNTIF(X53:AB60,"&lt;&gt;"&amp;""),0)</f>
        <v>0</v>
      </c>
      <c r="AC62" s="432"/>
      <c r="AD62" s="168"/>
      <c r="AE62" s="1"/>
    </row>
    <row r="63" spans="1:31" ht="21" customHeight="1">
      <c r="A63" s="1"/>
      <c r="B63" s="168"/>
      <c r="C63" s="168"/>
      <c r="D63" s="168"/>
      <c r="E63" s="168"/>
      <c r="F63" s="168"/>
      <c r="G63" s="168"/>
      <c r="H63" s="168"/>
      <c r="I63" s="168"/>
      <c r="J63" s="168"/>
      <c r="K63" s="169"/>
      <c r="L63" s="168"/>
      <c r="M63" s="168"/>
      <c r="N63" s="168"/>
      <c r="O63" s="168"/>
      <c r="P63" s="168"/>
      <c r="Q63" s="168"/>
      <c r="R63" s="168"/>
      <c r="S63" s="168"/>
      <c r="T63" s="168"/>
      <c r="U63" s="169"/>
      <c r="V63" s="168"/>
      <c r="W63" s="168"/>
      <c r="X63" s="168"/>
      <c r="Y63" s="168"/>
      <c r="Z63" s="168"/>
      <c r="AA63" s="168"/>
      <c r="AB63" s="168"/>
      <c r="AC63" s="168"/>
      <c r="AD63" s="168"/>
      <c r="AE63" s="1"/>
    </row>
    <row r="64" spans="1:31" ht="21" customHeight="1">
      <c r="A64" s="1"/>
      <c r="B64" s="168"/>
      <c r="C64" s="168"/>
      <c r="D64" s="168"/>
      <c r="E64" s="168"/>
      <c r="F64" s="168"/>
      <c r="G64" s="168"/>
      <c r="H64" s="168"/>
      <c r="I64" s="168"/>
      <c r="J64" s="168"/>
      <c r="K64" s="169"/>
      <c r="L64" s="168"/>
      <c r="M64" s="168"/>
      <c r="N64" s="168"/>
      <c r="O64" s="168"/>
      <c r="P64" s="168"/>
      <c r="Q64" s="168"/>
      <c r="R64" s="168"/>
      <c r="S64" s="168"/>
      <c r="T64" s="168"/>
      <c r="U64" s="169"/>
      <c r="V64" s="168"/>
      <c r="W64" s="168"/>
      <c r="X64" s="168"/>
      <c r="Y64" s="168"/>
      <c r="Z64" s="168"/>
      <c r="AA64" s="168"/>
      <c r="AB64" s="168"/>
      <c r="AC64" s="168"/>
      <c r="AD64" s="168"/>
      <c r="AE64" s="1"/>
    </row>
    <row r="65" spans="1:31" ht="21"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21" customHeight="1">
      <c r="A66" s="1"/>
      <c r="B66" s="168"/>
      <c r="C66" s="387" t="s">
        <v>188</v>
      </c>
      <c r="D66" s="388"/>
      <c r="E66" s="388"/>
      <c r="F66" s="388"/>
      <c r="G66" s="388"/>
      <c r="H66" s="388"/>
      <c r="I66" s="388"/>
      <c r="J66" s="168"/>
      <c r="K66" s="169"/>
      <c r="L66" s="168"/>
      <c r="M66" s="387" t="s">
        <v>188</v>
      </c>
      <c r="N66" s="388"/>
      <c r="O66" s="388"/>
      <c r="P66" s="388"/>
      <c r="Q66" s="388"/>
      <c r="R66" s="388"/>
      <c r="S66" s="388"/>
      <c r="T66" s="168"/>
      <c r="U66" s="169"/>
      <c r="V66" s="168"/>
      <c r="W66" s="387" t="s">
        <v>188</v>
      </c>
      <c r="X66" s="388"/>
      <c r="Y66" s="388"/>
      <c r="Z66" s="388"/>
      <c r="AA66" s="388"/>
      <c r="AB66" s="388"/>
      <c r="AC66" s="388"/>
      <c r="AD66" s="179"/>
      <c r="AE66" s="1"/>
    </row>
    <row r="67" spans="1:31" ht="21" customHeight="1" thickBot="1">
      <c r="A67" s="1"/>
      <c r="B67" s="168"/>
      <c r="C67" s="388"/>
      <c r="D67" s="388"/>
      <c r="E67" s="388"/>
      <c r="F67" s="388"/>
      <c r="G67" s="388"/>
      <c r="H67" s="388"/>
      <c r="I67" s="388"/>
      <c r="J67" s="168"/>
      <c r="K67" s="169"/>
      <c r="L67" s="168"/>
      <c r="M67" s="388"/>
      <c r="N67" s="388"/>
      <c r="O67" s="388"/>
      <c r="P67" s="388"/>
      <c r="Q67" s="388"/>
      <c r="R67" s="388"/>
      <c r="S67" s="388"/>
      <c r="T67" s="168"/>
      <c r="U67" s="169"/>
      <c r="V67" s="168"/>
      <c r="W67" s="388"/>
      <c r="X67" s="388"/>
      <c r="Y67" s="388"/>
      <c r="Z67" s="388"/>
      <c r="AA67" s="388"/>
      <c r="AB67" s="388"/>
      <c r="AC67" s="388"/>
      <c r="AD67" s="179"/>
      <c r="AE67" s="1"/>
    </row>
    <row r="68" spans="1:31" ht="21" customHeight="1">
      <c r="A68" s="1"/>
      <c r="B68" s="168"/>
      <c r="C68" s="393"/>
      <c r="D68" s="394"/>
      <c r="E68" s="394"/>
      <c r="F68" s="394"/>
      <c r="G68" s="394"/>
      <c r="H68" s="394"/>
      <c r="I68" s="395"/>
      <c r="J68" s="168"/>
      <c r="K68" s="169"/>
      <c r="L68" s="168"/>
      <c r="M68" s="393"/>
      <c r="N68" s="394"/>
      <c r="O68" s="394"/>
      <c r="P68" s="394"/>
      <c r="Q68" s="394"/>
      <c r="R68" s="394"/>
      <c r="S68" s="395"/>
      <c r="T68" s="168"/>
      <c r="U68" s="169"/>
      <c r="V68" s="168"/>
      <c r="W68" s="393"/>
      <c r="X68" s="394"/>
      <c r="Y68" s="394"/>
      <c r="Z68" s="394"/>
      <c r="AA68" s="394"/>
      <c r="AB68" s="394"/>
      <c r="AC68" s="395"/>
      <c r="AD68" s="179"/>
      <c r="AE68" s="1"/>
    </row>
    <row r="69" spans="1:31" ht="21" customHeight="1">
      <c r="A69" s="1"/>
      <c r="B69" s="168"/>
      <c r="C69" s="396"/>
      <c r="D69" s="388"/>
      <c r="E69" s="388"/>
      <c r="F69" s="388"/>
      <c r="G69" s="388"/>
      <c r="H69" s="388"/>
      <c r="I69" s="397"/>
      <c r="J69" s="168"/>
      <c r="K69" s="169"/>
      <c r="L69" s="168"/>
      <c r="M69" s="396"/>
      <c r="N69" s="388"/>
      <c r="O69" s="388"/>
      <c r="P69" s="388"/>
      <c r="Q69" s="388"/>
      <c r="R69" s="388"/>
      <c r="S69" s="397"/>
      <c r="T69" s="168"/>
      <c r="U69" s="169"/>
      <c r="V69" s="168"/>
      <c r="W69" s="396"/>
      <c r="X69" s="388"/>
      <c r="Y69" s="388"/>
      <c r="Z69" s="388"/>
      <c r="AA69" s="388"/>
      <c r="AB69" s="388"/>
      <c r="AC69" s="397"/>
      <c r="AD69" s="179"/>
      <c r="AE69" s="1"/>
    </row>
    <row r="70" spans="1:31" ht="21" customHeight="1">
      <c r="A70" s="1"/>
      <c r="B70" s="168"/>
      <c r="C70" s="396"/>
      <c r="D70" s="388"/>
      <c r="E70" s="388"/>
      <c r="F70" s="388"/>
      <c r="G70" s="388"/>
      <c r="H70" s="388"/>
      <c r="I70" s="397"/>
      <c r="J70" s="168"/>
      <c r="K70" s="169"/>
      <c r="L70" s="168"/>
      <c r="M70" s="396"/>
      <c r="N70" s="388"/>
      <c r="O70" s="388"/>
      <c r="P70" s="388"/>
      <c r="Q70" s="388"/>
      <c r="R70" s="388"/>
      <c r="S70" s="397"/>
      <c r="T70" s="168"/>
      <c r="U70" s="169"/>
      <c r="V70" s="168"/>
      <c r="W70" s="396"/>
      <c r="X70" s="388"/>
      <c r="Y70" s="388"/>
      <c r="Z70" s="388"/>
      <c r="AA70" s="388"/>
      <c r="AB70" s="388"/>
      <c r="AC70" s="397"/>
      <c r="AD70" s="179"/>
      <c r="AE70" s="1"/>
    </row>
    <row r="71" spans="1:31" ht="21" customHeight="1">
      <c r="A71" s="1"/>
      <c r="B71" s="168"/>
      <c r="C71" s="396"/>
      <c r="D71" s="388"/>
      <c r="E71" s="388"/>
      <c r="F71" s="388"/>
      <c r="G71" s="388"/>
      <c r="H71" s="388"/>
      <c r="I71" s="397"/>
      <c r="J71" s="168"/>
      <c r="K71" s="169"/>
      <c r="L71" s="168"/>
      <c r="M71" s="396"/>
      <c r="N71" s="388"/>
      <c r="O71" s="388"/>
      <c r="P71" s="388"/>
      <c r="Q71" s="388"/>
      <c r="R71" s="388"/>
      <c r="S71" s="397"/>
      <c r="T71" s="168"/>
      <c r="U71" s="169"/>
      <c r="V71" s="168"/>
      <c r="W71" s="396"/>
      <c r="X71" s="388"/>
      <c r="Y71" s="388"/>
      <c r="Z71" s="388"/>
      <c r="AA71" s="388"/>
      <c r="AB71" s="388"/>
      <c r="AC71" s="397"/>
      <c r="AD71" s="179"/>
      <c r="AE71" s="1"/>
    </row>
    <row r="72" spans="1:31" ht="21" customHeight="1">
      <c r="A72" s="1"/>
      <c r="B72" s="168"/>
      <c r="C72" s="396"/>
      <c r="D72" s="388"/>
      <c r="E72" s="388"/>
      <c r="F72" s="388"/>
      <c r="G72" s="388"/>
      <c r="H72" s="388"/>
      <c r="I72" s="397"/>
      <c r="J72" s="168"/>
      <c r="K72" s="169"/>
      <c r="L72" s="168"/>
      <c r="M72" s="396"/>
      <c r="N72" s="388"/>
      <c r="O72" s="388"/>
      <c r="P72" s="388"/>
      <c r="Q72" s="388"/>
      <c r="R72" s="388"/>
      <c r="S72" s="397"/>
      <c r="T72" s="168"/>
      <c r="U72" s="169"/>
      <c r="V72" s="168"/>
      <c r="W72" s="396"/>
      <c r="X72" s="388"/>
      <c r="Y72" s="388"/>
      <c r="Z72" s="388"/>
      <c r="AA72" s="388"/>
      <c r="AB72" s="388"/>
      <c r="AC72" s="397"/>
      <c r="AD72" s="179"/>
      <c r="AE72" s="1"/>
    </row>
    <row r="73" spans="1:31" ht="21" customHeight="1">
      <c r="A73" s="1"/>
      <c r="B73" s="168"/>
      <c r="C73" s="396"/>
      <c r="D73" s="388"/>
      <c r="E73" s="388"/>
      <c r="F73" s="388"/>
      <c r="G73" s="388"/>
      <c r="H73" s="388"/>
      <c r="I73" s="397"/>
      <c r="J73" s="168"/>
      <c r="K73" s="169"/>
      <c r="L73" s="168"/>
      <c r="M73" s="396"/>
      <c r="N73" s="388"/>
      <c r="O73" s="388"/>
      <c r="P73" s="388"/>
      <c r="Q73" s="388"/>
      <c r="R73" s="388"/>
      <c r="S73" s="397"/>
      <c r="T73" s="168"/>
      <c r="U73" s="169"/>
      <c r="V73" s="168"/>
      <c r="W73" s="396"/>
      <c r="X73" s="388"/>
      <c r="Y73" s="388"/>
      <c r="Z73" s="388"/>
      <c r="AA73" s="388"/>
      <c r="AB73" s="388"/>
      <c r="AC73" s="397"/>
      <c r="AD73" s="179"/>
      <c r="AE73" s="1"/>
    </row>
    <row r="74" spans="1:31" ht="21" customHeight="1">
      <c r="A74" s="1"/>
      <c r="B74" s="168"/>
      <c r="C74" s="396"/>
      <c r="D74" s="388"/>
      <c r="E74" s="388"/>
      <c r="F74" s="388"/>
      <c r="G74" s="388"/>
      <c r="H74" s="388"/>
      <c r="I74" s="397"/>
      <c r="J74" s="168"/>
      <c r="K74" s="169"/>
      <c r="L74" s="168"/>
      <c r="M74" s="396"/>
      <c r="N74" s="388"/>
      <c r="O74" s="388"/>
      <c r="P74" s="388"/>
      <c r="Q74" s="388"/>
      <c r="R74" s="388"/>
      <c r="S74" s="397"/>
      <c r="T74" s="168"/>
      <c r="U74" s="169"/>
      <c r="V74" s="168"/>
      <c r="W74" s="396"/>
      <c r="X74" s="388"/>
      <c r="Y74" s="388"/>
      <c r="Z74" s="388"/>
      <c r="AA74" s="388"/>
      <c r="AB74" s="388"/>
      <c r="AC74" s="397"/>
      <c r="AD74" s="179"/>
      <c r="AE74" s="1"/>
    </row>
    <row r="75" spans="1:31" ht="21" customHeight="1">
      <c r="A75" s="1"/>
      <c r="B75" s="168"/>
      <c r="C75" s="396"/>
      <c r="D75" s="388"/>
      <c r="E75" s="388"/>
      <c r="F75" s="388"/>
      <c r="G75" s="388"/>
      <c r="H75" s="388"/>
      <c r="I75" s="397"/>
      <c r="J75" s="168"/>
      <c r="K75" s="169"/>
      <c r="L75" s="168"/>
      <c r="M75" s="396"/>
      <c r="N75" s="388"/>
      <c r="O75" s="388"/>
      <c r="P75" s="388"/>
      <c r="Q75" s="388"/>
      <c r="R75" s="388"/>
      <c r="S75" s="397"/>
      <c r="T75" s="168"/>
      <c r="U75" s="169"/>
      <c r="V75" s="168"/>
      <c r="W75" s="396"/>
      <c r="X75" s="388"/>
      <c r="Y75" s="388"/>
      <c r="Z75" s="388"/>
      <c r="AA75" s="388"/>
      <c r="AB75" s="388"/>
      <c r="AC75" s="397"/>
      <c r="AD75" s="179"/>
      <c r="AE75" s="1"/>
    </row>
    <row r="76" spans="1:31" ht="21" customHeight="1" thickBot="1">
      <c r="A76" s="1"/>
      <c r="B76" s="168"/>
      <c r="C76" s="398"/>
      <c r="D76" s="399"/>
      <c r="E76" s="399"/>
      <c r="F76" s="399"/>
      <c r="G76" s="399"/>
      <c r="H76" s="399"/>
      <c r="I76" s="400"/>
      <c r="J76" s="168"/>
      <c r="K76" s="169"/>
      <c r="L76" s="168"/>
      <c r="M76" s="398"/>
      <c r="N76" s="399"/>
      <c r="O76" s="399"/>
      <c r="P76" s="399"/>
      <c r="Q76" s="399"/>
      <c r="R76" s="399"/>
      <c r="S76" s="400"/>
      <c r="T76" s="168"/>
      <c r="U76" s="169"/>
      <c r="V76" s="168"/>
      <c r="W76" s="398"/>
      <c r="X76" s="399"/>
      <c r="Y76" s="399"/>
      <c r="Z76" s="399"/>
      <c r="AA76" s="399"/>
      <c r="AB76" s="399"/>
      <c r="AC76" s="400"/>
      <c r="AD76" s="179"/>
      <c r="AE76" s="1"/>
    </row>
    <row r="77" spans="1:31" ht="21" customHeight="1">
      <c r="A77" s="1"/>
      <c r="B77" s="168"/>
      <c r="C77" s="168"/>
      <c r="D77" s="168"/>
      <c r="E77" s="168"/>
      <c r="F77" s="168"/>
      <c r="G77" s="168"/>
      <c r="H77" s="168"/>
      <c r="I77" s="168"/>
      <c r="J77" s="168"/>
      <c r="K77" s="169"/>
      <c r="L77" s="168"/>
      <c r="M77" s="168"/>
      <c r="N77" s="168"/>
      <c r="O77" s="168"/>
      <c r="P77" s="168"/>
      <c r="Q77" s="168"/>
      <c r="R77" s="168"/>
      <c r="S77" s="168"/>
      <c r="T77" s="168"/>
      <c r="U77" s="169"/>
      <c r="V77" s="168"/>
      <c r="W77" s="168"/>
      <c r="X77" s="168"/>
      <c r="Y77" s="168"/>
      <c r="Z77" s="168"/>
      <c r="AA77" s="168"/>
      <c r="AB77" s="168"/>
      <c r="AC77" s="168"/>
      <c r="AD77" s="179"/>
      <c r="AE77" s="1"/>
    </row>
    <row r="78" spans="1:31" ht="21" customHeight="1">
      <c r="A78" s="1"/>
      <c r="B78" s="168"/>
      <c r="C78" s="401" t="s">
        <v>176</v>
      </c>
      <c r="D78" s="402"/>
      <c r="E78" s="403"/>
      <c r="F78" s="402"/>
      <c r="G78" s="402"/>
      <c r="H78" s="402"/>
      <c r="I78" s="404"/>
      <c r="J78" s="173"/>
      <c r="K78" s="174"/>
      <c r="L78" s="173"/>
      <c r="M78" s="401" t="s">
        <v>176</v>
      </c>
      <c r="N78" s="402"/>
      <c r="O78" s="403"/>
      <c r="P78" s="402"/>
      <c r="Q78" s="402"/>
      <c r="R78" s="402"/>
      <c r="S78" s="404"/>
      <c r="T78" s="173"/>
      <c r="U78" s="174"/>
      <c r="V78" s="173"/>
      <c r="W78" s="401" t="s">
        <v>176</v>
      </c>
      <c r="X78" s="402"/>
      <c r="Y78" s="403"/>
      <c r="Z78" s="402"/>
      <c r="AA78" s="402"/>
      <c r="AB78" s="402"/>
      <c r="AC78" s="404"/>
      <c r="AD78" s="179"/>
      <c r="AE78" s="1"/>
    </row>
    <row r="79" spans="1:31" ht="21" customHeight="1">
      <c r="A79" s="1"/>
      <c r="B79" s="168"/>
      <c r="C79" s="405" t="s">
        <v>177</v>
      </c>
      <c r="D79" s="374"/>
      <c r="E79" s="406"/>
      <c r="F79" s="374"/>
      <c r="G79" s="374"/>
      <c r="H79" s="374"/>
      <c r="I79" s="407"/>
      <c r="J79" s="173"/>
      <c r="K79" s="174"/>
      <c r="L79" s="173"/>
      <c r="M79" s="405" t="s">
        <v>177</v>
      </c>
      <c r="N79" s="374"/>
      <c r="O79" s="406"/>
      <c r="P79" s="374"/>
      <c r="Q79" s="374"/>
      <c r="R79" s="374"/>
      <c r="S79" s="407"/>
      <c r="T79" s="173"/>
      <c r="U79" s="174"/>
      <c r="V79" s="173"/>
      <c r="W79" s="405" t="s">
        <v>177</v>
      </c>
      <c r="X79" s="374"/>
      <c r="Y79" s="406"/>
      <c r="Z79" s="374"/>
      <c r="AA79" s="374"/>
      <c r="AB79" s="374"/>
      <c r="AC79" s="407"/>
      <c r="AD79" s="179"/>
      <c r="AE79" s="1"/>
    </row>
    <row r="80" spans="1:31" ht="21" customHeight="1">
      <c r="A80" s="1"/>
      <c r="B80" s="168"/>
      <c r="C80" s="415" t="s">
        <v>181</v>
      </c>
      <c r="D80" s="416"/>
      <c r="E80" s="417" t="s">
        <v>189</v>
      </c>
      <c r="F80" s="416"/>
      <c r="G80" s="416"/>
      <c r="H80" s="416"/>
      <c r="I80" s="418"/>
      <c r="J80" s="173"/>
      <c r="K80" s="174"/>
      <c r="L80" s="173"/>
      <c r="M80" s="415" t="s">
        <v>181</v>
      </c>
      <c r="N80" s="416"/>
      <c r="O80" s="417" t="s">
        <v>189</v>
      </c>
      <c r="P80" s="416"/>
      <c r="Q80" s="416"/>
      <c r="R80" s="416"/>
      <c r="S80" s="418"/>
      <c r="T80" s="173"/>
      <c r="U80" s="174"/>
      <c r="V80" s="173"/>
      <c r="W80" s="415" t="s">
        <v>181</v>
      </c>
      <c r="X80" s="416"/>
      <c r="Y80" s="417" t="s">
        <v>189</v>
      </c>
      <c r="Z80" s="416"/>
      <c r="AA80" s="416"/>
      <c r="AB80" s="416"/>
      <c r="AC80" s="418"/>
      <c r="AD80" s="179"/>
      <c r="AE80" s="1"/>
    </row>
    <row r="81" spans="1:31" ht="21" customHeight="1">
      <c r="A81" s="1"/>
      <c r="B81" s="168"/>
      <c r="C81" s="173"/>
      <c r="D81" s="173"/>
      <c r="E81" s="173"/>
      <c r="F81" s="173"/>
      <c r="G81" s="173"/>
      <c r="H81" s="173"/>
      <c r="I81" s="173"/>
      <c r="J81" s="173"/>
      <c r="K81" s="174"/>
      <c r="L81" s="173"/>
      <c r="M81" s="173"/>
      <c r="N81" s="173"/>
      <c r="O81" s="173"/>
      <c r="P81" s="173"/>
      <c r="Q81" s="173"/>
      <c r="R81" s="173"/>
      <c r="S81" s="173"/>
      <c r="T81" s="173"/>
      <c r="U81" s="174"/>
      <c r="V81" s="173"/>
      <c r="W81" s="173"/>
      <c r="X81" s="173"/>
      <c r="Y81" s="173"/>
      <c r="Z81" s="173"/>
      <c r="AA81" s="173"/>
      <c r="AB81" s="173"/>
      <c r="AC81" s="173"/>
      <c r="AD81" s="179"/>
      <c r="AE81" s="1"/>
    </row>
    <row r="82" spans="1:31" ht="21" customHeight="1">
      <c r="A82" s="1"/>
      <c r="B82" s="168"/>
      <c r="C82" s="422" t="s">
        <v>184</v>
      </c>
      <c r="D82" s="423"/>
      <c r="E82" s="423"/>
      <c r="F82" s="423"/>
      <c r="G82" s="423"/>
      <c r="H82" s="423"/>
      <c r="I82" s="423"/>
      <c r="J82" s="173"/>
      <c r="K82" s="174"/>
      <c r="L82" s="173"/>
      <c r="M82" s="422" t="s">
        <v>184</v>
      </c>
      <c r="N82" s="423"/>
      <c r="O82" s="423"/>
      <c r="P82" s="423"/>
      <c r="Q82" s="423"/>
      <c r="R82" s="423"/>
      <c r="S82" s="423"/>
      <c r="T82" s="173"/>
      <c r="U82" s="174"/>
      <c r="V82" s="173"/>
      <c r="W82" s="422" t="s">
        <v>184</v>
      </c>
      <c r="X82" s="423"/>
      <c r="Y82" s="423"/>
      <c r="Z82" s="423"/>
      <c r="AA82" s="423"/>
      <c r="AB82" s="423"/>
      <c r="AC82" s="423"/>
      <c r="AD82" s="179"/>
      <c r="AE82" s="1"/>
    </row>
    <row r="83" spans="1:31" ht="21" customHeight="1">
      <c r="A83" s="1"/>
      <c r="B83" s="168"/>
      <c r="C83" s="184">
        <v>1</v>
      </c>
      <c r="D83" s="424"/>
      <c r="E83" s="425"/>
      <c r="F83" s="425"/>
      <c r="G83" s="425"/>
      <c r="H83" s="425"/>
      <c r="I83" s="185" t="s">
        <v>63</v>
      </c>
      <c r="J83" s="173"/>
      <c r="K83" s="174"/>
      <c r="L83" s="173"/>
      <c r="M83" s="184">
        <v>1</v>
      </c>
      <c r="N83" s="424"/>
      <c r="O83" s="425"/>
      <c r="P83" s="425"/>
      <c r="Q83" s="425"/>
      <c r="R83" s="425"/>
      <c r="S83" s="185" t="s">
        <v>63</v>
      </c>
      <c r="T83" s="173"/>
      <c r="U83" s="174"/>
      <c r="V83" s="173"/>
      <c r="W83" s="184">
        <v>1</v>
      </c>
      <c r="X83" s="424"/>
      <c r="Y83" s="425"/>
      <c r="Z83" s="425"/>
      <c r="AA83" s="425"/>
      <c r="AB83" s="425"/>
      <c r="AC83" s="185" t="s">
        <v>63</v>
      </c>
      <c r="AD83" s="179"/>
      <c r="AE83" s="1"/>
    </row>
    <row r="84" spans="1:31" ht="21" customHeight="1">
      <c r="A84" s="1"/>
      <c r="B84" s="168"/>
      <c r="C84" s="184">
        <v>2</v>
      </c>
      <c r="D84" s="424"/>
      <c r="E84" s="425"/>
      <c r="F84" s="425"/>
      <c r="G84" s="425"/>
      <c r="H84" s="425"/>
      <c r="I84" s="185"/>
      <c r="J84" s="173"/>
      <c r="K84" s="174"/>
      <c r="L84" s="173"/>
      <c r="M84" s="184">
        <v>2</v>
      </c>
      <c r="N84" s="424"/>
      <c r="O84" s="425"/>
      <c r="P84" s="425"/>
      <c r="Q84" s="425"/>
      <c r="R84" s="425"/>
      <c r="S84" s="185"/>
      <c r="T84" s="173"/>
      <c r="U84" s="174"/>
      <c r="V84" s="173"/>
      <c r="W84" s="184">
        <v>2</v>
      </c>
      <c r="X84" s="424"/>
      <c r="Y84" s="425"/>
      <c r="Z84" s="425"/>
      <c r="AA84" s="425"/>
      <c r="AB84" s="425"/>
      <c r="AC84" s="185"/>
      <c r="AD84" s="179"/>
      <c r="AE84" s="1"/>
    </row>
    <row r="85" spans="1:31" ht="21" customHeight="1">
      <c r="A85" s="1"/>
      <c r="B85" s="168"/>
      <c r="C85" s="184">
        <v>3</v>
      </c>
      <c r="D85" s="424"/>
      <c r="E85" s="425"/>
      <c r="F85" s="425"/>
      <c r="G85" s="425"/>
      <c r="H85" s="425"/>
      <c r="I85" s="185"/>
      <c r="J85" s="173"/>
      <c r="K85" s="174"/>
      <c r="L85" s="173"/>
      <c r="M85" s="184">
        <v>3</v>
      </c>
      <c r="N85" s="424"/>
      <c r="O85" s="425"/>
      <c r="P85" s="425"/>
      <c r="Q85" s="425"/>
      <c r="R85" s="425"/>
      <c r="S85" s="185"/>
      <c r="T85" s="173"/>
      <c r="U85" s="174"/>
      <c r="V85" s="173"/>
      <c r="W85" s="184">
        <v>3</v>
      </c>
      <c r="X85" s="424"/>
      <c r="Y85" s="425"/>
      <c r="Z85" s="425"/>
      <c r="AA85" s="425"/>
      <c r="AB85" s="425"/>
      <c r="AC85" s="185"/>
      <c r="AD85" s="179"/>
      <c r="AE85" s="1"/>
    </row>
    <row r="86" spans="1:31" ht="21" customHeight="1">
      <c r="A86" s="1"/>
      <c r="B86" s="168"/>
      <c r="C86" s="184">
        <v>4</v>
      </c>
      <c r="D86" s="424"/>
      <c r="E86" s="425"/>
      <c r="F86" s="425"/>
      <c r="G86" s="425"/>
      <c r="H86" s="425"/>
      <c r="I86" s="185"/>
      <c r="J86" s="173"/>
      <c r="K86" s="174"/>
      <c r="L86" s="173"/>
      <c r="M86" s="184">
        <v>4</v>
      </c>
      <c r="N86" s="424"/>
      <c r="O86" s="425"/>
      <c r="P86" s="425"/>
      <c r="Q86" s="425"/>
      <c r="R86" s="425"/>
      <c r="S86" s="185"/>
      <c r="T86" s="173"/>
      <c r="U86" s="174"/>
      <c r="V86" s="173"/>
      <c r="W86" s="184">
        <v>4</v>
      </c>
      <c r="X86" s="424"/>
      <c r="Y86" s="425"/>
      <c r="Z86" s="425"/>
      <c r="AA86" s="425"/>
      <c r="AB86" s="425"/>
      <c r="AC86" s="185"/>
      <c r="AD86" s="179"/>
      <c r="AE86" s="1"/>
    </row>
    <row r="87" spans="1:31" ht="21" customHeight="1">
      <c r="A87" s="1"/>
      <c r="B87" s="168"/>
      <c r="C87" s="184">
        <v>5</v>
      </c>
      <c r="D87" s="424"/>
      <c r="E87" s="425"/>
      <c r="F87" s="425"/>
      <c r="G87" s="425"/>
      <c r="H87" s="425"/>
      <c r="I87" s="185"/>
      <c r="J87" s="173"/>
      <c r="K87" s="174"/>
      <c r="L87" s="173"/>
      <c r="M87" s="184">
        <v>5</v>
      </c>
      <c r="N87" s="424"/>
      <c r="O87" s="425"/>
      <c r="P87" s="425"/>
      <c r="Q87" s="425"/>
      <c r="R87" s="425"/>
      <c r="S87" s="185"/>
      <c r="T87" s="173"/>
      <c r="U87" s="174"/>
      <c r="V87" s="173"/>
      <c r="W87" s="184">
        <v>5</v>
      </c>
      <c r="X87" s="424"/>
      <c r="Y87" s="425"/>
      <c r="Z87" s="425"/>
      <c r="AA87" s="425"/>
      <c r="AB87" s="425"/>
      <c r="AC87" s="185"/>
      <c r="AD87" s="179"/>
      <c r="AE87" s="1"/>
    </row>
    <row r="88" spans="1:31" ht="21" customHeight="1">
      <c r="A88" s="1"/>
      <c r="B88" s="168"/>
      <c r="C88" s="184">
        <v>6</v>
      </c>
      <c r="D88" s="424"/>
      <c r="E88" s="425"/>
      <c r="F88" s="425"/>
      <c r="G88" s="425"/>
      <c r="H88" s="425"/>
      <c r="I88" s="185"/>
      <c r="J88" s="173"/>
      <c r="K88" s="174"/>
      <c r="L88" s="173"/>
      <c r="M88" s="184">
        <v>6</v>
      </c>
      <c r="N88" s="424"/>
      <c r="O88" s="425"/>
      <c r="P88" s="425"/>
      <c r="Q88" s="425"/>
      <c r="R88" s="425"/>
      <c r="S88" s="185"/>
      <c r="T88" s="173"/>
      <c r="U88" s="174"/>
      <c r="V88" s="173"/>
      <c r="W88" s="184">
        <v>6</v>
      </c>
      <c r="X88" s="424"/>
      <c r="Y88" s="425"/>
      <c r="Z88" s="425"/>
      <c r="AA88" s="425"/>
      <c r="AB88" s="425"/>
      <c r="AC88" s="185"/>
      <c r="AD88" s="179"/>
      <c r="AE88" s="1"/>
    </row>
    <row r="89" spans="1:31" ht="21" customHeight="1">
      <c r="A89" s="1"/>
      <c r="B89" s="168"/>
      <c r="C89" s="184">
        <v>7</v>
      </c>
      <c r="D89" s="424"/>
      <c r="E89" s="425"/>
      <c r="F89" s="425"/>
      <c r="G89" s="425"/>
      <c r="H89" s="425"/>
      <c r="I89" s="185"/>
      <c r="J89" s="173"/>
      <c r="K89" s="174"/>
      <c r="L89" s="173"/>
      <c r="M89" s="184">
        <v>7</v>
      </c>
      <c r="N89" s="424"/>
      <c r="O89" s="425"/>
      <c r="P89" s="425"/>
      <c r="Q89" s="425"/>
      <c r="R89" s="425"/>
      <c r="S89" s="185"/>
      <c r="T89" s="173"/>
      <c r="U89" s="174"/>
      <c r="V89" s="173"/>
      <c r="W89" s="184">
        <v>7</v>
      </c>
      <c r="X89" s="424"/>
      <c r="Y89" s="425"/>
      <c r="Z89" s="425"/>
      <c r="AA89" s="425"/>
      <c r="AB89" s="425"/>
      <c r="AC89" s="185"/>
      <c r="AD89" s="179"/>
      <c r="AE89" s="1"/>
    </row>
    <row r="90" spans="1:31" ht="21" customHeight="1">
      <c r="A90" s="1"/>
      <c r="B90" s="168"/>
      <c r="C90" s="184">
        <v>8</v>
      </c>
      <c r="D90" s="424"/>
      <c r="E90" s="425"/>
      <c r="F90" s="425"/>
      <c r="G90" s="425"/>
      <c r="H90" s="425"/>
      <c r="I90" s="185"/>
      <c r="J90" s="173"/>
      <c r="K90" s="174"/>
      <c r="L90" s="173"/>
      <c r="M90" s="184">
        <v>8</v>
      </c>
      <c r="N90" s="424"/>
      <c r="O90" s="425"/>
      <c r="P90" s="425"/>
      <c r="Q90" s="425"/>
      <c r="R90" s="425"/>
      <c r="S90" s="185"/>
      <c r="T90" s="173"/>
      <c r="U90" s="174"/>
      <c r="V90" s="173"/>
      <c r="W90" s="184">
        <v>8</v>
      </c>
      <c r="X90" s="424"/>
      <c r="Y90" s="425"/>
      <c r="Z90" s="425"/>
      <c r="AA90" s="425"/>
      <c r="AB90" s="425"/>
      <c r="AC90" s="185"/>
      <c r="AD90" s="179"/>
      <c r="AE90" s="1"/>
    </row>
    <row r="91" spans="1:31" ht="21" customHeight="1">
      <c r="A91" s="1"/>
      <c r="B91" s="168"/>
      <c r="C91" s="173"/>
      <c r="D91" s="173"/>
      <c r="E91" s="173"/>
      <c r="F91" s="173"/>
      <c r="G91" s="173"/>
      <c r="H91" s="173"/>
      <c r="I91" s="173"/>
      <c r="J91" s="173"/>
      <c r="K91" s="174"/>
      <c r="L91" s="173"/>
      <c r="M91" s="173"/>
      <c r="N91" s="173"/>
      <c r="O91" s="173"/>
      <c r="P91" s="173"/>
      <c r="Q91" s="173"/>
      <c r="R91" s="173"/>
      <c r="S91" s="173"/>
      <c r="T91" s="173"/>
      <c r="U91" s="174"/>
      <c r="V91" s="173"/>
      <c r="W91" s="173"/>
      <c r="X91" s="173"/>
      <c r="Y91" s="173"/>
      <c r="Z91" s="173"/>
      <c r="AA91" s="173"/>
      <c r="AB91" s="173"/>
      <c r="AC91" s="173"/>
      <c r="AD91" s="179"/>
      <c r="AE91" s="1"/>
    </row>
    <row r="92" spans="1:31" ht="21" customHeight="1">
      <c r="A92" s="1"/>
      <c r="B92" s="168"/>
      <c r="C92" s="429" t="s">
        <v>187</v>
      </c>
      <c r="D92" s="430"/>
      <c r="E92" s="192"/>
      <c r="F92" s="173"/>
      <c r="G92" s="191" t="s">
        <v>58</v>
      </c>
      <c r="H92" s="431">
        <f>IFERROR(COUNTIFS(I83:I90,"✓",D83:D90,"&lt;&gt;"&amp;"")/COUNTIF(D83:H90,"&lt;&gt;"&amp;""),0)</f>
        <v>0</v>
      </c>
      <c r="I92" s="432"/>
      <c r="J92" s="173"/>
      <c r="K92" s="174"/>
      <c r="L92" s="173"/>
      <c r="M92" s="429" t="s">
        <v>187</v>
      </c>
      <c r="N92" s="430"/>
      <c r="O92" s="192"/>
      <c r="P92" s="173"/>
      <c r="Q92" s="191" t="s">
        <v>58</v>
      </c>
      <c r="R92" s="431">
        <f>IFERROR(COUNTIFS(S83:S90,"✓",N83:N90,"&lt;&gt;"&amp;"")/COUNTIF(N83:R90,"&lt;&gt;"&amp;""),0)</f>
        <v>0</v>
      </c>
      <c r="S92" s="432"/>
      <c r="T92" s="173"/>
      <c r="U92" s="174"/>
      <c r="V92" s="173"/>
      <c r="W92" s="429" t="s">
        <v>187</v>
      </c>
      <c r="X92" s="430"/>
      <c r="Y92" s="192"/>
      <c r="Z92" s="173"/>
      <c r="AA92" s="191" t="s">
        <v>58</v>
      </c>
      <c r="AB92" s="431">
        <f>IFERROR(COUNTIFS(AC83:AC90,"✓",X83:X90,"&lt;&gt;"&amp;"")/COUNTIF(X83:AB90,"&lt;&gt;"&amp;""),0)</f>
        <v>0</v>
      </c>
      <c r="AC92" s="432"/>
      <c r="AD92" s="179"/>
      <c r="AE92" s="1"/>
    </row>
    <row r="93" spans="1:31" ht="21" customHeight="1">
      <c r="A93" s="1"/>
      <c r="B93" s="168"/>
      <c r="C93" s="168"/>
      <c r="D93" s="168"/>
      <c r="E93" s="168"/>
      <c r="F93" s="168"/>
      <c r="G93" s="168"/>
      <c r="H93" s="168"/>
      <c r="I93" s="168"/>
      <c r="J93" s="168"/>
      <c r="K93" s="169"/>
      <c r="L93" s="168"/>
      <c r="M93" s="168"/>
      <c r="N93" s="168"/>
      <c r="O93" s="168"/>
      <c r="P93" s="168"/>
      <c r="Q93" s="168"/>
      <c r="R93" s="168"/>
      <c r="S93" s="168"/>
      <c r="T93" s="168"/>
      <c r="U93" s="169"/>
      <c r="V93" s="168"/>
      <c r="W93" s="168"/>
      <c r="X93" s="168"/>
      <c r="Y93" s="168"/>
      <c r="Z93" s="168"/>
      <c r="AA93" s="168"/>
      <c r="AB93" s="168"/>
      <c r="AC93" s="168"/>
      <c r="AD93" s="179"/>
      <c r="AE93" s="1"/>
    </row>
    <row r="94" spans="1:31" ht="21" customHeight="1">
      <c r="A94" s="1"/>
      <c r="B94" s="168"/>
      <c r="C94" s="168"/>
      <c r="D94" s="168"/>
      <c r="E94" s="168"/>
      <c r="F94" s="168"/>
      <c r="G94" s="168"/>
      <c r="H94" s="168"/>
      <c r="I94" s="168"/>
      <c r="J94" s="168"/>
      <c r="K94" s="169"/>
      <c r="L94" s="168"/>
      <c r="M94" s="168"/>
      <c r="N94" s="168"/>
      <c r="O94" s="168"/>
      <c r="P94" s="168"/>
      <c r="Q94" s="168"/>
      <c r="R94" s="168"/>
      <c r="S94" s="168"/>
      <c r="T94" s="168"/>
      <c r="U94" s="169"/>
      <c r="V94" s="168"/>
      <c r="W94" s="168"/>
      <c r="X94" s="168"/>
      <c r="Y94" s="168"/>
      <c r="Z94" s="168"/>
      <c r="AA94" s="168"/>
      <c r="AB94" s="168"/>
      <c r="AC94" s="168"/>
      <c r="AD94" s="179"/>
      <c r="AE94" s="1"/>
    </row>
    <row r="95" spans="1:31" ht="21"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21"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21"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21"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sheetData>
  <mergeCells count="192">
    <mergeCell ref="D90:H90"/>
    <mergeCell ref="N90:R90"/>
    <mergeCell ref="X90:AB90"/>
    <mergeCell ref="C92:D92"/>
    <mergeCell ref="H92:I92"/>
    <mergeCell ref="M92:N92"/>
    <mergeCell ref="R92:S92"/>
    <mergeCell ref="W92:X92"/>
    <mergeCell ref="AB92:AC92"/>
    <mergeCell ref="D88:H88"/>
    <mergeCell ref="N88:R88"/>
    <mergeCell ref="X88:AB88"/>
    <mergeCell ref="D89:H89"/>
    <mergeCell ref="N89:R89"/>
    <mergeCell ref="X89:AB89"/>
    <mergeCell ref="D86:H86"/>
    <mergeCell ref="N86:R86"/>
    <mergeCell ref="X86:AB86"/>
    <mergeCell ref="D87:H87"/>
    <mergeCell ref="N87:R87"/>
    <mergeCell ref="X87:AB87"/>
    <mergeCell ref="D84:H84"/>
    <mergeCell ref="N84:R84"/>
    <mergeCell ref="X84:AB84"/>
    <mergeCell ref="D85:H85"/>
    <mergeCell ref="N85:R85"/>
    <mergeCell ref="X85:AB85"/>
    <mergeCell ref="C82:I82"/>
    <mergeCell ref="M82:S82"/>
    <mergeCell ref="W82:AC82"/>
    <mergeCell ref="D83:H83"/>
    <mergeCell ref="N83:R83"/>
    <mergeCell ref="X83:AB83"/>
    <mergeCell ref="C80:D80"/>
    <mergeCell ref="E80:I80"/>
    <mergeCell ref="M80:N80"/>
    <mergeCell ref="O80:S80"/>
    <mergeCell ref="W80:X80"/>
    <mergeCell ref="Y80:AC80"/>
    <mergeCell ref="C79:D79"/>
    <mergeCell ref="E79:I79"/>
    <mergeCell ref="M79:N79"/>
    <mergeCell ref="O79:S79"/>
    <mergeCell ref="W79:X79"/>
    <mergeCell ref="Y79:AC79"/>
    <mergeCell ref="C78:D78"/>
    <mergeCell ref="E78:I78"/>
    <mergeCell ref="M78:N78"/>
    <mergeCell ref="O78:S78"/>
    <mergeCell ref="W78:X78"/>
    <mergeCell ref="Y78:AC78"/>
    <mergeCell ref="C66:I67"/>
    <mergeCell ref="M66:S67"/>
    <mergeCell ref="W66:AC67"/>
    <mergeCell ref="C68:I76"/>
    <mergeCell ref="M68:S76"/>
    <mergeCell ref="W68:AC76"/>
    <mergeCell ref="D60:H60"/>
    <mergeCell ref="N60:R60"/>
    <mergeCell ref="X60:AB60"/>
    <mergeCell ref="C62:D62"/>
    <mergeCell ref="H62:I62"/>
    <mergeCell ref="M62:N62"/>
    <mergeCell ref="R62:S62"/>
    <mergeCell ref="W62:X62"/>
    <mergeCell ref="AB62:AC62"/>
    <mergeCell ref="D58:H58"/>
    <mergeCell ref="N58:R58"/>
    <mergeCell ref="X58:AB58"/>
    <mergeCell ref="D59:H59"/>
    <mergeCell ref="N59:R59"/>
    <mergeCell ref="X59:AB59"/>
    <mergeCell ref="D56:H56"/>
    <mergeCell ref="N56:R56"/>
    <mergeCell ref="X56:AB56"/>
    <mergeCell ref="D57:H57"/>
    <mergeCell ref="N57:R57"/>
    <mergeCell ref="X57:AB57"/>
    <mergeCell ref="D54:H54"/>
    <mergeCell ref="N54:R54"/>
    <mergeCell ref="X54:AB54"/>
    <mergeCell ref="D55:H55"/>
    <mergeCell ref="N55:R55"/>
    <mergeCell ref="X55:AB55"/>
    <mergeCell ref="C52:I52"/>
    <mergeCell ref="M52:S52"/>
    <mergeCell ref="W52:AC52"/>
    <mergeCell ref="D53:H53"/>
    <mergeCell ref="N53:R53"/>
    <mergeCell ref="X53:AB53"/>
    <mergeCell ref="C50:D50"/>
    <mergeCell ref="E50:I50"/>
    <mergeCell ref="M50:N50"/>
    <mergeCell ref="O50:S50"/>
    <mergeCell ref="W50:X50"/>
    <mergeCell ref="Y50:AC50"/>
    <mergeCell ref="C49:D49"/>
    <mergeCell ref="E49:I49"/>
    <mergeCell ref="M49:N49"/>
    <mergeCell ref="O49:S49"/>
    <mergeCell ref="W49:X49"/>
    <mergeCell ref="Y49:AC49"/>
    <mergeCell ref="C48:D48"/>
    <mergeCell ref="E48:I48"/>
    <mergeCell ref="M48:N48"/>
    <mergeCell ref="O48:S48"/>
    <mergeCell ref="W48:X48"/>
    <mergeCell ref="Y48:AC48"/>
    <mergeCell ref="C33:J33"/>
    <mergeCell ref="C36:I37"/>
    <mergeCell ref="M36:S37"/>
    <mergeCell ref="W36:AC37"/>
    <mergeCell ref="C38:I46"/>
    <mergeCell ref="M38:S46"/>
    <mergeCell ref="W38:AC46"/>
    <mergeCell ref="C31:J31"/>
    <mergeCell ref="C32:J32"/>
    <mergeCell ref="M32:N32"/>
    <mergeCell ref="R32:S32"/>
    <mergeCell ref="W32:X32"/>
    <mergeCell ref="AB32:AC32"/>
    <mergeCell ref="C29:J29"/>
    <mergeCell ref="N29:R29"/>
    <mergeCell ref="X29:AB29"/>
    <mergeCell ref="C30:J30"/>
    <mergeCell ref="N30:R30"/>
    <mergeCell ref="X30:AB30"/>
    <mergeCell ref="N26:R26"/>
    <mergeCell ref="X26:AB26"/>
    <mergeCell ref="B27:J27"/>
    <mergeCell ref="N27:R27"/>
    <mergeCell ref="X27:AB27"/>
    <mergeCell ref="C28:J28"/>
    <mergeCell ref="N28:R28"/>
    <mergeCell ref="X28:AB28"/>
    <mergeCell ref="N23:R23"/>
    <mergeCell ref="X23:AB23"/>
    <mergeCell ref="N24:R24"/>
    <mergeCell ref="X24:AB24"/>
    <mergeCell ref="N25:R25"/>
    <mergeCell ref="X25:AB25"/>
    <mergeCell ref="M20:N20"/>
    <mergeCell ref="O20:S20"/>
    <mergeCell ref="W20:X20"/>
    <mergeCell ref="Y20:AC20"/>
    <mergeCell ref="D21:E22"/>
    <mergeCell ref="G21:H21"/>
    <mergeCell ref="G22:H22"/>
    <mergeCell ref="M22:S22"/>
    <mergeCell ref="W22:AC22"/>
    <mergeCell ref="H11:J11"/>
    <mergeCell ref="B12:E12"/>
    <mergeCell ref="F12:G12"/>
    <mergeCell ref="H12:J12"/>
    <mergeCell ref="M18:N18"/>
    <mergeCell ref="O18:S18"/>
    <mergeCell ref="W18:X18"/>
    <mergeCell ref="Y18:AC18"/>
    <mergeCell ref="M19:N19"/>
    <mergeCell ref="O19:S19"/>
    <mergeCell ref="W19:X19"/>
    <mergeCell ref="Y19:AC19"/>
    <mergeCell ref="B15:E15"/>
    <mergeCell ref="F15:G15"/>
    <mergeCell ref="H15:J15"/>
    <mergeCell ref="B16:E16"/>
    <mergeCell ref="F16:G16"/>
    <mergeCell ref="H16:J16"/>
    <mergeCell ref="B9:E9"/>
    <mergeCell ref="F9:G9"/>
    <mergeCell ref="H9:J9"/>
    <mergeCell ref="B10:E10"/>
    <mergeCell ref="F10:G10"/>
    <mergeCell ref="H10:J10"/>
    <mergeCell ref="B3:I4"/>
    <mergeCell ref="V3:AD4"/>
    <mergeCell ref="B6:J7"/>
    <mergeCell ref="M6:S7"/>
    <mergeCell ref="W6:AC7"/>
    <mergeCell ref="B8:E8"/>
    <mergeCell ref="F8:G8"/>
    <mergeCell ref="H8:J8"/>
    <mergeCell ref="M8:S16"/>
    <mergeCell ref="W8:AC16"/>
    <mergeCell ref="B13:E13"/>
    <mergeCell ref="F13:G13"/>
    <mergeCell ref="H13:J13"/>
    <mergeCell ref="B14:E14"/>
    <mergeCell ref="F14:G14"/>
    <mergeCell ref="H14:J14"/>
    <mergeCell ref="B11:E11"/>
    <mergeCell ref="F11:G11"/>
  </mergeCells>
  <conditionalFormatting sqref="O20:S20 Y20:AC20 E50:I50 O50:S50 Y50:AC50 E80:I80 O80:S80 Y80:AC80">
    <cfRule type="containsText" dxfId="0" priority="1" operator="containsText" text="Achieved">
      <formula>NOT(ISERROR(SEARCH("Achieved",E20)))</formula>
    </cfRule>
  </conditionalFormatting>
  <dataValidations count="3">
    <dataValidation type="list" allowBlank="1" showInputMessage="1" showErrorMessage="1" sqref="B28:B33 S23:S30 AC23:AC30 AC53:AC60 S53:S60 I53:I60 I83:I90 S83:S90 AC83:AC90" xr:uid="{99128DBC-E057-564A-AAB7-2D47A6FD588A}">
      <formula1>"✓"</formula1>
    </dataValidation>
    <dataValidation type="list" allowBlank="1" showErrorMessage="1" sqref="O20 Y20 E50 O80 Y50 Y80 E80 O50" xr:uid="{1D5689F8-F110-3740-AF6D-98E87D9B6B5C}">
      <formula1>"✕ Not Started,○ In Progress,✓ Achieved"</formula1>
    </dataValidation>
    <dataValidation type="list" allowBlank="1" showErrorMessage="1" sqref="O18 Y18 E48 O48 Y48 E78 O78 Y78" xr:uid="{A8C6D444-E511-6045-96F7-31B9A95C6AA5}">
      <formula1>$B$9:$B$16</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Budget</vt:lpstr>
      <vt:lpstr>BONUS - Goal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ATCLawyers3</cp:lastModifiedBy>
  <dcterms:created xsi:type="dcterms:W3CDTF">2022-05-25T03:34:08Z</dcterms:created>
  <dcterms:modified xsi:type="dcterms:W3CDTF">2024-11-28T11:09:55Z</dcterms:modified>
</cp:coreProperties>
</file>