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bulaper\Desktop\Estimasiones\"/>
    </mc:Choice>
  </mc:AlternateContent>
  <bookViews>
    <workbookView xWindow="0" yWindow="60" windowWidth="20490" windowHeight="7695" tabRatio="765" activeTab="1"/>
  </bookViews>
  <sheets>
    <sheet name="Estimación Final" sheetId="1" r:id="rId1"/>
    <sheet name="1. Especificaciones de Cambio" sheetId="8" r:id="rId2"/>
    <sheet name="Hoja1" sheetId="17" r:id="rId3"/>
    <sheet name="Casos de prueba" sheetId="16" r:id="rId4"/>
    <sheet name="Complejidad" sheetId="14" state="hidden" r:id="rId5"/>
    <sheet name="Apoyos" sheetId="15" r:id="rId6"/>
    <sheet name="Control de versiones" sheetId="5" r:id="rId7"/>
  </sheets>
  <definedNames>
    <definedName name="_xlnm._FilterDatabase" localSheetId="5" hidden="1">Apoyos!$A$1:$E$17</definedName>
    <definedName name="_Key1" localSheetId="1" hidden="1">'Estimación Final'!#REF!</definedName>
    <definedName name="_Key1" hidden="1">'Estimación Final'!#REF!</definedName>
    <definedName name="_Order1" hidden="1">255</definedName>
    <definedName name="_Order2" hidden="1">0</definedName>
    <definedName name="_Sort" localSheetId="1" hidden="1">'Estimación Final'!#REF!</definedName>
    <definedName name="_Sort" hidden="1">'Estimación Final'!#REF!</definedName>
    <definedName name="a" hidden="1">#REF!</definedName>
    <definedName name="_xlnm.Print_Area" localSheetId="1">'1. Especificaciones de Cambio'!$A$1:$F$29</definedName>
    <definedName name="_xlnm.Print_Area" localSheetId="0">'Estimación Final'!$B$3:$F$31</definedName>
    <definedName name="CALCULO">Complejidad!$E$8:$G$393</definedName>
    <definedName name="COMPLEJIDAD">Complejidad!$B$8:$G$367</definedName>
    <definedName name="d" hidden="1">#REF!</definedName>
    <definedName name="distribucion_lenguaje">#REF!</definedName>
    <definedName name="EspecificacionesdeCambio">#REF!</definedName>
    <definedName name="FactoresExternos">#REF!</definedName>
    <definedName name="lenguajes" localSheetId="1">'1. Especificaciones de Cambio'!$CT$44:$CT$79</definedName>
    <definedName name="lenguajes">#REF!</definedName>
    <definedName name="nro_req">'Estimación Final'!$C$5</definedName>
    <definedName name="porcentaje">#REF!</definedName>
    <definedName name="Print_Titles_MI" localSheetId="0">'Estimación Final'!$3:$9</definedName>
  </definedNames>
  <calcPr calcId="152511"/>
</workbook>
</file>

<file path=xl/calcChain.xml><?xml version="1.0" encoding="utf-8"?>
<calcChain xmlns="http://schemas.openxmlformats.org/spreadsheetml/2006/main">
  <c r="F17" i="8" l="1"/>
  <c r="F19" i="8"/>
  <c r="F18" i="8"/>
  <c r="F20" i="8"/>
  <c r="F30" i="8" l="1"/>
  <c r="F31" i="8"/>
  <c r="F29" i="8"/>
  <c r="F28" i="8"/>
  <c r="F21" i="8" l="1"/>
  <c r="F22" i="8"/>
  <c r="F25" i="8"/>
  <c r="F26" i="8"/>
  <c r="F23" i="8"/>
  <c r="F27" i="8" l="1"/>
  <c r="F24" i="8"/>
  <c r="B14" i="8" l="1"/>
  <c r="C7" i="1" l="1"/>
  <c r="C8" i="1" l="1"/>
  <c r="G24" i="1"/>
  <c r="D38" i="16" l="1"/>
  <c r="E12" i="1" l="1"/>
  <c r="D25" i="15" l="1"/>
  <c r="B12" i="1" l="1"/>
  <c r="G9" i="14" l="1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F16" i="8" l="1"/>
  <c r="F44" i="8" s="1"/>
  <c r="F17" i="1" s="1"/>
  <c r="E19" i="1"/>
  <c r="F18" i="1" l="1"/>
  <c r="G18" i="1" s="1"/>
  <c r="G17" i="1"/>
  <c r="F16" i="1" l="1"/>
  <c r="G16" i="1" s="1"/>
  <c r="F15" i="1"/>
  <c r="G15" i="1" s="1"/>
  <c r="F14" i="1"/>
  <c r="G14" i="1" s="1"/>
  <c r="F19" i="1" l="1"/>
  <c r="F25" i="1" s="1"/>
  <c r="F26" i="1" s="1"/>
  <c r="F27" i="1" s="1"/>
  <c r="G19" i="1" l="1"/>
</calcChain>
</file>

<file path=xl/sharedStrings.xml><?xml version="1.0" encoding="utf-8"?>
<sst xmlns="http://schemas.openxmlformats.org/spreadsheetml/2006/main" count="1278" uniqueCount="135">
  <si>
    <t>Horas</t>
  </si>
  <si>
    <t>Alta</t>
  </si>
  <si>
    <t>Baja</t>
  </si>
  <si>
    <t>Media</t>
  </si>
  <si>
    <t>Etapas del requerimiento</t>
  </si>
  <si>
    <t>Descripcion</t>
  </si>
  <si>
    <t>Horas Estimadas</t>
  </si>
  <si>
    <t>Lenguaje</t>
  </si>
  <si>
    <t>Complejidad Programa</t>
  </si>
  <si>
    <t>Cobol-Cics Batch</t>
  </si>
  <si>
    <t>Cobol-Cics On-line</t>
  </si>
  <si>
    <t>Cobol Reporte</t>
  </si>
  <si>
    <t>Nuevo</t>
  </si>
  <si>
    <t>Visual Basic Forms</t>
  </si>
  <si>
    <t>Visual Basic Reporte</t>
  </si>
  <si>
    <t>SAP-ABAP Reporte</t>
  </si>
  <si>
    <t>SAP-Batch Input</t>
  </si>
  <si>
    <t>SAP-Batch Output</t>
  </si>
  <si>
    <t>C</t>
  </si>
  <si>
    <t>Version</t>
  </si>
  <si>
    <t>Natural Batch</t>
  </si>
  <si>
    <t>Natural On-line</t>
  </si>
  <si>
    <t>Muy Alta</t>
  </si>
  <si>
    <t>Oracle-Form</t>
  </si>
  <si>
    <t>Oracle-Reporte</t>
  </si>
  <si>
    <t>Pro-C Batch</t>
  </si>
  <si>
    <t>PL-SQL</t>
  </si>
  <si>
    <t>C++</t>
  </si>
  <si>
    <t>SAP-Script</t>
  </si>
  <si>
    <t>Html</t>
  </si>
  <si>
    <t>SDPForms</t>
  </si>
  <si>
    <t>SQL Server-Stored Procedures</t>
  </si>
  <si>
    <t>SQL Server-Trigger</t>
  </si>
  <si>
    <t>Visual Basic Codigo</t>
  </si>
  <si>
    <t>Unix</t>
  </si>
  <si>
    <t>JCL</t>
  </si>
  <si>
    <t>Mantenimiento Ambiente ADABAS</t>
  </si>
  <si>
    <t>Mantenimiento Ambiente ORACLE</t>
  </si>
  <si>
    <t>Mantenimiento Ambiente SAP</t>
  </si>
  <si>
    <t>Web-Paginas Dinamicas Forms</t>
  </si>
  <si>
    <t>Web-Paginas Dinamicas Reports</t>
  </si>
  <si>
    <t>Java</t>
  </si>
  <si>
    <t>Cobol Batch s/ BD</t>
  </si>
  <si>
    <t>Cobol Batch c/ Oracle</t>
  </si>
  <si>
    <t>Cobol Batch c/ DB2</t>
  </si>
  <si>
    <t>Especificación de Cambios</t>
  </si>
  <si>
    <t>.NET</t>
  </si>
  <si>
    <t>Componente</t>
  </si>
  <si>
    <t>Total:</t>
  </si>
  <si>
    <t>Complejidad Cambio</t>
  </si>
  <si>
    <t xml:space="preserve">Aplicación: </t>
  </si>
  <si>
    <t>Módulo:</t>
  </si>
  <si>
    <t>Estimación Final</t>
  </si>
  <si>
    <t>%</t>
  </si>
  <si>
    <t>Diseño Técnico (DT)</t>
  </si>
  <si>
    <t>Subtotales (estimación inicial):</t>
  </si>
  <si>
    <t>Complejidad componente</t>
  </si>
  <si>
    <t>Jornadas</t>
  </si>
  <si>
    <t>Total Jornadas:</t>
  </si>
  <si>
    <t>Desarrollo (D)</t>
  </si>
  <si>
    <t>XML</t>
  </si>
  <si>
    <t>ORACLE</t>
  </si>
  <si>
    <t>UNIX</t>
  </si>
  <si>
    <t>SQL</t>
  </si>
  <si>
    <t>VISUAL BASIC</t>
  </si>
  <si>
    <t>PAGINAS WEB DINAMICAS</t>
  </si>
  <si>
    <t>Parámetros - Complejidad de los cambios -</t>
  </si>
  <si>
    <t>C / C++ /PRO - C</t>
  </si>
  <si>
    <t xml:space="preserve">COBOL / JCL </t>
  </si>
  <si>
    <t>HML / XML</t>
  </si>
  <si>
    <t>Total Horas:</t>
  </si>
  <si>
    <t>Total Jornadas (c/tareas adic)</t>
  </si>
  <si>
    <t>Horas Estimadas x etapa</t>
  </si>
  <si>
    <t>Jornadas Estimadas x etapa</t>
  </si>
  <si>
    <t>JSP / JAVASCRIPT</t>
  </si>
  <si>
    <t>Java(jsp)</t>
  </si>
  <si>
    <t>JAVA</t>
  </si>
  <si>
    <t xml:space="preserve">Módulo: </t>
  </si>
  <si>
    <t>PHP</t>
  </si>
  <si>
    <t>FECHA</t>
  </si>
  <si>
    <t>APLICACIÓN</t>
  </si>
  <si>
    <t>RESPONSABLE DE FABRICA</t>
  </si>
  <si>
    <t>TIEMPO (hs)</t>
  </si>
  <si>
    <t>TEMA REVISADO</t>
  </si>
  <si>
    <t>Total</t>
  </si>
  <si>
    <t>Subtotal (tareas adicionales):</t>
  </si>
  <si>
    <t>Entendimiento y Estimación</t>
  </si>
  <si>
    <t>Planeación y Control</t>
  </si>
  <si>
    <t>Tareas Adicionales</t>
  </si>
  <si>
    <t>SOA</t>
  </si>
  <si>
    <t>Oracle SOA</t>
  </si>
  <si>
    <t>Oracle SOAAltaAlta</t>
  </si>
  <si>
    <t>Oracle SOAAltaMedia</t>
  </si>
  <si>
    <t>Oracle SOAAltaBaja</t>
  </si>
  <si>
    <t>Oracle SOAAltaNuevo</t>
  </si>
  <si>
    <t>Oracle SOAMediaAlta</t>
  </si>
  <si>
    <t>Oracle SOAMediaMedia</t>
  </si>
  <si>
    <t>Oracle SOAMediaBaja</t>
  </si>
  <si>
    <t>Oracle SOAMediaNuevo</t>
  </si>
  <si>
    <t>Oracle SOABajaAlta</t>
  </si>
  <si>
    <t>Oracle SOABajaMedia</t>
  </si>
  <si>
    <t>Oracle SOABajaBaja</t>
  </si>
  <si>
    <t>Oracle SOABajaNuevo</t>
  </si>
  <si>
    <t>Oracle Service BUS</t>
  </si>
  <si>
    <t>Oracle Service BUSAltaAlta</t>
  </si>
  <si>
    <t>Oracle Service BUSAltaMedia</t>
  </si>
  <si>
    <t>Oracle Service BUSAltaBaja</t>
  </si>
  <si>
    <t>Oracle Service BUSAltaNuevo</t>
  </si>
  <si>
    <t>Oracle Service BUSMediaAlta</t>
  </si>
  <si>
    <t>Oracle Service BUSMediaMedia</t>
  </si>
  <si>
    <t>Oracle Service BUSMediaBaja</t>
  </si>
  <si>
    <t>Oracle Service BUSMediaNuevo</t>
  </si>
  <si>
    <t>Oracle Service BUSBajaAlta</t>
  </si>
  <si>
    <t>Oracle Service BUSBajaMedia</t>
  </si>
  <si>
    <t>Oracle Service BUSBajaBaja</t>
  </si>
  <si>
    <t>Oracle Service BUSBajaNuevo</t>
  </si>
  <si>
    <t>Rev 1</t>
  </si>
  <si>
    <t>Versión Inicial. Revisión 1 con Telefónica (06/11/2013)</t>
  </si>
  <si>
    <t>Cód. Caso de Uso</t>
  </si>
  <si>
    <t>Nombre CU</t>
  </si>
  <si>
    <t>Cod. Prueba</t>
  </si>
  <si>
    <t>Prueba</t>
  </si>
  <si>
    <t>Total casos de prueba</t>
  </si>
  <si>
    <t>Pruebas de Sistema</t>
  </si>
  <si>
    <t>PAP</t>
  </si>
  <si>
    <t>Servicio Cobertura</t>
  </si>
  <si>
    <t>N/A</t>
  </si>
  <si>
    <t>Fecha: 23/10/2018</t>
  </si>
  <si>
    <t>1. SIP</t>
  </si>
  <si>
    <t>2. Base de datos</t>
  </si>
  <si>
    <t>1. Configuración de Roles y plataforma</t>
  </si>
  <si>
    <t>1. Crear vista para</t>
  </si>
  <si>
    <t>2. Crear fachada para el servicio</t>
  </si>
  <si>
    <t>3. Crear controlador para</t>
  </si>
  <si>
    <t>4. Crear restricciones de numeros y validaciones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</si>
</sst>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&quot;"/>
    <numFmt numFmtId="165" formatCode="0.0"/>
    <numFmt numFmtId="166" formatCode="#,##0;_(* \(#,##0.0\);&quot;&quot;??;_(@_)"/>
    <numFmt numFmtId="167" formatCode="0.0%"/>
    <numFmt numFmtId="168" formatCode="0.0_)"/>
  </numFmts>
  <fonts count="38">
    <font>
      <sz val="12"/>
      <name val="Arial MT"/>
    </font>
    <font>
      <sz val="11"/>
      <color theme="1"/>
      <name val="Calibri"/>
      <family val="2"/>
      <scheme val="minor"/>
    </font>
    <font>
      <sz val="11"/>
      <name val="Book Antiqua"/>
      <family val="1"/>
    </font>
    <font>
      <sz val="8"/>
      <name val="Arial MT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 tint="-0.499984740745262"/>
      <name val="Arial"/>
      <family val="2"/>
    </font>
    <font>
      <sz val="11"/>
      <color rgb="FFC00000"/>
      <name val="Arial"/>
      <family val="2"/>
    </font>
    <font>
      <b/>
      <sz val="14"/>
      <color theme="0" tint="-0.249977111117893"/>
      <name val="Arial"/>
      <family val="2"/>
    </font>
    <font>
      <b/>
      <sz val="11"/>
      <color theme="0" tint="-0.249977111117893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2"/>
      <color rgb="FF9AAE04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 tint="-0.499984740745262"/>
      <name val="Arial"/>
      <family val="2"/>
    </font>
    <font>
      <sz val="10"/>
      <color rgb="FFC00000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Arial MT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2"/>
      <name val="Arial MT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iri"/>
    </font>
    <font>
      <sz val="11"/>
      <name val="Calibiri"/>
    </font>
    <font>
      <b/>
      <sz val="11"/>
      <color theme="0"/>
      <name val="Calibiri"/>
    </font>
    <font>
      <b/>
      <sz val="11"/>
      <color theme="1"/>
      <name val="Calibiri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rgb="FF9AAE0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AAE0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9" fillId="0" borderId="0"/>
    <xf numFmtId="9" fontId="2" fillId="0" borderId="0" applyFont="0" applyFill="0" applyBorder="0" applyAlignment="0" applyProtection="0"/>
    <xf numFmtId="0" fontId="27" fillId="0" borderId="0"/>
    <xf numFmtId="0" fontId="1" fillId="0" borderId="0"/>
  </cellStyleXfs>
  <cellXfs count="16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vertical="center"/>
    </xf>
    <xf numFmtId="0" fontId="4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right" vertical="center"/>
    </xf>
    <xf numFmtId="0" fontId="5" fillId="0" borderId="0" xfId="0" applyFont="1" applyProtection="1"/>
    <xf numFmtId="0" fontId="5" fillId="0" borderId="0" xfId="0" applyFont="1" applyAlignment="1" applyProtection="1">
      <alignment vertical="center" wrapText="1"/>
    </xf>
    <xf numFmtId="0" fontId="5" fillId="0" borderId="0" xfId="0" applyFont="1" applyAlignment="1" applyProtection="1">
      <alignment horizontal="center"/>
    </xf>
    <xf numFmtId="0" fontId="5" fillId="0" borderId="4" xfId="0" applyFont="1" applyFill="1" applyBorder="1" applyAlignment="1" applyProtection="1">
      <alignment vertical="center"/>
    </xf>
    <xf numFmtId="0" fontId="5" fillId="0" borderId="0" xfId="0" applyFont="1" applyAlignment="1" applyProtection="1">
      <alignment horizontal="left"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Alignment="1" applyProtection="1">
      <alignment horizontal="left"/>
    </xf>
    <xf numFmtId="0" fontId="5" fillId="0" borderId="0" xfId="0" applyFont="1"/>
    <xf numFmtId="0" fontId="10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center"/>
    </xf>
    <xf numFmtId="0" fontId="11" fillId="0" borderId="1" xfId="0" applyFont="1" applyFill="1" applyBorder="1" applyAlignment="1" applyProtection="1">
      <alignment horizontal="left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64" fontId="4" fillId="0" borderId="0" xfId="0" applyNumberFormat="1" applyFont="1" applyFill="1" applyBorder="1" applyAlignment="1" applyProtection="1">
      <alignment horizontal="center" vertical="center"/>
    </xf>
    <xf numFmtId="15" fontId="4" fillId="0" borderId="0" xfId="0" applyNumberFormat="1" applyFont="1" applyFill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vertical="center"/>
    </xf>
    <xf numFmtId="0" fontId="5" fillId="0" borderId="6" xfId="0" applyFont="1" applyFill="1" applyBorder="1" applyAlignment="1" applyProtection="1">
      <alignment horizontal="right" vertical="center"/>
    </xf>
    <xf numFmtId="0" fontId="5" fillId="0" borderId="6" xfId="0" applyFont="1" applyFill="1" applyBorder="1" applyAlignment="1" applyProtection="1">
      <alignment vertical="center"/>
    </xf>
    <xf numFmtId="0" fontId="5" fillId="0" borderId="7" xfId="0" applyFont="1" applyFill="1" applyBorder="1" applyAlignment="1" applyProtection="1">
      <alignment vertical="center"/>
    </xf>
    <xf numFmtId="0" fontId="5" fillId="0" borderId="8" xfId="0" applyFont="1" applyBorder="1" applyAlignment="1" applyProtection="1">
      <alignment vertical="center"/>
    </xf>
    <xf numFmtId="0" fontId="5" fillId="0" borderId="9" xfId="0" applyFont="1" applyFill="1" applyBorder="1" applyAlignment="1" applyProtection="1">
      <alignment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8" xfId="0" applyFont="1" applyFill="1" applyBorder="1" applyAlignment="1" applyProtection="1">
      <alignment horizontal="left" vertical="center"/>
    </xf>
    <xf numFmtId="0" fontId="5" fillId="0" borderId="9" xfId="0" applyFont="1" applyBorder="1" applyAlignment="1" applyProtection="1">
      <alignment vertical="center"/>
    </xf>
    <xf numFmtId="0" fontId="5" fillId="0" borderId="1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vertical="center"/>
    </xf>
    <xf numFmtId="0" fontId="5" fillId="0" borderId="11" xfId="0" applyFont="1" applyBorder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4" fillId="3" borderId="12" xfId="0" applyFont="1" applyFill="1" applyBorder="1" applyAlignment="1" applyProtection="1">
      <alignment horizontal="center" vertical="center" wrapText="1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 applyProtection="1">
      <alignment horizontal="center" vertical="center" wrapText="1"/>
    </xf>
    <xf numFmtId="0" fontId="15" fillId="3" borderId="13" xfId="0" applyFont="1" applyFill="1" applyBorder="1" applyAlignment="1" applyProtection="1">
      <alignment horizontal="left" vertical="center"/>
    </xf>
    <xf numFmtId="0" fontId="15" fillId="3" borderId="14" xfId="0" applyFont="1" applyFill="1" applyBorder="1" applyAlignment="1" applyProtection="1">
      <alignment horizontal="left" vertical="center"/>
    </xf>
    <xf numFmtId="0" fontId="14" fillId="3" borderId="15" xfId="0" applyFont="1" applyFill="1" applyBorder="1" applyAlignment="1" applyProtection="1">
      <alignment horizontal="left" vertical="center"/>
    </xf>
    <xf numFmtId="166" fontId="14" fillId="3" borderId="16" xfId="0" applyNumberFormat="1" applyFont="1" applyFill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vertical="center"/>
    </xf>
    <xf numFmtId="0" fontId="16" fillId="0" borderId="0" xfId="0" applyFont="1" applyAlignment="1" applyProtection="1">
      <alignment horizontal="right" vertical="center"/>
    </xf>
    <xf numFmtId="0" fontId="5" fillId="0" borderId="5" xfId="0" applyFont="1" applyFill="1" applyBorder="1" applyAlignment="1" applyProtection="1">
      <alignment vertical="center"/>
    </xf>
    <xf numFmtId="0" fontId="5" fillId="0" borderId="8" xfId="0" applyFont="1" applyFill="1" applyBorder="1" applyAlignment="1" applyProtection="1">
      <alignment vertical="center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vertical="center"/>
    </xf>
    <xf numFmtId="0" fontId="5" fillId="0" borderId="4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5" fillId="3" borderId="1" xfId="0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left" vertical="center"/>
    </xf>
    <xf numFmtId="0" fontId="11" fillId="3" borderId="1" xfId="0" applyFont="1" applyFill="1" applyBorder="1" applyAlignment="1" applyProtection="1">
      <alignment horizontal="left" vertical="center"/>
    </xf>
    <xf numFmtId="0" fontId="17" fillId="3" borderId="1" xfId="0" applyFont="1" applyFill="1" applyBorder="1" applyAlignment="1" applyProtection="1">
      <alignment horizontal="center" vertical="center"/>
    </xf>
    <xf numFmtId="0" fontId="17" fillId="3" borderId="1" xfId="0" applyFont="1" applyFill="1" applyBorder="1" applyAlignment="1" applyProtection="1">
      <alignment horizontal="center" vertical="center" wrapText="1" shrinkToFit="1"/>
    </xf>
    <xf numFmtId="0" fontId="17" fillId="3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vertical="center"/>
    </xf>
    <xf numFmtId="0" fontId="18" fillId="3" borderId="1" xfId="0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8" fillId="0" borderId="0" xfId="0" applyFont="1"/>
    <xf numFmtId="0" fontId="8" fillId="3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</xf>
    <xf numFmtId="0" fontId="20" fillId="3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0" fillId="3" borderId="1" xfId="0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165" fontId="5" fillId="0" borderId="0" xfId="0" applyNumberFormat="1" applyFont="1" applyAlignment="1" applyProtection="1">
      <alignment vertical="center"/>
    </xf>
    <xf numFmtId="0" fontId="5" fillId="0" borderId="7" xfId="0" applyFont="1" applyBorder="1" applyAlignment="1" applyProtection="1">
      <alignment vertical="center"/>
    </xf>
    <xf numFmtId="0" fontId="10" fillId="0" borderId="6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4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/>
    </xf>
    <xf numFmtId="0" fontId="10" fillId="4" borderId="0" xfId="0" applyFont="1" applyFill="1" applyBorder="1" applyAlignment="1" applyProtection="1">
      <alignment horizontal="left" vertical="center"/>
    </xf>
    <xf numFmtId="0" fontId="23" fillId="3" borderId="1" xfId="0" applyFont="1" applyFill="1" applyBorder="1" applyAlignment="1" applyProtection="1">
      <alignment horizontal="center" vertical="center" wrapText="1"/>
    </xf>
    <xf numFmtId="168" fontId="24" fillId="0" borderId="1" xfId="0" applyNumberFormat="1" applyFont="1" applyFill="1" applyBorder="1" applyAlignment="1" applyProtection="1">
      <alignment horizontal="center" vertical="center"/>
    </xf>
    <xf numFmtId="0" fontId="24" fillId="0" borderId="0" xfId="0" applyFont="1" applyAlignment="1" applyProtection="1">
      <alignment vertical="center"/>
    </xf>
    <xf numFmtId="167" fontId="24" fillId="0" borderId="1" xfId="0" applyNumberFormat="1" applyFont="1" applyFill="1" applyBorder="1" applyAlignment="1" applyProtection="1">
      <alignment horizontal="center" vertical="center"/>
    </xf>
    <xf numFmtId="167" fontId="24" fillId="0" borderId="1" xfId="3" applyNumberFormat="1" applyFont="1" applyFill="1" applyBorder="1" applyAlignment="1" applyProtection="1">
      <alignment horizontal="center" vertical="center"/>
    </xf>
    <xf numFmtId="9" fontId="5" fillId="0" borderId="0" xfId="2" applyFont="1" applyAlignment="1" applyProtection="1">
      <alignment vertical="center"/>
    </xf>
    <xf numFmtId="0" fontId="28" fillId="0" borderId="0" xfId="0" applyFont="1" applyFill="1" applyBorder="1" applyAlignment="1">
      <alignment vertical="center"/>
    </xf>
    <xf numFmtId="10" fontId="29" fillId="0" borderId="0" xfId="0" applyNumberFormat="1" applyFont="1" applyFill="1" applyBorder="1" applyAlignment="1">
      <alignment horizontal="right" vertical="center"/>
    </xf>
    <xf numFmtId="0" fontId="26" fillId="3" borderId="17" xfId="0" applyFont="1" applyFill="1" applyBorder="1" applyAlignment="1" applyProtection="1">
      <alignment vertical="center"/>
    </xf>
    <xf numFmtId="165" fontId="25" fillId="3" borderId="1" xfId="0" applyNumberFormat="1" applyFont="1" applyFill="1" applyBorder="1" applyAlignment="1" applyProtection="1">
      <alignment horizontal="center" vertical="center"/>
    </xf>
    <xf numFmtId="165" fontId="25" fillId="5" borderId="1" xfId="0" applyNumberFormat="1" applyFont="1" applyFill="1" applyBorder="1" applyAlignment="1" applyProtection="1">
      <alignment horizontal="center" vertical="center"/>
    </xf>
    <xf numFmtId="165" fontId="25" fillId="6" borderId="1" xfId="0" applyNumberFormat="1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/>
    </xf>
    <xf numFmtId="0" fontId="30" fillId="0" borderId="0" xfId="0" applyFont="1" applyAlignment="1">
      <alignment horizontal="center" vertical="center"/>
    </xf>
    <xf numFmtId="0" fontId="30" fillId="0" borderId="0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1" fillId="0" borderId="0" xfId="0" applyFont="1" applyFill="1" applyBorder="1" applyAlignment="1" applyProtection="1">
      <alignment horizontal="left" vertical="center" wrapText="1"/>
      <protection locked="0"/>
    </xf>
    <xf numFmtId="0" fontId="32" fillId="7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 wrapText="1"/>
    </xf>
    <xf numFmtId="0" fontId="33" fillId="8" borderId="1" xfId="0" applyFont="1" applyFill="1" applyBorder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/>
    <xf numFmtId="0" fontId="31" fillId="0" borderId="0" xfId="0" applyFont="1" applyAlignment="1">
      <alignment horizontal="left" vertic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/>
    <xf numFmtId="14" fontId="24" fillId="0" borderId="0" xfId="0" applyNumberFormat="1" applyFont="1"/>
    <xf numFmtId="0" fontId="24" fillId="0" borderId="0" xfId="0" applyFont="1" applyAlignment="1">
      <alignment wrapText="1"/>
    </xf>
    <xf numFmtId="0" fontId="24" fillId="0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>
      <alignment wrapText="1"/>
    </xf>
    <xf numFmtId="0" fontId="34" fillId="0" borderId="18" xfId="0" applyNumberFormat="1" applyFont="1" applyFill="1" applyBorder="1" applyAlignment="1" applyProtection="1">
      <alignment horizontal="left" vertical="center"/>
      <protection locked="0"/>
    </xf>
    <xf numFmtId="0" fontId="34" fillId="0" borderId="18" xfId="0" applyNumberFormat="1" applyFont="1" applyFill="1" applyBorder="1" applyAlignment="1" applyProtection="1">
      <alignment horizontal="center" vertical="center"/>
    </xf>
    <xf numFmtId="0" fontId="36" fillId="9" borderId="18" xfId="0" applyNumberFormat="1" applyFont="1" applyFill="1" applyBorder="1" applyAlignment="1" applyProtection="1">
      <alignment horizontal="left" vertical="center"/>
      <protection locked="0"/>
    </xf>
    <xf numFmtId="0" fontId="36" fillId="9" borderId="18" xfId="0" applyNumberFormat="1" applyFont="1" applyFill="1" applyBorder="1" applyAlignment="1" applyProtection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9" fontId="37" fillId="0" borderId="1" xfId="0" applyNumberFormat="1" applyFont="1" applyBorder="1" applyAlignment="1">
      <alignment horizontal="center" vertical="center" wrapText="1"/>
    </xf>
    <xf numFmtId="168" fontId="37" fillId="4" borderId="1" xfId="0" applyNumberFormat="1" applyFont="1" applyFill="1" applyBorder="1" applyAlignment="1" applyProtection="1">
      <alignment horizontal="center" vertical="center"/>
    </xf>
    <xf numFmtId="0" fontId="15" fillId="3" borderId="20" xfId="0" applyFont="1" applyFill="1" applyBorder="1" applyAlignment="1" applyProtection="1">
      <alignment horizontal="left" vertical="center"/>
    </xf>
    <xf numFmtId="0" fontId="35" fillId="9" borderId="19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Protection="1"/>
    <xf numFmtId="0" fontId="5" fillId="0" borderId="0" xfId="0" applyFont="1" applyAlignment="1" applyProtection="1">
      <alignment horizontal="left" vertical="center"/>
    </xf>
    <xf numFmtId="0" fontId="24" fillId="10" borderId="19" xfId="0" applyFont="1" applyFill="1" applyBorder="1" applyAlignment="1" applyProtection="1">
      <alignment horizontal="left" vertical="center" wrapText="1" indent="3"/>
      <protection locked="0"/>
    </xf>
    <xf numFmtId="0" fontId="34" fillId="10" borderId="18" xfId="0" applyNumberFormat="1" applyFont="1" applyFill="1" applyBorder="1" applyAlignment="1" applyProtection="1">
      <alignment horizontal="left" vertical="center"/>
      <protection locked="0"/>
    </xf>
    <xf numFmtId="0" fontId="34" fillId="10" borderId="18" xfId="0" applyNumberFormat="1" applyFont="1" applyFill="1" applyBorder="1" applyAlignment="1" applyProtection="1">
      <alignment horizontal="center" vertical="center"/>
    </xf>
    <xf numFmtId="0" fontId="34" fillId="0" borderId="19" xfId="0" applyFont="1" applyBorder="1"/>
    <xf numFmtId="0" fontId="25" fillId="3" borderId="12" xfId="0" applyFont="1" applyFill="1" applyBorder="1" applyAlignment="1" applyProtection="1">
      <alignment horizontal="left" vertical="center" wrapText="1"/>
    </xf>
    <xf numFmtId="0" fontId="25" fillId="3" borderId="2" xfId="0" applyFont="1" applyFill="1" applyBorder="1" applyAlignment="1" applyProtection="1">
      <alignment horizontal="left" vertical="center" wrapText="1"/>
    </xf>
    <xf numFmtId="0" fontId="25" fillId="3" borderId="3" xfId="0" applyFont="1" applyFill="1" applyBorder="1" applyAlignment="1" applyProtection="1">
      <alignment horizontal="left" vertical="center" wrapText="1"/>
    </xf>
    <xf numFmtId="0" fontId="25" fillId="5" borderId="12" xfId="0" applyFont="1" applyFill="1" applyBorder="1" applyAlignment="1" applyProtection="1">
      <alignment vertical="center" wrapText="1"/>
    </xf>
    <xf numFmtId="0" fontId="25" fillId="5" borderId="2" xfId="0" applyFont="1" applyFill="1" applyBorder="1" applyAlignment="1" applyProtection="1">
      <alignment vertical="center" wrapText="1"/>
    </xf>
    <xf numFmtId="0" fontId="25" fillId="5" borderId="3" xfId="0" applyFont="1" applyFill="1" applyBorder="1" applyAlignment="1" applyProtection="1">
      <alignment vertical="center" wrapText="1"/>
    </xf>
    <xf numFmtId="0" fontId="25" fillId="6" borderId="12" xfId="0" applyFont="1" applyFill="1" applyBorder="1" applyAlignment="1" applyProtection="1">
      <alignment horizontal="left" vertical="center" wrapText="1"/>
    </xf>
    <xf numFmtId="0" fontId="25" fillId="6" borderId="2" xfId="0" applyFont="1" applyFill="1" applyBorder="1" applyAlignment="1" applyProtection="1">
      <alignment horizontal="left" vertical="center" wrapText="1"/>
    </xf>
    <xf numFmtId="0" fontId="25" fillId="6" borderId="3" xfId="0" applyFont="1" applyFill="1" applyBorder="1" applyAlignment="1" applyProtection="1">
      <alignment horizontal="left" vertical="center" wrapText="1"/>
    </xf>
    <xf numFmtId="0" fontId="37" fillId="4" borderId="1" xfId="0" applyFont="1" applyFill="1" applyBorder="1" applyAlignment="1" applyProtection="1">
      <alignment horizontal="left" vertical="center" wrapText="1"/>
    </xf>
    <xf numFmtId="0" fontId="24" fillId="0" borderId="12" xfId="0" applyFont="1" applyFill="1" applyBorder="1" applyAlignment="1" applyProtection="1">
      <alignment horizontal="left" vertical="center" wrapText="1"/>
    </xf>
    <xf numFmtId="0" fontId="24" fillId="0" borderId="2" xfId="0" applyFont="1" applyFill="1" applyBorder="1" applyAlignment="1" applyProtection="1">
      <alignment horizontal="left" vertical="center" wrapText="1"/>
    </xf>
    <xf numFmtId="0" fontId="24" fillId="0" borderId="3" xfId="0" applyFont="1" applyFill="1" applyBorder="1" applyAlignment="1" applyProtection="1">
      <alignment horizontal="left" vertical="center" wrapText="1"/>
    </xf>
    <xf numFmtId="0" fontId="24" fillId="0" borderId="1" xfId="0" applyFont="1" applyFill="1" applyBorder="1" applyAlignment="1" applyProtection="1">
      <alignment horizontal="left" vertical="center"/>
    </xf>
    <xf numFmtId="0" fontId="23" fillId="3" borderId="17" xfId="0" applyFont="1" applyFill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9" xfId="0" applyFont="1" applyBorder="1" applyAlignment="1" applyProtection="1">
      <alignment horizontal="left" vertical="center"/>
    </xf>
    <xf numFmtId="164" fontId="4" fillId="0" borderId="0" xfId="0" applyNumberFormat="1" applyFont="1" applyFill="1" applyBorder="1" applyAlignment="1" applyProtection="1">
      <alignment horizontal="left" vertical="center"/>
    </xf>
    <xf numFmtId="164" fontId="4" fillId="0" borderId="9" xfId="0" applyNumberFormat="1" applyFont="1" applyFill="1" applyBorder="1" applyAlignment="1" applyProtection="1">
      <alignment horizontal="left" vertical="center"/>
    </xf>
    <xf numFmtId="9" fontId="4" fillId="0" borderId="0" xfId="0" applyNumberFormat="1" applyFont="1" applyFill="1" applyBorder="1" applyAlignment="1" applyProtection="1">
      <alignment horizontal="left" vertical="center"/>
    </xf>
    <xf numFmtId="0" fontId="5" fillId="0" borderId="0" xfId="0" applyFont="1" applyFill="1" applyBorder="1" applyProtection="1"/>
    <xf numFmtId="0" fontId="25" fillId="3" borderId="12" xfId="0" applyFont="1" applyFill="1" applyBorder="1" applyAlignment="1" applyProtection="1">
      <alignment vertical="top" wrapText="1"/>
    </xf>
    <xf numFmtId="0" fontId="25" fillId="3" borderId="2" xfId="0" applyFont="1" applyFill="1" applyBorder="1" applyAlignment="1">
      <alignment vertical="top" wrapText="1"/>
    </xf>
    <xf numFmtId="0" fontId="25" fillId="3" borderId="3" xfId="0" applyFont="1" applyFill="1" applyBorder="1" applyAlignment="1">
      <alignment vertical="top" wrapText="1"/>
    </xf>
    <xf numFmtId="0" fontId="37" fillId="4" borderId="1" xfId="0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wrapText="1"/>
    </xf>
    <xf numFmtId="0" fontId="23" fillId="3" borderId="12" xfId="0" applyFont="1" applyFill="1" applyBorder="1" applyAlignment="1" applyProtection="1">
      <alignment horizontal="left" vertical="center"/>
    </xf>
    <xf numFmtId="0" fontId="23" fillId="3" borderId="2" xfId="0" applyFont="1" applyFill="1" applyBorder="1" applyAlignment="1" applyProtection="1">
      <alignment horizontal="left" vertical="center"/>
    </xf>
    <xf numFmtId="0" fontId="23" fillId="3" borderId="3" xfId="0" applyFont="1" applyFill="1" applyBorder="1" applyAlignment="1" applyProtection="1">
      <alignment horizontal="left" vertical="center"/>
    </xf>
    <xf numFmtId="0" fontId="24" fillId="0" borderId="1" xfId="0" applyFont="1" applyFill="1" applyBorder="1" applyAlignment="1" applyProtection="1">
      <alignment horizontal="left" vertical="center" wrapText="1"/>
    </xf>
    <xf numFmtId="164" fontId="21" fillId="3" borderId="12" xfId="0" applyNumberFormat="1" applyFont="1" applyFill="1" applyBorder="1" applyAlignment="1" applyProtection="1">
      <alignment vertical="top" wrapText="1"/>
    </xf>
    <xf numFmtId="0" fontId="22" fillId="3" borderId="2" xfId="0" applyFont="1" applyFill="1" applyBorder="1" applyAlignment="1">
      <alignment vertical="top" wrapText="1"/>
    </xf>
    <xf numFmtId="0" fontId="21" fillId="3" borderId="12" xfId="0" applyFont="1" applyFill="1" applyBorder="1" applyAlignment="1" applyProtection="1">
      <alignment vertical="top" wrapText="1"/>
    </xf>
    <xf numFmtId="0" fontId="22" fillId="3" borderId="3" xfId="0" applyFont="1" applyFill="1" applyBorder="1" applyAlignment="1">
      <alignment vertical="top" wrapText="1"/>
    </xf>
    <xf numFmtId="0" fontId="12" fillId="0" borderId="8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</cellXfs>
  <cellStyles count="5">
    <cellStyle name="Normal" xfId="0" builtinId="0"/>
    <cellStyle name="Normal 2" xfId="1"/>
    <cellStyle name="Normal 2 2" xfId="4"/>
    <cellStyle name="Normal 3" xfId="3"/>
    <cellStyle name="Porcentaje" xfId="2" builtinId="5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indent="0" justifyLastLine="0" shrinkToFit="0" readingOrder="0"/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i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Calibi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i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i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i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i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1</xdr:row>
      <xdr:rowOff>57150</xdr:rowOff>
    </xdr:from>
    <xdr:to>
      <xdr:col>6</xdr:col>
      <xdr:colOff>1009650</xdr:colOff>
      <xdr:row>4</xdr:row>
      <xdr:rowOff>64558</xdr:rowOff>
    </xdr:to>
    <xdr:pic>
      <xdr:nvPicPr>
        <xdr:cNvPr id="1479" name="1 Imagen" descr="everis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57975" y="190500"/>
          <a:ext cx="77152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923925</xdr:colOff>
      <xdr:row>1</xdr:row>
      <xdr:rowOff>85725</xdr:rowOff>
    </xdr:from>
    <xdr:to>
      <xdr:col>5</xdr:col>
      <xdr:colOff>964142</xdr:colOff>
      <xdr:row>5</xdr:row>
      <xdr:rowOff>73025</xdr:rowOff>
    </xdr:to>
    <xdr:pic>
      <xdr:nvPicPr>
        <xdr:cNvPr id="9659" name="1 Imagen" descr="everis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38850" y="180975"/>
          <a:ext cx="11049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114300</xdr:rowOff>
    </xdr:from>
    <xdr:to>
      <xdr:col>8</xdr:col>
      <xdr:colOff>666750</xdr:colOff>
      <xdr:row>4</xdr:row>
      <xdr:rowOff>82363</xdr:rowOff>
    </xdr:to>
    <xdr:pic>
      <xdr:nvPicPr>
        <xdr:cNvPr id="2" name="1 Imagen" descr="everis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680400" y="247650"/>
          <a:ext cx="66675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A1:D37" totalsRowShown="0" headerRowDxfId="50" dataDxfId="49">
  <tableColumns count="4">
    <tableColumn id="1" name="Cód. Caso de Uso" dataDxfId="48"/>
    <tableColumn id="3" name="Nombre CU" dataDxfId="47"/>
    <tableColumn id="4" name="Cod. Prueba" dataDxfId="46"/>
    <tableColumn id="2" name="Prueba" dataDxfId="45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E25" totalsRowCount="1" headerRowDxfId="12" dataDxfId="11" totalsRowDxfId="10" headerRowCellStyle="Normal" dataCellStyle="Normal">
  <tableColumns count="5">
    <tableColumn id="1" name="FECHA" totalsRowLabel="Total" dataDxfId="9" totalsRowDxfId="8" dataCellStyle="Normal"/>
    <tableColumn id="2" name="APLICACIÓN" dataDxfId="7" totalsRowDxfId="6" dataCellStyle="Normal"/>
    <tableColumn id="3" name="RESPONSABLE DE FABRICA" dataDxfId="5" totalsRowDxfId="4" dataCellStyle="Normal"/>
    <tableColumn id="4" name="TIEMPO (hs)" totalsRowFunction="sum" dataDxfId="3" totalsRowDxfId="2" dataCellStyle="Normal"/>
    <tableColumn id="5" name="TEMA REVISADO" dataDxfId="1" totalsRowDxfId="0" dataCellStyle="Normal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tabColor rgb="FFC00000"/>
    <pageSetUpPr fitToPage="1"/>
  </sheetPr>
  <dimension ref="A2:Z104"/>
  <sheetViews>
    <sheetView showGridLines="0" defaultGridColor="0" topLeftCell="A10" colorId="8" zoomScaleNormal="100" workbookViewId="0">
      <selection activeCell="G14" sqref="G14"/>
    </sheetView>
  </sheetViews>
  <sheetFormatPr baseColWidth="10" defaultColWidth="9.77734375" defaultRowHeight="14.25"/>
  <cols>
    <col min="1" max="1" width="1.77734375" style="10" customWidth="1"/>
    <col min="2" max="2" width="26.44140625" style="10" bestFit="1" customWidth="1"/>
    <col min="3" max="3" width="20.33203125" style="10" customWidth="1"/>
    <col min="4" max="4" width="5.88671875" style="10" bestFit="1" customWidth="1"/>
    <col min="5" max="5" width="5" style="10" bestFit="1" customWidth="1"/>
    <col min="6" max="6" width="12.6640625" style="10" customWidth="1"/>
    <col min="7" max="7" width="13.33203125" style="10" customWidth="1"/>
    <col min="8" max="8" width="19.21875" style="10" bestFit="1" customWidth="1"/>
    <col min="9" max="9" width="19.21875" style="10" customWidth="1"/>
    <col min="10" max="16384" width="9.77734375" style="10"/>
  </cols>
  <sheetData>
    <row r="2" spans="1:11" s="5" customFormat="1" ht="18">
      <c r="A2" s="3"/>
      <c r="B2" s="27"/>
      <c r="C2" s="28"/>
      <c r="D2" s="29"/>
      <c r="E2" s="29"/>
      <c r="F2" s="29"/>
      <c r="G2" s="80"/>
    </row>
    <row r="3" spans="1:11" s="5" customFormat="1">
      <c r="A3" s="3"/>
      <c r="B3" s="31"/>
      <c r="C3" s="23"/>
      <c r="D3" s="7"/>
      <c r="E3" s="7"/>
      <c r="F3" s="7"/>
      <c r="G3" s="35"/>
    </row>
    <row r="4" spans="1:11" s="5" customFormat="1" ht="18">
      <c r="A4" s="3"/>
      <c r="B4" s="39" t="s">
        <v>52</v>
      </c>
      <c r="C4" s="24"/>
      <c r="D4" s="7"/>
      <c r="E4" s="7"/>
      <c r="F4" s="7"/>
      <c r="G4" s="35"/>
    </row>
    <row r="5" spans="1:11" s="5" customFormat="1" ht="15">
      <c r="A5" s="3"/>
      <c r="B5" s="34"/>
      <c r="C5" s="22"/>
      <c r="D5" s="7"/>
      <c r="E5" s="7"/>
      <c r="F5" s="7"/>
      <c r="G5" s="35"/>
    </row>
    <row r="6" spans="1:11" s="5" customFormat="1" ht="15">
      <c r="A6" s="3"/>
      <c r="B6" s="33"/>
      <c r="C6" s="25"/>
      <c r="D6" s="6"/>
      <c r="E6" s="26"/>
      <c r="F6" s="7"/>
      <c r="G6" s="35"/>
    </row>
    <row r="7" spans="1:11" s="5" customFormat="1" ht="15">
      <c r="A7" s="3"/>
      <c r="B7" s="40" t="s">
        <v>50</v>
      </c>
      <c r="C7" s="149" t="str">
        <f>'1. Especificaciones de Cambio'!C7</f>
        <v>Servicio Cobertura</v>
      </c>
      <c r="D7" s="149"/>
      <c r="E7" s="149"/>
      <c r="F7" s="149"/>
      <c r="G7" s="150"/>
    </row>
    <row r="8" spans="1:11" s="5" customFormat="1" ht="15">
      <c r="A8" s="3"/>
      <c r="B8" s="40" t="s">
        <v>77</v>
      </c>
      <c r="C8" s="147" t="str">
        <f>'1. Especificaciones de Cambio'!C8</f>
        <v>N/A</v>
      </c>
      <c r="D8" s="147"/>
      <c r="E8" s="147"/>
      <c r="F8" s="147"/>
      <c r="G8" s="148"/>
    </row>
    <row r="9" spans="1:11" s="5" customFormat="1">
      <c r="A9" s="3"/>
      <c r="B9" s="31"/>
      <c r="C9" s="16"/>
      <c r="D9" s="16"/>
      <c r="E9" s="16"/>
      <c r="F9" s="16"/>
      <c r="G9" s="35"/>
      <c r="J9" s="92"/>
      <c r="K9" s="92"/>
    </row>
    <row r="10" spans="1:11" s="5" customFormat="1" ht="15">
      <c r="A10" s="3"/>
      <c r="B10" s="36"/>
      <c r="C10" s="37"/>
      <c r="D10" s="37"/>
      <c r="E10" s="37"/>
      <c r="F10" s="37"/>
      <c r="G10" s="38"/>
      <c r="J10" s="93"/>
      <c r="K10" s="93"/>
    </row>
    <row r="11" spans="1:11" s="5" customFormat="1" ht="15">
      <c r="B11" s="84"/>
      <c r="C11" s="151"/>
      <c r="D11" s="152"/>
      <c r="E11" s="7"/>
      <c r="F11" s="16"/>
    </row>
    <row r="12" spans="1:11" s="5" customFormat="1" ht="15.75" customHeight="1">
      <c r="B12" s="153" t="str">
        <f>'1. Especificaciones de Cambio'!B14:C14</f>
        <v>Servicio Cobertura</v>
      </c>
      <c r="C12" s="154"/>
      <c r="D12" s="155"/>
      <c r="E12" s="153" t="str">
        <f>'1. Especificaciones de Cambio'!$D$14</f>
        <v>Fecha: 23/10/2018</v>
      </c>
      <c r="F12" s="154"/>
      <c r="G12" s="155"/>
    </row>
    <row r="13" spans="1:11" s="5" customFormat="1" ht="15" customHeight="1">
      <c r="B13" s="158" t="s">
        <v>4</v>
      </c>
      <c r="C13" s="159"/>
      <c r="D13" s="160"/>
      <c r="E13" s="86" t="s">
        <v>53</v>
      </c>
      <c r="F13" s="86" t="s">
        <v>72</v>
      </c>
      <c r="G13" s="86" t="s">
        <v>73</v>
      </c>
    </row>
    <row r="14" spans="1:11" s="5" customFormat="1" ht="15" customHeight="1">
      <c r="B14" s="145" t="s">
        <v>86</v>
      </c>
      <c r="C14" s="145"/>
      <c r="D14" s="145"/>
      <c r="E14" s="90">
        <v>0.06</v>
      </c>
      <c r="F14" s="87">
        <f>(E14*$F$17)/$E$17</f>
        <v>3.1999999999999997</v>
      </c>
      <c r="G14" s="87">
        <f t="shared" ref="G14:G19" si="0">F14/8</f>
        <v>0.39999999999999997</v>
      </c>
      <c r="H14" s="91"/>
      <c r="I14" s="91"/>
    </row>
    <row r="15" spans="1:11" s="5" customFormat="1" ht="15">
      <c r="B15" s="145" t="s">
        <v>87</v>
      </c>
      <c r="C15" s="145"/>
      <c r="D15" s="145"/>
      <c r="E15" s="90">
        <v>7.0000000000000007E-2</v>
      </c>
      <c r="F15" s="87">
        <f>(E15*$F$17)/$E$17</f>
        <v>3.7333333333333334</v>
      </c>
      <c r="G15" s="87">
        <f t="shared" si="0"/>
        <v>0.46666666666666667</v>
      </c>
      <c r="H15" s="91"/>
      <c r="I15" s="91"/>
    </row>
    <row r="16" spans="1:11" s="5" customFormat="1" ht="15">
      <c r="B16" s="145" t="s">
        <v>54</v>
      </c>
      <c r="C16" s="145"/>
      <c r="D16" s="145"/>
      <c r="E16" s="90">
        <v>0.14000000000000001</v>
      </c>
      <c r="F16" s="87">
        <f>(E16*$F$17)/$E$17</f>
        <v>7.4666666666666668</v>
      </c>
      <c r="G16" s="87">
        <f t="shared" si="0"/>
        <v>0.93333333333333335</v>
      </c>
      <c r="H16" s="91"/>
      <c r="I16" s="91"/>
    </row>
    <row r="17" spans="2:10" s="5" customFormat="1" ht="15">
      <c r="B17" s="145" t="s">
        <v>59</v>
      </c>
      <c r="C17" s="145"/>
      <c r="D17" s="145"/>
      <c r="E17" s="90">
        <v>0.45</v>
      </c>
      <c r="F17" s="87">
        <f>'1. Especificaciones de Cambio'!F44</f>
        <v>24</v>
      </c>
      <c r="G17" s="87">
        <f t="shared" si="0"/>
        <v>3</v>
      </c>
      <c r="H17" s="91"/>
      <c r="I17" s="91"/>
    </row>
    <row r="18" spans="2:10" s="5" customFormat="1" ht="15">
      <c r="B18" s="145" t="s">
        <v>123</v>
      </c>
      <c r="C18" s="145"/>
      <c r="D18" s="145"/>
      <c r="E18" s="89">
        <v>0.28000000000000003</v>
      </c>
      <c r="F18" s="87">
        <f>(E18*$F$17)/$E$17</f>
        <v>14.933333333333334</v>
      </c>
      <c r="G18" s="87">
        <f t="shared" si="0"/>
        <v>1.8666666666666667</v>
      </c>
      <c r="H18" s="91"/>
      <c r="I18" s="91"/>
    </row>
    <row r="19" spans="2:10" s="5" customFormat="1" ht="15">
      <c r="B19" s="156" t="s">
        <v>55</v>
      </c>
      <c r="C19" s="157"/>
      <c r="D19" s="157"/>
      <c r="E19" s="122">
        <f>SUM(E14:E18)</f>
        <v>1</v>
      </c>
      <c r="F19" s="123">
        <f>SUM(F14:F18)</f>
        <v>53.333333333333329</v>
      </c>
      <c r="G19" s="123">
        <f t="shared" si="0"/>
        <v>6.6666666666666661</v>
      </c>
      <c r="H19" s="91"/>
      <c r="I19" s="91"/>
    </row>
    <row r="20" spans="2:10" s="5" customFormat="1" ht="15">
      <c r="B20" s="146" t="s">
        <v>88</v>
      </c>
      <c r="C20" s="146"/>
      <c r="D20" s="146"/>
      <c r="E20" s="146"/>
      <c r="F20" s="146"/>
      <c r="G20" s="94"/>
      <c r="H20" s="79"/>
      <c r="I20" s="79"/>
    </row>
    <row r="21" spans="2:10" s="5" customFormat="1" ht="15">
      <c r="B21" s="161" t="s">
        <v>124</v>
      </c>
      <c r="C21" s="161"/>
      <c r="D21" s="161"/>
      <c r="E21" s="161"/>
      <c r="F21" s="161"/>
      <c r="G21" s="121">
        <v>1</v>
      </c>
      <c r="H21" s="79"/>
      <c r="I21" s="79"/>
    </row>
    <row r="22" spans="2:10" s="5" customFormat="1" ht="15">
      <c r="B22" s="142"/>
      <c r="C22" s="143"/>
      <c r="D22" s="143"/>
      <c r="E22" s="143"/>
      <c r="F22" s="144"/>
      <c r="G22" s="121"/>
      <c r="H22" s="79"/>
      <c r="I22" s="79"/>
    </row>
    <row r="23" spans="2:10" s="5" customFormat="1" ht="15">
      <c r="B23" s="142"/>
      <c r="C23" s="143"/>
      <c r="D23" s="143"/>
      <c r="E23" s="143"/>
      <c r="F23" s="144"/>
      <c r="G23" s="121"/>
    </row>
    <row r="24" spans="2:10" s="5" customFormat="1" ht="15">
      <c r="B24" s="141" t="s">
        <v>85</v>
      </c>
      <c r="C24" s="141"/>
      <c r="D24" s="141"/>
      <c r="E24" s="141"/>
      <c r="F24" s="141"/>
      <c r="G24" s="123">
        <f>SUM(G21:G23)</f>
        <v>1</v>
      </c>
    </row>
    <row r="25" spans="2:10" s="5" customFormat="1" ht="15.75">
      <c r="B25" s="132" t="s">
        <v>70</v>
      </c>
      <c r="C25" s="133"/>
      <c r="D25" s="133"/>
      <c r="E25" s="134"/>
      <c r="F25" s="95">
        <f>F19+SUM(F21:F24)</f>
        <v>53.333333333333329</v>
      </c>
      <c r="G25" s="88"/>
    </row>
    <row r="26" spans="2:10" s="5" customFormat="1" ht="15.75">
      <c r="B26" s="135" t="s">
        <v>58</v>
      </c>
      <c r="C26" s="136"/>
      <c r="D26" s="136"/>
      <c r="E26" s="137"/>
      <c r="F26" s="96">
        <f>F25/8</f>
        <v>6.6666666666666661</v>
      </c>
      <c r="G26" s="88"/>
    </row>
    <row r="27" spans="2:10" s="5" customFormat="1" ht="15.75">
      <c r="B27" s="138" t="s">
        <v>71</v>
      </c>
      <c r="C27" s="139"/>
      <c r="D27" s="139"/>
      <c r="E27" s="140"/>
      <c r="F27" s="97">
        <f>F26+G24</f>
        <v>7.6666666666666661</v>
      </c>
      <c r="G27" s="88"/>
    </row>
    <row r="28" spans="2:10" s="5" customFormat="1" ht="15.75">
      <c r="B28" s="8"/>
      <c r="D28" s="9"/>
      <c r="E28" s="9"/>
      <c r="F28" s="49"/>
    </row>
    <row r="29" spans="2:10" s="5" customFormat="1" ht="15.75">
      <c r="B29" s="8"/>
      <c r="D29" s="9"/>
      <c r="E29" s="9"/>
      <c r="F29" s="49"/>
    </row>
    <row r="30" spans="2:10" s="5" customFormat="1" ht="15.75">
      <c r="B30" s="8"/>
      <c r="D30" s="9"/>
      <c r="E30" s="9"/>
      <c r="F30" s="49"/>
    </row>
    <row r="31" spans="2:10" s="5" customFormat="1" ht="15.75">
      <c r="B31" s="8"/>
      <c r="D31" s="9"/>
      <c r="E31" s="9"/>
      <c r="F31" s="49"/>
    </row>
    <row r="32" spans="2:10" s="5" customFormat="1">
      <c r="H32" s="10"/>
      <c r="I32" s="10"/>
      <c r="J32" s="10"/>
    </row>
    <row r="33" spans="1:26" s="5" customFormat="1">
      <c r="H33" s="10"/>
      <c r="I33" s="10"/>
      <c r="J33" s="10"/>
    </row>
    <row r="34" spans="1:26" s="5" customFormat="1">
      <c r="H34" s="10"/>
      <c r="I34" s="10"/>
      <c r="J34" s="10"/>
    </row>
    <row r="35" spans="1:26" s="5" customFormat="1">
      <c r="H35" s="10"/>
      <c r="I35" s="10"/>
      <c r="J35" s="10"/>
    </row>
    <row r="36" spans="1:26" s="5" customFormat="1">
      <c r="H36" s="10"/>
      <c r="I36" s="10"/>
      <c r="J36" s="10"/>
    </row>
    <row r="37" spans="1:26" s="5" customFormat="1">
      <c r="G37" s="10"/>
      <c r="H37" s="10"/>
      <c r="I37" s="10"/>
      <c r="J37" s="10"/>
    </row>
    <row r="38" spans="1:26">
      <c r="A38" s="5"/>
      <c r="B38" s="5"/>
      <c r="C38" s="5"/>
      <c r="D38" s="5"/>
      <c r="E38" s="5"/>
      <c r="F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/>
      <c r="B39" s="5"/>
      <c r="C39" s="5"/>
      <c r="D39" s="5"/>
      <c r="E39" s="5"/>
      <c r="F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K42" s="11"/>
      <c r="L42" s="11"/>
      <c r="M42" s="11"/>
      <c r="N42" s="11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K48" s="5"/>
      <c r="L48" s="5"/>
      <c r="M48" s="5"/>
      <c r="N48" s="5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5"/>
      <c r="B49" s="5"/>
      <c r="C49" s="5"/>
      <c r="D49" s="5"/>
      <c r="E49" s="5"/>
      <c r="F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</row>
    <row r="88" spans="1:26">
      <c r="A88" s="5"/>
      <c r="B88" s="5"/>
      <c r="C88" s="5"/>
      <c r="D88" s="5"/>
      <c r="E88" s="5"/>
      <c r="F88" s="5"/>
    </row>
    <row r="89" spans="1:26">
      <c r="A89" s="5"/>
      <c r="B89" s="5"/>
      <c r="C89" s="5"/>
      <c r="D89" s="5"/>
      <c r="E89" s="5"/>
      <c r="F89" s="5"/>
    </row>
    <row r="90" spans="1:26">
      <c r="A90" s="5"/>
      <c r="B90" s="5"/>
      <c r="C90" s="5"/>
      <c r="D90" s="5"/>
      <c r="E90" s="5"/>
      <c r="F90" s="5"/>
    </row>
    <row r="91" spans="1:26">
      <c r="A91" s="5"/>
      <c r="B91" s="5"/>
      <c r="C91" s="5"/>
      <c r="D91" s="5"/>
      <c r="E91" s="5"/>
      <c r="F91" s="5"/>
    </row>
    <row r="92" spans="1:26">
      <c r="A92" s="5"/>
      <c r="B92" s="5"/>
      <c r="C92" s="5"/>
      <c r="D92" s="5"/>
      <c r="E92" s="5"/>
      <c r="F92" s="5"/>
    </row>
    <row r="93" spans="1:26">
      <c r="A93" s="5"/>
      <c r="B93" s="5"/>
      <c r="C93" s="5"/>
      <c r="D93" s="5"/>
      <c r="E93" s="5"/>
      <c r="F93" s="5"/>
    </row>
    <row r="94" spans="1:26">
      <c r="A94" s="5"/>
      <c r="B94" s="5"/>
      <c r="C94" s="5"/>
      <c r="D94" s="5"/>
      <c r="E94" s="5"/>
      <c r="F94" s="5"/>
    </row>
    <row r="95" spans="1:26">
      <c r="A95" s="5"/>
      <c r="B95" s="5"/>
      <c r="C95" s="5"/>
      <c r="D95" s="5"/>
      <c r="E95" s="5"/>
      <c r="F95" s="5"/>
    </row>
    <row r="96" spans="1:26">
      <c r="A96" s="5"/>
      <c r="B96" s="5"/>
      <c r="C96" s="5"/>
      <c r="D96" s="5"/>
      <c r="E96" s="5"/>
      <c r="F96" s="5"/>
    </row>
    <row r="97" spans="1:6">
      <c r="A97" s="5"/>
      <c r="B97" s="5"/>
      <c r="C97" s="5"/>
      <c r="D97" s="5"/>
      <c r="E97" s="5"/>
      <c r="F97" s="5"/>
    </row>
    <row r="98" spans="1:6">
      <c r="A98" s="5"/>
      <c r="B98" s="5"/>
      <c r="C98" s="5"/>
      <c r="D98" s="5"/>
      <c r="E98" s="5"/>
      <c r="F98" s="5"/>
    </row>
    <row r="99" spans="1:6">
      <c r="A99" s="5"/>
      <c r="B99" s="5"/>
      <c r="C99" s="5"/>
      <c r="D99" s="5"/>
      <c r="E99" s="5"/>
      <c r="F99" s="5"/>
    </row>
    <row r="100" spans="1:6">
      <c r="A100" s="5"/>
      <c r="B100" s="5"/>
      <c r="C100" s="5"/>
      <c r="D100" s="5"/>
      <c r="E100" s="5"/>
      <c r="F100" s="5"/>
    </row>
    <row r="101" spans="1:6">
      <c r="A101" s="5"/>
      <c r="B101" s="5"/>
      <c r="C101" s="5"/>
      <c r="D101" s="5"/>
      <c r="E101" s="5"/>
      <c r="F101" s="5"/>
    </row>
    <row r="102" spans="1:6">
      <c r="A102" s="5"/>
      <c r="B102" s="5"/>
      <c r="C102" s="5"/>
      <c r="D102" s="5"/>
      <c r="E102" s="5"/>
      <c r="F102" s="5"/>
    </row>
    <row r="103" spans="1:6">
      <c r="A103" s="5"/>
      <c r="B103" s="5"/>
      <c r="C103" s="5"/>
      <c r="D103" s="5"/>
      <c r="E103" s="5"/>
      <c r="F103" s="5"/>
    </row>
    <row r="104" spans="1:6">
      <c r="A104" s="5"/>
    </row>
  </sheetData>
  <sheetProtection formatCells="0" formatColumns="0" formatRows="0" insertColumns="0" insertRows="0" selectLockedCells="1" sort="0" autoFilter="0" pivotTables="0"/>
  <mergeCells count="20">
    <mergeCell ref="B18:D18"/>
    <mergeCell ref="B20:F20"/>
    <mergeCell ref="C8:G8"/>
    <mergeCell ref="B22:F22"/>
    <mergeCell ref="C7:G7"/>
    <mergeCell ref="C11:D11"/>
    <mergeCell ref="B12:D12"/>
    <mergeCell ref="B19:D19"/>
    <mergeCell ref="E12:G12"/>
    <mergeCell ref="B14:D14"/>
    <mergeCell ref="B13:D13"/>
    <mergeCell ref="B15:D15"/>
    <mergeCell ref="B16:D16"/>
    <mergeCell ref="B21:F21"/>
    <mergeCell ref="B17:D17"/>
    <mergeCell ref="B25:E25"/>
    <mergeCell ref="B26:E26"/>
    <mergeCell ref="B27:E27"/>
    <mergeCell ref="B24:F24"/>
    <mergeCell ref="B23:F23"/>
  </mergeCells>
  <phoneticPr fontId="3" type="noConversion"/>
  <printOptions horizontalCentered="1"/>
  <pageMargins left="0.59055118110236227" right="0.59055118110236227" top="0.9055118110236221" bottom="0.70866141732283472" header="0.51181102362204722" footer="0.51181102362204722"/>
  <pageSetup paperSize="9" scale="73" orientation="landscape" r:id="rId1"/>
  <headerFooter alignWithMargins="0">
    <oddHeader>&amp;C&amp;"Book Antiqua,Bold"&amp;10Telefónica - Accenture</oddHeader>
    <oddFooter>&amp;L&amp;"Book Antiqua,Regular"&amp;9&amp;F - &amp;A&amp;10&amp;C&amp;"Book Antiqua,Regular"&amp;10Formulario de EstimaciónPágina &amp;P&amp;R&amp;"Book Antiqua,Regular"&amp;9&amp;D-&amp;T&amp;"Times New Roman,Regular"&amp;10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AAE04"/>
    <pageSetUpPr fitToPage="1"/>
  </sheetPr>
  <dimension ref="A1:CU155"/>
  <sheetViews>
    <sheetView showGridLines="0" tabSelected="1" topLeftCell="A11" zoomScale="90" zoomScaleNormal="90" workbookViewId="0">
      <selection activeCell="E24" sqref="E24"/>
    </sheetView>
  </sheetViews>
  <sheetFormatPr baseColWidth="10" defaultColWidth="8.88671875" defaultRowHeight="14.25"/>
  <cols>
    <col min="1" max="1" width="1.21875" style="10" customWidth="1"/>
    <col min="2" max="2" width="77.88671875" style="10" customWidth="1"/>
    <col min="3" max="3" width="16.5546875" style="10" customWidth="1"/>
    <col min="4" max="4" width="12.109375" style="10" customWidth="1"/>
    <col min="5" max="5" width="12.44140625" style="10" customWidth="1"/>
    <col min="6" max="6" width="15.33203125" style="10" customWidth="1"/>
    <col min="7" max="97" width="8.88671875" style="10" customWidth="1"/>
    <col min="98" max="98" width="26.109375" style="10" bestFit="1" customWidth="1"/>
    <col min="99" max="16384" width="8.88671875" style="10"/>
  </cols>
  <sheetData>
    <row r="1" spans="1:6" s="5" customFormat="1">
      <c r="A1" s="3"/>
      <c r="C1" s="4"/>
    </row>
    <row r="2" spans="1:6" s="5" customFormat="1" ht="18">
      <c r="A2" s="3"/>
      <c r="B2" s="27"/>
      <c r="C2" s="28"/>
      <c r="D2" s="29"/>
      <c r="E2" s="29"/>
      <c r="F2" s="30"/>
    </row>
    <row r="3" spans="1:6" s="5" customFormat="1">
      <c r="A3" s="3"/>
      <c r="B3" s="31"/>
      <c r="C3" s="23"/>
      <c r="D3" s="7"/>
      <c r="E3" s="7"/>
      <c r="F3" s="32"/>
    </row>
    <row r="4" spans="1:6" s="5" customFormat="1" ht="18">
      <c r="A4" s="3"/>
      <c r="B4" s="39" t="s">
        <v>45</v>
      </c>
      <c r="C4" s="24"/>
      <c r="D4" s="7"/>
      <c r="E4" s="7"/>
      <c r="F4" s="32"/>
    </row>
    <row r="5" spans="1:6" s="5" customFormat="1" ht="15">
      <c r="A5" s="3"/>
      <c r="B5" s="34"/>
      <c r="C5" s="22"/>
      <c r="D5" s="7"/>
      <c r="E5" s="7"/>
      <c r="F5" s="32"/>
    </row>
    <row r="6" spans="1:6" s="5" customFormat="1" ht="15">
      <c r="A6" s="3"/>
      <c r="B6" s="33"/>
      <c r="C6" s="25"/>
      <c r="D6" s="6"/>
      <c r="E6" s="26"/>
      <c r="F6" s="32"/>
    </row>
    <row r="7" spans="1:6" s="5" customFormat="1" ht="15">
      <c r="A7" s="3"/>
      <c r="B7" s="40" t="s">
        <v>50</v>
      </c>
      <c r="C7" s="149" t="s">
        <v>125</v>
      </c>
      <c r="D7" s="149"/>
      <c r="E7" s="149"/>
      <c r="F7" s="150"/>
    </row>
    <row r="8" spans="1:6" s="5" customFormat="1" ht="15">
      <c r="A8" s="3"/>
      <c r="B8" s="40" t="s">
        <v>51</v>
      </c>
      <c r="C8" s="147" t="s">
        <v>126</v>
      </c>
      <c r="D8" s="147"/>
      <c r="E8" s="147"/>
      <c r="F8" s="148"/>
    </row>
    <row r="9" spans="1:6" s="5" customFormat="1">
      <c r="A9" s="3"/>
      <c r="B9" s="31"/>
      <c r="C9" s="16"/>
      <c r="D9" s="16"/>
      <c r="E9" s="16"/>
      <c r="F9" s="35"/>
    </row>
    <row r="10" spans="1:6" s="5" customFormat="1">
      <c r="A10" s="3"/>
      <c r="B10" s="31"/>
      <c r="C10" s="16"/>
      <c r="D10" s="16"/>
      <c r="E10" s="16"/>
      <c r="F10" s="35"/>
    </row>
    <row r="11" spans="1:6" s="5" customFormat="1">
      <c r="A11" s="3"/>
      <c r="B11" s="31"/>
      <c r="C11" s="16"/>
      <c r="D11" s="16"/>
      <c r="E11" s="16"/>
      <c r="F11" s="35"/>
    </row>
    <row r="12" spans="1:6" s="5" customFormat="1">
      <c r="A12" s="3"/>
      <c r="B12" s="36"/>
      <c r="C12" s="37"/>
      <c r="D12" s="37"/>
      <c r="E12" s="37"/>
      <c r="F12" s="38"/>
    </row>
    <row r="13" spans="1:6">
      <c r="A13" s="5"/>
    </row>
    <row r="14" spans="1:6" ht="15.75">
      <c r="A14" s="5"/>
      <c r="B14" s="162" t="str">
        <f>C7</f>
        <v>Servicio Cobertura</v>
      </c>
      <c r="C14" s="163"/>
      <c r="D14" s="164" t="s">
        <v>127</v>
      </c>
      <c r="E14" s="163"/>
      <c r="F14" s="165"/>
    </row>
    <row r="15" spans="1:6" s="14" customFormat="1" ht="30">
      <c r="B15" s="41" t="s">
        <v>47</v>
      </c>
      <c r="C15" s="42" t="s">
        <v>7</v>
      </c>
      <c r="D15" s="43" t="s">
        <v>8</v>
      </c>
      <c r="E15" s="43" t="s">
        <v>49</v>
      </c>
      <c r="F15" s="43" t="s">
        <v>6</v>
      </c>
    </row>
    <row r="16" spans="1:6" s="14" customFormat="1" ht="15">
      <c r="B16" s="125" t="s">
        <v>128</v>
      </c>
      <c r="C16" s="119"/>
      <c r="D16" s="119"/>
      <c r="E16" s="119"/>
      <c r="F16" s="120" t="str">
        <f t="shared" ref="F16:F17" si="0">IF(ISERROR(VLOOKUP(C16&amp;D16&amp;E16,CALCULO,2,FALSE))," ",VLOOKUP(C16&amp;D16&amp;E16,CALCULO,2,FALSE))</f>
        <v xml:space="preserve"> </v>
      </c>
    </row>
    <row r="17" spans="2:6" s="14" customFormat="1" ht="15">
      <c r="B17" s="131" t="s">
        <v>131</v>
      </c>
      <c r="C17" s="117" t="s">
        <v>46</v>
      </c>
      <c r="D17" s="117" t="s">
        <v>3</v>
      </c>
      <c r="E17" s="117" t="s">
        <v>3</v>
      </c>
      <c r="F17" s="118">
        <f t="shared" si="0"/>
        <v>6</v>
      </c>
    </row>
    <row r="18" spans="2:6" s="127" customFormat="1" ht="15">
      <c r="B18" s="131" t="s">
        <v>132</v>
      </c>
      <c r="C18" s="117" t="s">
        <v>46</v>
      </c>
      <c r="D18" s="117" t="s">
        <v>3</v>
      </c>
      <c r="E18" s="117" t="s">
        <v>3</v>
      </c>
      <c r="F18" s="118">
        <f t="shared" ref="F17:F19" si="1">IF(ISERROR(VLOOKUP(C18&amp;D18&amp;E18,CALCULO,2,FALSE))," ",VLOOKUP(C18&amp;D18&amp;E18,CALCULO,2,FALSE))</f>
        <v>6</v>
      </c>
    </row>
    <row r="19" spans="2:6" s="127" customFormat="1" ht="15">
      <c r="B19" s="131" t="s">
        <v>133</v>
      </c>
      <c r="C19" s="117" t="s">
        <v>46</v>
      </c>
      <c r="D19" s="117" t="s">
        <v>2</v>
      </c>
      <c r="E19" s="117" t="s">
        <v>1</v>
      </c>
      <c r="F19" s="118">
        <f t="shared" si="1"/>
        <v>3</v>
      </c>
    </row>
    <row r="20" spans="2:6" s="127" customFormat="1" ht="15">
      <c r="B20" s="131" t="s">
        <v>134</v>
      </c>
      <c r="C20" s="117" t="s">
        <v>46</v>
      </c>
      <c r="D20" s="117" t="s">
        <v>3</v>
      </c>
      <c r="E20" s="117" t="s">
        <v>2</v>
      </c>
      <c r="F20" s="118">
        <f t="shared" ref="F19:F27" si="2">IF(ISERROR(VLOOKUP(C20&amp;D20&amp;E20,CALCULO,2,FALSE))," ",VLOOKUP(C20&amp;D20&amp;E20,CALCULO,2,FALSE))</f>
        <v>5</v>
      </c>
    </row>
    <row r="21" spans="2:6" s="127" customFormat="1" ht="15">
      <c r="B21" s="131"/>
      <c r="C21" s="117"/>
      <c r="D21" s="117"/>
      <c r="E21" s="117"/>
      <c r="F21" s="118" t="str">
        <f t="shared" si="2"/>
        <v xml:space="preserve"> </v>
      </c>
    </row>
    <row r="22" spans="2:6" s="127" customFormat="1" ht="15">
      <c r="B22" s="131"/>
      <c r="C22" s="117"/>
      <c r="D22" s="117"/>
      <c r="E22" s="117"/>
      <c r="F22" s="118" t="str">
        <f>IF(ISERROR(VLOOKUP(C22&amp;D22&amp;E22,CALCULO,2,FALSE))," ",VLOOKUP(C22&amp;D22&amp;E22,CALCULO,2,FALSE))</f>
        <v xml:space="preserve"> </v>
      </c>
    </row>
    <row r="23" spans="2:6" s="127" customFormat="1" ht="15">
      <c r="B23" s="131"/>
      <c r="C23" s="117"/>
      <c r="D23" s="117"/>
      <c r="E23" s="117"/>
      <c r="F23" s="118" t="str">
        <f t="shared" ref="F23" si="3">IF(ISERROR(VLOOKUP(C23&amp;D23&amp;E23,CALCULO,2,FALSE))," ",VLOOKUP(C23&amp;D23&amp;E23,CALCULO,2,FALSE))</f>
        <v xml:space="preserve"> </v>
      </c>
    </row>
    <row r="24" spans="2:6" s="127" customFormat="1" ht="15">
      <c r="B24" s="131"/>
      <c r="C24" s="117"/>
      <c r="D24" s="117"/>
      <c r="E24" s="117"/>
      <c r="F24" s="118" t="str">
        <f t="shared" si="2"/>
        <v xml:space="preserve"> </v>
      </c>
    </row>
    <row r="25" spans="2:6" s="127" customFormat="1" ht="15">
      <c r="B25" s="131"/>
      <c r="C25" s="117"/>
      <c r="D25" s="117"/>
      <c r="E25" s="117"/>
      <c r="F25" s="118" t="str">
        <f t="shared" si="2"/>
        <v xml:space="preserve"> </v>
      </c>
    </row>
    <row r="26" spans="2:6" s="127" customFormat="1" ht="15">
      <c r="B26" s="131"/>
      <c r="C26" s="117"/>
      <c r="D26" s="117"/>
      <c r="E26" s="117"/>
      <c r="F26" s="118" t="str">
        <f t="shared" ref="F26" si="4">IF(ISERROR(VLOOKUP(C26&amp;D26&amp;E26,CALCULO,2,FALSE))," ",VLOOKUP(C26&amp;D26&amp;E26,CALCULO,2,FALSE))</f>
        <v xml:space="preserve"> </v>
      </c>
    </row>
    <row r="27" spans="2:6" s="127" customFormat="1" ht="15">
      <c r="B27" s="131"/>
      <c r="C27" s="117"/>
      <c r="D27" s="117"/>
      <c r="E27" s="117"/>
      <c r="F27" s="118" t="str">
        <f t="shared" si="2"/>
        <v xml:space="preserve"> </v>
      </c>
    </row>
    <row r="28" spans="2:6" s="14" customFormat="1" ht="15">
      <c r="B28" s="131"/>
      <c r="C28" s="117"/>
      <c r="D28" s="117"/>
      <c r="E28" s="117"/>
      <c r="F28" s="118" t="str">
        <f t="shared" ref="F28:F30" si="5">IF(ISERROR(VLOOKUP(C28&amp;D28&amp;E28,CALCULO,2,FALSE))," ",VLOOKUP(C28&amp;D28&amp;E28,CALCULO,2,FALSE))</f>
        <v xml:space="preserve"> </v>
      </c>
    </row>
    <row r="29" spans="2:6" s="14" customFormat="1" ht="15">
      <c r="B29" s="131"/>
      <c r="C29" s="117"/>
      <c r="D29" s="117"/>
      <c r="E29" s="117"/>
      <c r="F29" s="118" t="str">
        <f t="shared" si="5"/>
        <v xml:space="preserve"> </v>
      </c>
    </row>
    <row r="30" spans="2:6" s="127" customFormat="1" ht="15">
      <c r="B30" s="125" t="s">
        <v>129</v>
      </c>
      <c r="C30" s="119"/>
      <c r="D30" s="119"/>
      <c r="E30" s="119"/>
      <c r="F30" s="120" t="str">
        <f t="shared" si="5"/>
        <v xml:space="preserve"> </v>
      </c>
    </row>
    <row r="31" spans="2:6" s="127" customFormat="1" ht="15">
      <c r="B31" s="131" t="s">
        <v>130</v>
      </c>
      <c r="C31" s="117" t="s">
        <v>31</v>
      </c>
      <c r="D31" s="117" t="s">
        <v>3</v>
      </c>
      <c r="E31" s="117" t="s">
        <v>2</v>
      </c>
      <c r="F31" s="118">
        <f t="shared" ref="F31" si="6">IF(ISERROR(VLOOKUP(C31&amp;D31&amp;E31,CALCULO,2,FALSE))," ",VLOOKUP(C31&amp;D31&amp;E31,CALCULO,2,FALSE))</f>
        <v>4</v>
      </c>
    </row>
    <row r="32" spans="2:6" s="127" customFormat="1" ht="15">
      <c r="B32" s="131"/>
      <c r="C32" s="117"/>
      <c r="D32" s="117"/>
      <c r="E32" s="117"/>
      <c r="F32" s="118"/>
    </row>
    <row r="33" spans="1:99" s="127" customFormat="1" ht="15">
      <c r="B33" s="131"/>
      <c r="C33" s="117"/>
      <c r="D33" s="117"/>
      <c r="E33" s="117"/>
      <c r="F33" s="118"/>
    </row>
    <row r="34" spans="1:99" s="127" customFormat="1" ht="15">
      <c r="B34" s="131"/>
      <c r="C34" s="117"/>
      <c r="D34" s="117"/>
      <c r="E34" s="117"/>
      <c r="F34" s="118"/>
    </row>
    <row r="35" spans="1:99" s="127" customFormat="1" ht="15">
      <c r="B35" s="131"/>
      <c r="C35" s="117"/>
      <c r="D35" s="117"/>
      <c r="E35" s="117"/>
      <c r="F35" s="118"/>
    </row>
    <row r="36" spans="1:99" s="127" customFormat="1" ht="15">
      <c r="B36" s="131"/>
      <c r="C36" s="117"/>
      <c r="D36" s="117"/>
      <c r="E36" s="117"/>
      <c r="F36" s="118"/>
    </row>
    <row r="37" spans="1:99" s="127" customFormat="1" ht="15">
      <c r="B37" s="131"/>
      <c r="C37" s="117"/>
      <c r="D37" s="117"/>
      <c r="E37" s="117"/>
      <c r="F37" s="118"/>
    </row>
    <row r="38" spans="1:99" s="127" customFormat="1" ht="15">
      <c r="C38" s="117"/>
      <c r="D38" s="117"/>
      <c r="E38" s="117"/>
      <c r="F38" s="118"/>
    </row>
    <row r="39" spans="1:99" s="127" customFormat="1" ht="15">
      <c r="B39" s="131"/>
      <c r="C39" s="117"/>
      <c r="D39" s="117"/>
      <c r="E39" s="117"/>
      <c r="F39" s="118"/>
    </row>
    <row r="40" spans="1:99" s="127" customFormat="1" ht="15">
      <c r="B40" s="131"/>
      <c r="C40" s="117"/>
      <c r="D40" s="117"/>
      <c r="E40" s="117"/>
      <c r="F40" s="118"/>
    </row>
    <row r="41" spans="1:99" s="127" customFormat="1" ht="15">
      <c r="B41" s="131"/>
      <c r="C41" s="117"/>
      <c r="D41" s="117"/>
      <c r="E41" s="117"/>
      <c r="F41" s="118"/>
    </row>
    <row r="42" spans="1:99" s="127" customFormat="1" ht="15">
      <c r="B42" s="131"/>
      <c r="C42" s="117"/>
      <c r="D42" s="117"/>
      <c r="E42" s="117"/>
      <c r="F42" s="118"/>
    </row>
    <row r="43" spans="1:99" s="127" customFormat="1" ht="15.75" thickBot="1">
      <c r="B43" s="128"/>
      <c r="C43" s="129"/>
      <c r="D43" s="129"/>
      <c r="E43" s="129"/>
      <c r="F43" s="130"/>
    </row>
    <row r="44" spans="1:99" ht="15.75" thickBot="1">
      <c r="A44" s="15">
        <v>2</v>
      </c>
      <c r="B44" s="124"/>
      <c r="C44" s="44"/>
      <c r="D44" s="45"/>
      <c r="E44" s="46" t="s">
        <v>48</v>
      </c>
      <c r="F44" s="47">
        <f>SUM(F16:F43)</f>
        <v>24</v>
      </c>
      <c r="CT44" s="85" t="s">
        <v>44</v>
      </c>
      <c r="CU44" s="17"/>
    </row>
    <row r="45" spans="1:99">
      <c r="A45" s="15"/>
      <c r="B45" s="16"/>
      <c r="C45" s="5"/>
      <c r="D45" s="5"/>
      <c r="E45" s="3"/>
      <c r="F45" s="15"/>
      <c r="CT45" s="85" t="s">
        <v>43</v>
      </c>
      <c r="CU45" s="17"/>
    </row>
    <row r="46" spans="1:99">
      <c r="A46" s="15"/>
      <c r="B46" s="15"/>
      <c r="C46" s="15"/>
      <c r="D46" s="15"/>
      <c r="E46" s="15"/>
      <c r="F46" s="15"/>
      <c r="CT46" s="85" t="s">
        <v>42</v>
      </c>
      <c r="CU46" s="17"/>
    </row>
    <row r="47" spans="1:99">
      <c r="A47" s="15"/>
      <c r="C47" s="15"/>
      <c r="D47" s="15"/>
      <c r="E47" s="15"/>
      <c r="F47" s="15"/>
      <c r="CT47" s="85" t="s">
        <v>11</v>
      </c>
      <c r="CU47" s="17"/>
    </row>
    <row r="48" spans="1:99">
      <c r="A48" s="15"/>
      <c r="C48" s="15"/>
      <c r="D48" s="15"/>
      <c r="E48" s="15"/>
      <c r="F48" s="15"/>
      <c r="CT48" s="85" t="s">
        <v>9</v>
      </c>
      <c r="CU48" s="17"/>
    </row>
    <row r="49" spans="1:99">
      <c r="A49" s="15"/>
      <c r="C49" s="15"/>
      <c r="D49" s="15"/>
      <c r="E49" s="15"/>
      <c r="F49" s="15"/>
      <c r="CT49" s="85" t="s">
        <v>10</v>
      </c>
      <c r="CU49" s="17"/>
    </row>
    <row r="50" spans="1:99">
      <c r="A50" s="15"/>
      <c r="C50" s="15"/>
      <c r="D50" s="15"/>
      <c r="E50" s="15"/>
      <c r="F50" s="15"/>
      <c r="CT50" s="85" t="s">
        <v>29</v>
      </c>
      <c r="CU50" s="17"/>
    </row>
    <row r="51" spans="1:99">
      <c r="A51" s="15"/>
      <c r="B51" s="126"/>
      <c r="C51" s="15"/>
      <c r="D51" s="15"/>
      <c r="E51" s="15"/>
      <c r="F51" s="15"/>
      <c r="CT51" s="85" t="s">
        <v>41</v>
      </c>
      <c r="CU51" s="17"/>
    </row>
    <row r="52" spans="1:99">
      <c r="A52" s="15"/>
      <c r="B52" s="126"/>
      <c r="C52" s="15"/>
      <c r="D52" s="15"/>
      <c r="E52" s="15"/>
      <c r="F52" s="15"/>
      <c r="CT52" s="85" t="s">
        <v>35</v>
      </c>
      <c r="CU52" s="17"/>
    </row>
    <row r="53" spans="1:99">
      <c r="A53" s="15"/>
      <c r="B53" s="126"/>
      <c r="C53" s="15"/>
      <c r="D53" s="15"/>
      <c r="E53" s="15"/>
      <c r="F53" s="15"/>
      <c r="CT53" s="85" t="s">
        <v>36</v>
      </c>
      <c r="CU53" s="17"/>
    </row>
    <row r="54" spans="1:99">
      <c r="A54" s="15"/>
      <c r="B54" s="126"/>
      <c r="C54" s="15"/>
      <c r="D54" s="15"/>
      <c r="E54" s="15"/>
      <c r="F54" s="15"/>
      <c r="CT54" s="85" t="s">
        <v>37</v>
      </c>
      <c r="CU54" s="17"/>
    </row>
    <row r="55" spans="1:99">
      <c r="A55" s="15"/>
      <c r="B55" s="126"/>
      <c r="C55" s="15"/>
      <c r="D55" s="15"/>
      <c r="E55" s="15"/>
      <c r="F55" s="15"/>
      <c r="CT55" s="85" t="s">
        <v>38</v>
      </c>
      <c r="CU55" s="17"/>
    </row>
    <row r="56" spans="1:99">
      <c r="A56" s="15"/>
      <c r="B56" s="126"/>
      <c r="C56" s="15"/>
      <c r="D56" s="15"/>
      <c r="E56" s="15"/>
      <c r="F56" s="15"/>
      <c r="CT56" s="85" t="s">
        <v>20</v>
      </c>
      <c r="CU56" s="17"/>
    </row>
    <row r="57" spans="1:99">
      <c r="A57" s="15"/>
      <c r="B57" s="126"/>
      <c r="C57" s="15"/>
      <c r="D57" s="15"/>
      <c r="E57" s="15"/>
      <c r="F57" s="15"/>
      <c r="CT57" s="85" t="s">
        <v>21</v>
      </c>
      <c r="CU57" s="17"/>
    </row>
    <row r="58" spans="1:99">
      <c r="A58" s="15"/>
      <c r="B58" s="126"/>
      <c r="C58" s="15"/>
      <c r="D58" s="15"/>
      <c r="E58" s="15"/>
      <c r="F58" s="15"/>
      <c r="CT58" s="85" t="s">
        <v>23</v>
      </c>
      <c r="CU58" s="17"/>
    </row>
    <row r="59" spans="1:99">
      <c r="A59" s="15"/>
      <c r="B59" s="126"/>
      <c r="C59" s="15"/>
      <c r="D59" s="15"/>
      <c r="E59" s="15"/>
      <c r="F59" s="15"/>
      <c r="CT59" s="85" t="s">
        <v>24</v>
      </c>
      <c r="CU59" s="17"/>
    </row>
    <row r="60" spans="1:99">
      <c r="A60" s="15"/>
      <c r="B60" s="126"/>
      <c r="C60" s="15"/>
      <c r="D60" s="15"/>
      <c r="E60" s="15"/>
      <c r="F60" s="15"/>
      <c r="CT60" s="85" t="s">
        <v>103</v>
      </c>
      <c r="CU60" s="17"/>
    </row>
    <row r="61" spans="1:99">
      <c r="A61" s="15"/>
      <c r="B61" s="126"/>
      <c r="C61" s="15"/>
      <c r="D61" s="15"/>
      <c r="E61" s="15"/>
      <c r="F61" s="15"/>
      <c r="CT61" s="85" t="s">
        <v>90</v>
      </c>
      <c r="CU61" s="17"/>
    </row>
    <row r="62" spans="1:99">
      <c r="A62" s="15"/>
      <c r="B62" s="126"/>
      <c r="C62" s="15"/>
      <c r="D62" s="15"/>
      <c r="E62" s="15"/>
      <c r="F62" s="15"/>
      <c r="CT62" s="85" t="s">
        <v>26</v>
      </c>
      <c r="CU62" s="17"/>
    </row>
    <row r="63" spans="1:99">
      <c r="A63" s="15"/>
      <c r="B63" s="126"/>
      <c r="C63" s="15"/>
      <c r="D63" s="15"/>
      <c r="E63" s="15"/>
      <c r="F63" s="15"/>
      <c r="CT63" s="85" t="s">
        <v>25</v>
      </c>
      <c r="CU63" s="17"/>
    </row>
    <row r="64" spans="1:99">
      <c r="A64" s="15"/>
      <c r="B64" s="126"/>
      <c r="C64" s="15"/>
      <c r="D64" s="15"/>
      <c r="E64" s="15"/>
      <c r="F64" s="15"/>
      <c r="CT64" s="85" t="s">
        <v>15</v>
      </c>
      <c r="CU64" s="17"/>
    </row>
    <row r="65" spans="1:99">
      <c r="A65" s="15"/>
      <c r="B65" s="15"/>
      <c r="C65" s="15"/>
      <c r="D65" s="15"/>
      <c r="E65" s="15"/>
      <c r="F65" s="15"/>
      <c r="CT65" s="85" t="s">
        <v>16</v>
      </c>
      <c r="CU65" s="17"/>
    </row>
    <row r="66" spans="1:99">
      <c r="A66" s="15"/>
      <c r="B66" s="15"/>
      <c r="C66" s="15"/>
      <c r="D66" s="15"/>
      <c r="E66" s="15"/>
      <c r="F66" s="15"/>
      <c r="CT66" s="85" t="s">
        <v>17</v>
      </c>
      <c r="CU66" s="17"/>
    </row>
    <row r="67" spans="1:99">
      <c r="A67" s="15"/>
      <c r="B67" s="15"/>
      <c r="C67" s="15"/>
      <c r="D67" s="15"/>
      <c r="E67" s="15"/>
      <c r="F67" s="15"/>
      <c r="CT67" s="85" t="s">
        <v>75</v>
      </c>
    </row>
    <row r="68" spans="1:99">
      <c r="A68" s="15"/>
      <c r="B68" s="15"/>
      <c r="C68" s="15"/>
      <c r="D68" s="15"/>
      <c r="E68" s="15"/>
      <c r="F68" s="15"/>
      <c r="CT68" s="85" t="s">
        <v>60</v>
      </c>
    </row>
    <row r="69" spans="1:99">
      <c r="A69" s="15"/>
      <c r="B69" s="15"/>
      <c r="C69" s="15"/>
      <c r="D69" s="15"/>
      <c r="E69" s="15"/>
      <c r="F69" s="15"/>
      <c r="CT69" s="85" t="s">
        <v>46</v>
      </c>
    </row>
    <row r="70" spans="1:99">
      <c r="A70" s="15"/>
      <c r="B70" s="15"/>
      <c r="C70" s="15"/>
      <c r="D70" s="15"/>
      <c r="E70" s="15"/>
      <c r="F70" s="15"/>
      <c r="CT70" s="85" t="s">
        <v>28</v>
      </c>
    </row>
    <row r="71" spans="1:99">
      <c r="A71" s="15"/>
      <c r="B71" s="15"/>
      <c r="C71" s="15"/>
      <c r="D71" s="15"/>
      <c r="E71" s="15"/>
      <c r="F71" s="15"/>
      <c r="CT71" s="85" t="s">
        <v>30</v>
      </c>
    </row>
    <row r="72" spans="1:99">
      <c r="A72" s="15"/>
      <c r="B72" s="15"/>
      <c r="C72" s="15"/>
      <c r="D72" s="15"/>
      <c r="E72" s="15"/>
      <c r="F72" s="15"/>
      <c r="CT72" s="85" t="s">
        <v>31</v>
      </c>
    </row>
    <row r="73" spans="1:99">
      <c r="A73" s="15"/>
      <c r="B73" s="15"/>
      <c r="C73" s="15"/>
      <c r="D73" s="15"/>
      <c r="E73" s="15"/>
      <c r="F73" s="15"/>
      <c r="CT73" s="85" t="s">
        <v>32</v>
      </c>
    </row>
    <row r="74" spans="1:99">
      <c r="A74" s="15"/>
      <c r="B74" s="15"/>
      <c r="C74" s="15"/>
      <c r="D74" s="15"/>
      <c r="E74" s="15"/>
      <c r="F74" s="15"/>
      <c r="CT74" s="85" t="s">
        <v>34</v>
      </c>
    </row>
    <row r="75" spans="1:99">
      <c r="A75" s="15"/>
      <c r="B75" s="15"/>
      <c r="C75" s="15"/>
      <c r="D75" s="15"/>
      <c r="E75" s="15"/>
      <c r="F75" s="15"/>
      <c r="CT75" s="85" t="s">
        <v>33</v>
      </c>
    </row>
    <row r="76" spans="1:99">
      <c r="A76" s="15"/>
      <c r="B76" s="15"/>
      <c r="C76" s="15"/>
      <c r="D76" s="15"/>
      <c r="E76" s="15"/>
      <c r="F76" s="15"/>
      <c r="CT76" s="85" t="s">
        <v>13</v>
      </c>
    </row>
    <row r="77" spans="1:99">
      <c r="A77" s="15"/>
      <c r="B77" s="15"/>
      <c r="C77" s="15"/>
      <c r="D77" s="15"/>
      <c r="E77" s="15"/>
      <c r="F77" s="15"/>
      <c r="CT77" s="85" t="s">
        <v>14</v>
      </c>
    </row>
    <row r="78" spans="1:99">
      <c r="A78" s="15"/>
      <c r="B78" s="15"/>
      <c r="C78" s="15"/>
      <c r="D78" s="15"/>
      <c r="E78" s="15"/>
      <c r="F78" s="15"/>
      <c r="CT78" s="85" t="s">
        <v>39</v>
      </c>
    </row>
    <row r="79" spans="1:99">
      <c r="A79" s="15"/>
      <c r="B79" s="15"/>
      <c r="C79" s="15"/>
      <c r="D79" s="15"/>
      <c r="E79" s="15"/>
      <c r="F79" s="15"/>
      <c r="CT79" s="85" t="s">
        <v>40</v>
      </c>
    </row>
    <row r="80" spans="1:99">
      <c r="A80" s="15"/>
      <c r="B80" s="15"/>
      <c r="C80" s="15"/>
      <c r="D80" s="15"/>
      <c r="E80" s="15"/>
      <c r="F80" s="15"/>
      <c r="CT80" s="85" t="s">
        <v>78</v>
      </c>
    </row>
    <row r="81" spans="1:6">
      <c r="A81" s="15"/>
      <c r="B81" s="15"/>
      <c r="C81" s="15"/>
      <c r="D81" s="15"/>
      <c r="E81" s="15"/>
      <c r="F81" s="15"/>
    </row>
    <row r="82" spans="1:6">
      <c r="A82" s="15"/>
      <c r="B82" s="15"/>
      <c r="C82" s="15"/>
      <c r="D82" s="15"/>
      <c r="E82" s="15"/>
      <c r="F82" s="15"/>
    </row>
    <row r="83" spans="1:6">
      <c r="A83" s="15"/>
      <c r="B83" s="15"/>
      <c r="C83" s="15"/>
      <c r="D83" s="15"/>
      <c r="E83" s="15"/>
      <c r="F83" s="15"/>
    </row>
    <row r="84" spans="1:6">
      <c r="A84" s="15"/>
      <c r="B84" s="15"/>
      <c r="C84" s="15"/>
      <c r="D84" s="15"/>
      <c r="E84" s="15"/>
      <c r="F84" s="15"/>
    </row>
    <row r="85" spans="1:6">
      <c r="A85" s="15"/>
      <c r="B85" s="15"/>
      <c r="C85" s="15"/>
      <c r="D85" s="15"/>
      <c r="E85" s="15"/>
      <c r="F85" s="15"/>
    </row>
    <row r="86" spans="1:6">
      <c r="A86" s="15"/>
      <c r="B86" s="15"/>
      <c r="C86" s="15"/>
      <c r="D86" s="15"/>
      <c r="E86" s="15"/>
      <c r="F86" s="15"/>
    </row>
    <row r="87" spans="1:6">
      <c r="A87" s="15"/>
      <c r="B87" s="15"/>
      <c r="C87" s="15"/>
      <c r="D87" s="15"/>
      <c r="E87" s="15"/>
      <c r="F87" s="15"/>
    </row>
    <row r="88" spans="1:6">
      <c r="A88" s="15"/>
      <c r="B88" s="15"/>
      <c r="C88" s="15"/>
      <c r="D88" s="15"/>
      <c r="E88" s="15"/>
      <c r="F88" s="15"/>
    </row>
    <row r="89" spans="1:6">
      <c r="A89" s="15"/>
      <c r="B89" s="15"/>
      <c r="C89" s="15"/>
      <c r="D89" s="15"/>
      <c r="E89" s="15"/>
      <c r="F89" s="15"/>
    </row>
    <row r="90" spans="1:6">
      <c r="A90" s="15"/>
      <c r="B90" s="15"/>
      <c r="C90" s="15"/>
      <c r="D90" s="15"/>
      <c r="E90" s="15"/>
      <c r="F90" s="15"/>
    </row>
    <row r="91" spans="1:6">
      <c r="A91" s="15"/>
      <c r="B91" s="15"/>
      <c r="C91" s="15"/>
      <c r="D91" s="15"/>
      <c r="E91" s="15"/>
      <c r="F91" s="15"/>
    </row>
    <row r="92" spans="1:6">
      <c r="A92" s="15"/>
      <c r="B92" s="15"/>
      <c r="C92" s="15"/>
      <c r="D92" s="15"/>
      <c r="E92" s="15"/>
      <c r="F92" s="15"/>
    </row>
    <row r="93" spans="1:6">
      <c r="A93" s="15"/>
      <c r="B93" s="15"/>
      <c r="C93" s="15"/>
      <c r="D93" s="15"/>
      <c r="E93" s="15"/>
      <c r="F93" s="15"/>
    </row>
    <row r="94" spans="1:6">
      <c r="A94" s="15"/>
      <c r="B94" s="15"/>
      <c r="C94" s="15"/>
      <c r="D94" s="15"/>
      <c r="E94" s="15"/>
      <c r="F94" s="15"/>
    </row>
    <row r="95" spans="1:6">
      <c r="A95" s="15"/>
      <c r="B95" s="15"/>
      <c r="C95" s="15"/>
      <c r="D95" s="15"/>
      <c r="E95" s="15"/>
      <c r="F95" s="15"/>
    </row>
    <row r="96" spans="1:6">
      <c r="A96" s="15"/>
      <c r="B96" s="15"/>
      <c r="C96" s="15"/>
      <c r="D96" s="15"/>
      <c r="E96" s="15"/>
      <c r="F96" s="15"/>
    </row>
    <row r="97" spans="1:6">
      <c r="A97" s="15"/>
      <c r="B97" s="15"/>
      <c r="C97" s="15"/>
      <c r="D97" s="15"/>
      <c r="E97" s="15"/>
      <c r="F97" s="15"/>
    </row>
    <row r="98" spans="1:6">
      <c r="A98" s="15"/>
      <c r="B98" s="15"/>
      <c r="C98" s="15"/>
      <c r="D98" s="15"/>
      <c r="E98" s="15"/>
      <c r="F98" s="15"/>
    </row>
    <row r="99" spans="1:6">
      <c r="A99" s="15"/>
      <c r="B99" s="15"/>
      <c r="C99" s="15"/>
      <c r="D99" s="15"/>
      <c r="E99" s="15"/>
      <c r="F99" s="15"/>
    </row>
    <row r="100" spans="1:6">
      <c r="A100" s="15"/>
      <c r="B100" s="15"/>
      <c r="C100" s="15"/>
      <c r="D100" s="15"/>
      <c r="E100" s="15"/>
      <c r="F100" s="15"/>
    </row>
    <row r="101" spans="1:6">
      <c r="B101" s="15"/>
      <c r="C101" s="15"/>
      <c r="D101" s="15"/>
      <c r="E101" s="15"/>
      <c r="F101" s="15"/>
    </row>
    <row r="102" spans="1:6">
      <c r="B102" s="15"/>
      <c r="C102" s="15"/>
      <c r="D102" s="15"/>
      <c r="E102" s="15"/>
      <c r="F102" s="15"/>
    </row>
    <row r="103" spans="1:6">
      <c r="B103" s="15"/>
      <c r="C103" s="15"/>
      <c r="D103" s="15"/>
      <c r="E103" s="15"/>
      <c r="F103" s="15"/>
    </row>
    <row r="104" spans="1:6">
      <c r="B104" s="15"/>
      <c r="C104" s="15"/>
      <c r="D104" s="15"/>
      <c r="E104" s="15"/>
      <c r="F104" s="15"/>
    </row>
    <row r="105" spans="1:6">
      <c r="B105" s="15"/>
      <c r="C105" s="15"/>
      <c r="D105" s="15"/>
      <c r="E105" s="15"/>
      <c r="F105" s="15"/>
    </row>
    <row r="106" spans="1:6">
      <c r="B106" s="15"/>
      <c r="C106" s="15"/>
      <c r="D106" s="15"/>
      <c r="E106" s="15"/>
      <c r="F106" s="15"/>
    </row>
    <row r="107" spans="1:6">
      <c r="B107" s="15"/>
      <c r="C107" s="15"/>
      <c r="D107" s="15"/>
      <c r="E107" s="15"/>
      <c r="F107" s="15"/>
    </row>
    <row r="108" spans="1:6">
      <c r="B108" s="15"/>
      <c r="C108" s="15"/>
      <c r="D108" s="15"/>
      <c r="E108" s="15"/>
      <c r="F108" s="15"/>
    </row>
    <row r="109" spans="1:6">
      <c r="B109" s="15"/>
      <c r="C109" s="15"/>
      <c r="D109" s="15"/>
      <c r="E109" s="15"/>
      <c r="F109" s="15"/>
    </row>
    <row r="110" spans="1:6">
      <c r="B110" s="15"/>
      <c r="C110" s="15"/>
      <c r="D110" s="15"/>
      <c r="E110" s="15"/>
      <c r="F110" s="15"/>
    </row>
    <row r="111" spans="1:6">
      <c r="B111" s="15"/>
      <c r="C111" s="15"/>
      <c r="D111" s="15"/>
      <c r="E111" s="15"/>
      <c r="F111" s="15"/>
    </row>
    <row r="112" spans="1:6">
      <c r="B112" s="15"/>
      <c r="C112" s="15"/>
      <c r="D112" s="15"/>
      <c r="E112" s="15"/>
      <c r="F112" s="15"/>
    </row>
    <row r="113" spans="2:6">
      <c r="B113" s="15"/>
      <c r="C113" s="15"/>
      <c r="D113" s="15"/>
      <c r="E113" s="15"/>
      <c r="F113" s="15"/>
    </row>
    <row r="114" spans="2:6">
      <c r="B114" s="15"/>
      <c r="C114" s="15"/>
      <c r="D114" s="15"/>
      <c r="E114" s="15"/>
      <c r="F114" s="15"/>
    </row>
    <row r="115" spans="2:6">
      <c r="B115" s="15"/>
      <c r="C115" s="15"/>
      <c r="D115" s="15"/>
      <c r="E115" s="15"/>
      <c r="F115" s="15"/>
    </row>
    <row r="116" spans="2:6">
      <c r="B116" s="15"/>
      <c r="C116" s="15"/>
      <c r="D116" s="15"/>
      <c r="E116" s="15"/>
      <c r="F116" s="15"/>
    </row>
    <row r="117" spans="2:6">
      <c r="B117" s="15"/>
      <c r="C117" s="15"/>
      <c r="D117" s="15"/>
      <c r="E117" s="15"/>
      <c r="F117" s="15"/>
    </row>
    <row r="118" spans="2:6">
      <c r="B118" s="15"/>
      <c r="C118" s="15"/>
      <c r="D118" s="15"/>
      <c r="E118" s="15"/>
      <c r="F118" s="15"/>
    </row>
    <row r="119" spans="2:6">
      <c r="B119" s="15"/>
      <c r="C119" s="15"/>
      <c r="D119" s="15"/>
      <c r="E119" s="15"/>
      <c r="F119" s="15"/>
    </row>
    <row r="120" spans="2:6">
      <c r="B120" s="15"/>
      <c r="C120" s="15"/>
      <c r="D120" s="15"/>
      <c r="E120" s="15"/>
      <c r="F120" s="15"/>
    </row>
    <row r="121" spans="2:6">
      <c r="B121" s="15"/>
      <c r="C121" s="15"/>
      <c r="D121" s="15"/>
      <c r="E121" s="15"/>
      <c r="F121" s="15"/>
    </row>
    <row r="122" spans="2:6">
      <c r="B122" s="15"/>
      <c r="C122" s="15"/>
      <c r="D122" s="15"/>
      <c r="E122" s="15"/>
      <c r="F122" s="15"/>
    </row>
    <row r="123" spans="2:6">
      <c r="B123" s="15"/>
      <c r="C123" s="15"/>
      <c r="D123" s="15"/>
      <c r="E123" s="15"/>
      <c r="F123" s="15"/>
    </row>
    <row r="124" spans="2:6">
      <c r="B124" s="15"/>
      <c r="C124" s="15"/>
      <c r="D124" s="15"/>
      <c r="E124" s="15"/>
      <c r="F124" s="15"/>
    </row>
    <row r="125" spans="2:6">
      <c r="B125" s="15"/>
      <c r="C125" s="15"/>
      <c r="D125" s="15"/>
      <c r="E125" s="15"/>
      <c r="F125" s="15"/>
    </row>
    <row r="126" spans="2:6">
      <c r="B126" s="15"/>
      <c r="C126" s="15"/>
      <c r="D126" s="15"/>
      <c r="E126" s="15"/>
      <c r="F126" s="15"/>
    </row>
    <row r="127" spans="2:6">
      <c r="B127" s="15"/>
      <c r="C127" s="15"/>
      <c r="D127" s="15"/>
      <c r="E127" s="15"/>
      <c r="F127" s="15"/>
    </row>
    <row r="128" spans="2:6">
      <c r="B128" s="15"/>
      <c r="C128" s="15"/>
      <c r="D128" s="15"/>
      <c r="E128" s="15"/>
      <c r="F128" s="15"/>
    </row>
    <row r="129" spans="2:6">
      <c r="B129" s="15"/>
      <c r="C129" s="15"/>
      <c r="D129" s="15"/>
      <c r="E129" s="15"/>
      <c r="F129" s="15"/>
    </row>
    <row r="130" spans="2:6">
      <c r="B130" s="15"/>
      <c r="C130" s="15"/>
      <c r="D130" s="15"/>
      <c r="E130" s="15"/>
      <c r="F130" s="15"/>
    </row>
    <row r="131" spans="2:6">
      <c r="B131" s="15"/>
      <c r="C131" s="15"/>
      <c r="D131" s="15"/>
      <c r="E131" s="15"/>
      <c r="F131" s="15"/>
    </row>
    <row r="132" spans="2:6">
      <c r="B132" s="15"/>
      <c r="C132" s="15"/>
      <c r="D132" s="15"/>
      <c r="E132" s="15"/>
      <c r="F132" s="15"/>
    </row>
    <row r="133" spans="2:6">
      <c r="B133" s="15"/>
      <c r="C133" s="15"/>
      <c r="D133" s="15"/>
      <c r="E133" s="15"/>
      <c r="F133" s="15"/>
    </row>
    <row r="134" spans="2:6">
      <c r="B134" s="15"/>
      <c r="C134" s="15"/>
      <c r="D134" s="15"/>
      <c r="E134" s="15"/>
      <c r="F134" s="15"/>
    </row>
    <row r="135" spans="2:6">
      <c r="B135" s="15"/>
      <c r="C135" s="15"/>
      <c r="D135" s="15"/>
      <c r="E135" s="15"/>
      <c r="F135" s="15"/>
    </row>
    <row r="136" spans="2:6">
      <c r="B136" s="15"/>
      <c r="C136" s="15"/>
      <c r="D136" s="15"/>
      <c r="E136" s="15"/>
      <c r="F136" s="15"/>
    </row>
    <row r="137" spans="2:6">
      <c r="B137" s="15"/>
      <c r="C137" s="15"/>
      <c r="D137" s="15"/>
      <c r="E137" s="15"/>
      <c r="F137" s="15"/>
    </row>
    <row r="138" spans="2:6">
      <c r="B138" s="15"/>
      <c r="C138" s="15"/>
      <c r="D138" s="15"/>
      <c r="E138" s="15"/>
      <c r="F138" s="15"/>
    </row>
    <row r="139" spans="2:6">
      <c r="B139" s="15"/>
      <c r="C139" s="15"/>
      <c r="D139" s="15"/>
      <c r="E139" s="15"/>
      <c r="F139" s="15"/>
    </row>
    <row r="140" spans="2:6">
      <c r="B140" s="15"/>
      <c r="C140" s="15"/>
      <c r="D140" s="15"/>
      <c r="E140" s="15"/>
      <c r="F140" s="15"/>
    </row>
    <row r="141" spans="2:6">
      <c r="B141" s="15"/>
      <c r="C141" s="15"/>
      <c r="D141" s="15"/>
      <c r="E141" s="15"/>
      <c r="F141" s="15"/>
    </row>
    <row r="142" spans="2:6">
      <c r="B142" s="15"/>
      <c r="C142" s="15"/>
      <c r="D142" s="15"/>
      <c r="E142" s="15"/>
      <c r="F142" s="15"/>
    </row>
    <row r="143" spans="2:6">
      <c r="B143" s="15"/>
      <c r="C143" s="15"/>
      <c r="D143" s="15"/>
      <c r="E143" s="15"/>
      <c r="F143" s="15"/>
    </row>
    <row r="144" spans="2:6">
      <c r="B144" s="15"/>
      <c r="C144" s="15"/>
      <c r="D144" s="15"/>
      <c r="E144" s="15"/>
      <c r="F144" s="15"/>
    </row>
    <row r="145" spans="2:6">
      <c r="B145" s="15"/>
      <c r="C145" s="15"/>
      <c r="D145" s="15"/>
      <c r="E145" s="15"/>
      <c r="F145" s="15"/>
    </row>
    <row r="146" spans="2:6">
      <c r="B146" s="15"/>
      <c r="C146" s="15"/>
      <c r="D146" s="15"/>
      <c r="E146" s="15"/>
      <c r="F146" s="15"/>
    </row>
    <row r="147" spans="2:6">
      <c r="B147" s="15"/>
      <c r="C147" s="15"/>
      <c r="D147" s="15"/>
      <c r="E147" s="15"/>
      <c r="F147" s="15"/>
    </row>
    <row r="148" spans="2:6">
      <c r="B148" s="15"/>
      <c r="C148" s="15"/>
      <c r="D148" s="15"/>
      <c r="E148" s="15"/>
      <c r="F148" s="15"/>
    </row>
    <row r="149" spans="2:6">
      <c r="B149" s="15"/>
      <c r="C149" s="15"/>
      <c r="D149" s="15"/>
      <c r="E149" s="15"/>
      <c r="F149" s="15"/>
    </row>
    <row r="150" spans="2:6">
      <c r="B150" s="15"/>
      <c r="C150" s="15"/>
      <c r="D150" s="15"/>
      <c r="E150" s="15"/>
      <c r="F150" s="15"/>
    </row>
    <row r="151" spans="2:6">
      <c r="B151" s="15"/>
      <c r="C151" s="15"/>
      <c r="D151" s="15"/>
      <c r="E151" s="15"/>
      <c r="F151" s="15"/>
    </row>
    <row r="152" spans="2:6">
      <c r="B152" s="15"/>
      <c r="C152" s="15"/>
      <c r="D152" s="15"/>
      <c r="E152" s="15"/>
      <c r="F152" s="15"/>
    </row>
    <row r="153" spans="2:6">
      <c r="B153" s="15"/>
      <c r="C153" s="15"/>
      <c r="D153" s="15"/>
      <c r="E153" s="15"/>
      <c r="F153" s="15"/>
    </row>
    <row r="154" spans="2:6">
      <c r="B154" s="15"/>
      <c r="C154" s="15"/>
      <c r="D154" s="15"/>
      <c r="E154" s="15"/>
      <c r="F154" s="15"/>
    </row>
    <row r="155" spans="2:6">
      <c r="B155" s="15"/>
      <c r="C155" s="15"/>
      <c r="D155" s="15"/>
      <c r="E155" s="15"/>
      <c r="F155" s="15"/>
    </row>
  </sheetData>
  <mergeCells count="4">
    <mergeCell ref="B14:C14"/>
    <mergeCell ref="D14:F14"/>
    <mergeCell ref="C7:F7"/>
    <mergeCell ref="C8:F8"/>
  </mergeCells>
  <dataValidations count="4">
    <dataValidation type="list" allowBlank="1" showInputMessage="1" showErrorMessage="1" error="La complejidad ingresada es incorrecta. Seleccione un valor de la lista." sqref="D44 E16:E43">
      <formula1>"Alta,Media,Baja,Nuevo"</formula1>
    </dataValidation>
    <dataValidation type="list" allowBlank="1" showInputMessage="1" showErrorMessage="1" error="El lenguaje ingresado es incorrecto. Seleccione un valor de la lista." sqref="C44">
      <formula1>lenguajes</formula1>
    </dataValidation>
    <dataValidation type="list" allowBlank="1" showInputMessage="1" showErrorMessage="1" sqref="C16:C43">
      <formula1>$CT$44:$CT$79</formula1>
    </dataValidation>
    <dataValidation type="list" allowBlank="1" showInputMessage="1" showErrorMessage="1" sqref="D16:D43">
      <formula1>"Alta,Media,Baja"</formula1>
    </dataValidation>
  </dataValidations>
  <printOptions horizontalCentered="1"/>
  <pageMargins left="0.59055118110236227" right="0.59055118110236227" top="0.9055118110236221" bottom="0.70866141732283472" header="0.51181102362204722" footer="0.51181102362204722"/>
  <pageSetup paperSize="9" scale="61" orientation="portrait" r:id="rId1"/>
  <headerFooter alignWithMargins="0">
    <oddHeader>&amp;C&amp;"Book Antiqua,Normal"&amp;10Telefónica - Accenture</oddHeader>
    <oddFooter>&amp;L&amp;"Book Antiqua,Normal"&amp;9&amp;F - &amp;A&amp;"Times New Roman,Normal"&amp;C&amp;"Book Antiqua,Normal"&amp;10Formulario de EstimaciónPágina&amp;P&amp;R&amp;"Book Antiqua,Normal"&amp;9&amp;D - &amp;T&amp;10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23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zoomScale="90" zoomScaleNormal="90" workbookViewId="0">
      <selection activeCell="C28" sqref="C28"/>
    </sheetView>
  </sheetViews>
  <sheetFormatPr baseColWidth="10" defaultRowHeight="14.25"/>
  <cols>
    <col min="1" max="1" width="23" style="106" customWidth="1"/>
    <col min="2" max="2" width="30.33203125" style="107" customWidth="1"/>
    <col min="3" max="3" width="10.88671875" style="106" bestFit="1" customWidth="1"/>
    <col min="4" max="4" width="91.5546875" style="109" bestFit="1" customWidth="1"/>
    <col min="5" max="16384" width="11.5546875" style="108"/>
  </cols>
  <sheetData>
    <row r="1" spans="1:4">
      <c r="A1" s="106" t="s">
        <v>118</v>
      </c>
      <c r="B1" s="107" t="s">
        <v>119</v>
      </c>
      <c r="C1" s="106" t="s">
        <v>120</v>
      </c>
      <c r="D1" s="106" t="s">
        <v>121</v>
      </c>
    </row>
    <row r="2" spans="1:4">
      <c r="A2" s="99"/>
      <c r="B2" s="101"/>
      <c r="C2" s="99"/>
      <c r="D2" s="100"/>
    </row>
    <row r="3" spans="1:4">
      <c r="A3" s="99"/>
      <c r="B3" s="101"/>
      <c r="C3" s="99"/>
      <c r="D3" s="101"/>
    </row>
    <row r="4" spans="1:4">
      <c r="A4" s="99"/>
      <c r="B4" s="101"/>
      <c r="C4" s="99"/>
      <c r="D4" s="102"/>
    </row>
    <row r="5" spans="1:4">
      <c r="A5" s="99"/>
      <c r="B5" s="101"/>
      <c r="C5" s="99"/>
      <c r="D5" s="102"/>
    </row>
    <row r="6" spans="1:4">
      <c r="A6" s="99"/>
      <c r="B6" s="101"/>
      <c r="C6" s="99"/>
      <c r="D6" s="102"/>
    </row>
    <row r="7" spans="1:4">
      <c r="A7" s="99"/>
      <c r="B7" s="101"/>
      <c r="C7" s="99"/>
      <c r="D7" s="102"/>
    </row>
    <row r="8" spans="1:4">
      <c r="A8" s="99"/>
      <c r="B8" s="101"/>
      <c r="C8" s="99"/>
      <c r="D8" s="102"/>
    </row>
    <row r="9" spans="1:4">
      <c r="A9" s="99"/>
      <c r="B9" s="101"/>
      <c r="C9" s="99"/>
      <c r="D9" s="102"/>
    </row>
    <row r="10" spans="1:4">
      <c r="A10" s="99"/>
      <c r="B10" s="101"/>
      <c r="C10" s="99"/>
      <c r="D10" s="102"/>
    </row>
    <row r="11" spans="1:4">
      <c r="A11" s="99"/>
      <c r="B11" s="101"/>
      <c r="C11" s="99"/>
      <c r="D11" s="102"/>
    </row>
    <row r="12" spans="1:4">
      <c r="A12" s="99"/>
      <c r="B12" s="108"/>
      <c r="C12" s="99"/>
      <c r="D12" s="102"/>
    </row>
    <row r="13" spans="1:4">
      <c r="A13" s="99"/>
      <c r="B13" s="108"/>
      <c r="C13" s="99"/>
      <c r="D13" s="102"/>
    </row>
    <row r="14" spans="1:4">
      <c r="A14" s="99"/>
      <c r="B14" s="108"/>
      <c r="C14" s="99"/>
      <c r="D14" s="102"/>
    </row>
    <row r="15" spans="1:4">
      <c r="A15" s="99"/>
      <c r="B15" s="108"/>
      <c r="C15" s="99"/>
      <c r="D15" s="102"/>
    </row>
    <row r="16" spans="1:4">
      <c r="A16" s="99"/>
      <c r="B16" s="108"/>
      <c r="C16" s="99"/>
      <c r="D16" s="102"/>
    </row>
    <row r="17" spans="1:4">
      <c r="A17" s="99"/>
      <c r="B17" s="108"/>
      <c r="C17" s="99"/>
      <c r="D17" s="102"/>
    </row>
    <row r="18" spans="1:4">
      <c r="A18" s="99"/>
      <c r="B18" s="108"/>
      <c r="C18" s="99"/>
      <c r="D18" s="102"/>
    </row>
    <row r="19" spans="1:4">
      <c r="A19" s="99"/>
      <c r="B19" s="108"/>
      <c r="C19" s="99"/>
      <c r="D19" s="102"/>
    </row>
    <row r="20" spans="1:4">
      <c r="A20" s="99"/>
      <c r="B20" s="108"/>
      <c r="C20" s="99"/>
      <c r="D20" s="102"/>
    </row>
    <row r="21" spans="1:4">
      <c r="A21" s="99"/>
      <c r="B21" s="108"/>
      <c r="C21" s="99"/>
      <c r="D21" s="102"/>
    </row>
    <row r="22" spans="1:4">
      <c r="A22" s="99"/>
      <c r="B22" s="108"/>
      <c r="C22" s="99"/>
      <c r="D22" s="102"/>
    </row>
    <row r="23" spans="1:4">
      <c r="A23" s="99"/>
      <c r="B23" s="108"/>
      <c r="C23" s="99"/>
      <c r="D23" s="102"/>
    </row>
    <row r="24" spans="1:4">
      <c r="A24" s="99"/>
      <c r="B24" s="108"/>
      <c r="C24" s="99"/>
      <c r="D24" s="102"/>
    </row>
    <row r="25" spans="1:4">
      <c r="A25" s="99"/>
      <c r="B25" s="108"/>
      <c r="C25" s="99"/>
      <c r="D25" s="102"/>
    </row>
    <row r="26" spans="1:4">
      <c r="A26" s="99"/>
      <c r="B26" s="99"/>
      <c r="C26" s="99"/>
      <c r="D26" s="102"/>
    </row>
    <row r="27" spans="1:4">
      <c r="A27" s="99"/>
      <c r="B27" s="108"/>
      <c r="C27" s="99"/>
      <c r="D27" s="102"/>
    </row>
    <row r="28" spans="1:4">
      <c r="A28" s="99"/>
      <c r="B28" s="108"/>
      <c r="C28" s="99"/>
      <c r="D28" s="102"/>
    </row>
    <row r="29" spans="1:4">
      <c r="A29" s="99"/>
      <c r="B29" s="108"/>
      <c r="C29" s="99"/>
      <c r="D29" s="102"/>
    </row>
    <row r="30" spans="1:4">
      <c r="A30" s="99"/>
      <c r="C30" s="99"/>
      <c r="D30" s="102"/>
    </row>
    <row r="31" spans="1:4">
      <c r="A31" s="99"/>
      <c r="C31" s="99"/>
      <c r="D31" s="102"/>
    </row>
    <row r="32" spans="1:4">
      <c r="A32" s="99"/>
      <c r="C32" s="99"/>
      <c r="D32" s="102"/>
    </row>
    <row r="33" spans="1:4">
      <c r="A33" s="99"/>
      <c r="C33" s="99"/>
      <c r="D33" s="102"/>
    </row>
    <row r="34" spans="1:4">
      <c r="A34" s="99"/>
      <c r="C34" s="99"/>
      <c r="D34" s="102"/>
    </row>
    <row r="35" spans="1:4">
      <c r="A35" s="99"/>
      <c r="C35" s="99"/>
      <c r="D35" s="102"/>
    </row>
    <row r="36" spans="1:4">
      <c r="A36" s="99"/>
      <c r="C36" s="99"/>
      <c r="D36" s="102"/>
    </row>
    <row r="37" spans="1:4">
      <c r="A37" s="99"/>
      <c r="C37" s="99"/>
      <c r="D37" s="102"/>
    </row>
    <row r="38" spans="1:4" ht="15">
      <c r="A38" s="103" t="s">
        <v>122</v>
      </c>
      <c r="B38" s="104"/>
      <c r="C38" s="103"/>
      <c r="D38" s="105">
        <f>COUNTA(Tabla13[Prueba])</f>
        <v>0</v>
      </c>
    </row>
    <row r="49" s="108" customFormat="1"/>
    <row r="50" s="108" customFormat="1"/>
    <row r="51" s="108" customFormat="1"/>
    <row r="52" s="108" customFormat="1"/>
    <row r="53" s="108" customFormat="1"/>
    <row r="54" s="108" customFormat="1"/>
    <row r="55" s="108" customFormat="1"/>
    <row r="56" s="108" customFormat="1"/>
    <row r="57" s="108" customFormat="1"/>
    <row r="58" s="108" customFormat="1"/>
    <row r="59" s="108" customFormat="1"/>
    <row r="60" s="108" customFormat="1"/>
    <row r="61" s="108" customFormat="1"/>
    <row r="62" s="108" customFormat="1"/>
    <row r="63" s="108" customFormat="1"/>
    <row r="64" s="108" customFormat="1"/>
    <row r="65" s="108" customFormat="1"/>
    <row r="66" s="108" customFormat="1"/>
    <row r="67" s="108" customFormat="1"/>
    <row r="68" s="108" customFormat="1"/>
    <row r="69" s="108" customFormat="1"/>
    <row r="70" s="108" customFormat="1"/>
    <row r="71" s="108" customFormat="1"/>
    <row r="72" s="108" customFormat="1"/>
    <row r="73" s="108" customFormat="1"/>
    <row r="74" s="108" customFormat="1"/>
    <row r="75" s="108" customFormat="1"/>
    <row r="76" s="108" customFormat="1"/>
    <row r="77" s="108" customFormat="1"/>
    <row r="78" s="108" customFormat="1"/>
    <row r="79" s="108" customFormat="1"/>
    <row r="80" s="108" customFormat="1"/>
    <row r="81" s="108" customFormat="1"/>
    <row r="82" s="108" customFormat="1"/>
    <row r="83" s="108" customFormat="1"/>
    <row r="84" s="108" customFormat="1"/>
    <row r="85" s="108" customFormat="1"/>
    <row r="86" s="108" customFormat="1"/>
    <row r="87" s="108" customFormat="1"/>
    <row r="88" s="108" customFormat="1"/>
    <row r="89" s="108" customFormat="1"/>
    <row r="90" s="108" customFormat="1"/>
    <row r="91" s="108" customFormat="1"/>
    <row r="92" s="108" customFormat="1"/>
    <row r="93" s="108" customFormat="1"/>
    <row r="94" s="108" customFormat="1"/>
    <row r="95" s="108" customFormat="1"/>
    <row r="96" s="108" customFormat="1"/>
    <row r="97" s="108" customFormat="1"/>
    <row r="98" s="108" customFormat="1"/>
    <row r="99" s="108" customFormat="1"/>
    <row r="100" s="108" customFormat="1"/>
    <row r="101" s="108" customFormat="1"/>
    <row r="102" s="108" customFormat="1"/>
    <row r="103" s="108" customFormat="1"/>
    <row r="104" s="108" customFormat="1"/>
    <row r="105" s="108" customFormat="1"/>
    <row r="106" s="108" customFormat="1"/>
    <row r="107" s="108" customFormat="1"/>
    <row r="108" s="108" customFormat="1"/>
    <row r="109" s="108" customFormat="1"/>
    <row r="110" s="108" customFormat="1"/>
    <row r="111" s="108" customFormat="1"/>
    <row r="112" s="108" customFormat="1"/>
    <row r="113" s="108" customFormat="1"/>
    <row r="114" s="108" customFormat="1"/>
    <row r="115" s="108" customFormat="1"/>
    <row r="116" s="108" customFormat="1"/>
    <row r="117" s="108" customFormat="1"/>
    <row r="118" s="108" customFormat="1"/>
    <row r="119" s="108" customFormat="1"/>
    <row r="120" s="108" customFormat="1"/>
    <row r="121" s="108" customFormat="1"/>
    <row r="122" s="108" customFormat="1"/>
    <row r="123" s="108" customFormat="1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3"/>
  <sheetViews>
    <sheetView topLeftCell="A365" zoomScale="85" zoomScaleNormal="85" workbookViewId="0">
      <selection activeCell="E382" sqref="E382"/>
    </sheetView>
  </sheetViews>
  <sheetFormatPr baseColWidth="10" defaultColWidth="8.88671875" defaultRowHeight="14.25"/>
  <cols>
    <col min="1" max="1" width="1.33203125" style="10" customWidth="1"/>
    <col min="2" max="2" width="25.33203125" style="10" bestFit="1" customWidth="1"/>
    <col min="3" max="3" width="19.5546875" style="12" bestFit="1" customWidth="1"/>
    <col min="4" max="4" width="15.77734375" style="12" bestFit="1" customWidth="1"/>
    <col min="5" max="5" width="28.88671875" style="12" bestFit="1" customWidth="1"/>
    <col min="6" max="6" width="5.109375" style="10" bestFit="1" customWidth="1"/>
    <col min="7" max="7" width="7.5546875" style="20" bestFit="1" customWidth="1"/>
    <col min="8" max="8" width="1.6640625" style="10" customWidth="1"/>
    <col min="9" max="16384" width="8.88671875" style="10"/>
  </cols>
  <sheetData>
    <row r="1" spans="2:9" s="5" customFormat="1">
      <c r="C1" s="3"/>
      <c r="D1" s="3"/>
      <c r="E1" s="3"/>
      <c r="G1" s="19"/>
    </row>
    <row r="2" spans="2:9" s="5" customFormat="1">
      <c r="B2" s="50"/>
      <c r="C2" s="52"/>
      <c r="D2" s="52"/>
      <c r="E2" s="52"/>
      <c r="F2" s="29"/>
      <c r="G2" s="81"/>
      <c r="H2" s="48"/>
      <c r="I2" s="80"/>
    </row>
    <row r="3" spans="2:9" s="5" customFormat="1">
      <c r="B3" s="51"/>
      <c r="C3" s="53"/>
      <c r="D3" s="53"/>
      <c r="E3" s="53"/>
      <c r="F3" s="7"/>
      <c r="G3" s="82"/>
      <c r="H3" s="16"/>
      <c r="I3" s="35"/>
    </row>
    <row r="4" spans="2:9" s="5" customFormat="1" ht="18">
      <c r="B4" s="166" t="s">
        <v>66</v>
      </c>
      <c r="C4" s="167"/>
      <c r="D4" s="167"/>
      <c r="E4" s="167"/>
      <c r="F4" s="167"/>
      <c r="G4" s="167"/>
      <c r="H4" s="16"/>
      <c r="I4" s="35"/>
    </row>
    <row r="5" spans="2:9" s="5" customFormat="1">
      <c r="B5" s="51"/>
      <c r="C5" s="53"/>
      <c r="D5" s="53"/>
      <c r="E5" s="53"/>
      <c r="F5" s="7"/>
      <c r="G5" s="82"/>
      <c r="H5" s="16"/>
      <c r="I5" s="35"/>
    </row>
    <row r="6" spans="2:9" s="5" customFormat="1">
      <c r="B6" s="54"/>
      <c r="C6" s="55"/>
      <c r="D6" s="55"/>
      <c r="E6" s="55"/>
      <c r="F6" s="13"/>
      <c r="G6" s="83"/>
      <c r="H6" s="37"/>
      <c r="I6" s="38"/>
    </row>
    <row r="7" spans="2:9" s="5" customFormat="1">
      <c r="C7" s="3"/>
      <c r="D7" s="3"/>
      <c r="E7" s="3"/>
      <c r="G7" s="19"/>
    </row>
    <row r="8" spans="2:9" s="56" customFormat="1" ht="12.75">
      <c r="B8" s="61" t="s">
        <v>67</v>
      </c>
      <c r="C8" s="62" t="s">
        <v>56</v>
      </c>
      <c r="D8" s="63" t="s">
        <v>49</v>
      </c>
      <c r="E8" s="63"/>
      <c r="F8" s="61" t="s">
        <v>0</v>
      </c>
      <c r="G8" s="61" t="s">
        <v>57</v>
      </c>
    </row>
    <row r="9" spans="2:9" s="56" customFormat="1" ht="12.75">
      <c r="B9" s="64" t="s">
        <v>18</v>
      </c>
      <c r="C9" s="72" t="s">
        <v>1</v>
      </c>
      <c r="D9" s="72" t="s">
        <v>1</v>
      </c>
      <c r="E9" s="72" t="str">
        <f>B9&amp;C9&amp;D9</f>
        <v>CAltaAlta</v>
      </c>
      <c r="F9" s="65">
        <v>135</v>
      </c>
      <c r="G9" s="66">
        <f t="shared" ref="G9:G41" si="0">F9/8</f>
        <v>16.875</v>
      </c>
      <c r="H9" s="67"/>
    </row>
    <row r="10" spans="2:9" s="56" customFormat="1" ht="12.75">
      <c r="B10" s="64" t="s">
        <v>18</v>
      </c>
      <c r="C10" s="72" t="s">
        <v>1</v>
      </c>
      <c r="D10" s="72" t="s">
        <v>2</v>
      </c>
      <c r="E10" s="72" t="str">
        <f t="shared" ref="E10:E41" si="1">B10&amp;C10&amp;D10</f>
        <v>CAltaBaja</v>
      </c>
      <c r="F10" s="65">
        <v>32</v>
      </c>
      <c r="G10" s="66">
        <f t="shared" si="0"/>
        <v>4</v>
      </c>
      <c r="H10" s="67"/>
    </row>
    <row r="11" spans="2:9" s="56" customFormat="1" ht="12.75">
      <c r="B11" s="64" t="s">
        <v>18</v>
      </c>
      <c r="C11" s="72" t="s">
        <v>1</v>
      </c>
      <c r="D11" s="72" t="s">
        <v>3</v>
      </c>
      <c r="E11" s="72" t="str">
        <f t="shared" si="1"/>
        <v>CAltaMedia</v>
      </c>
      <c r="F11" s="65">
        <v>68</v>
      </c>
      <c r="G11" s="66">
        <f t="shared" si="0"/>
        <v>8.5</v>
      </c>
      <c r="H11" s="67"/>
    </row>
    <row r="12" spans="2:9" s="56" customFormat="1" ht="12.75">
      <c r="B12" s="68" t="s">
        <v>18</v>
      </c>
      <c r="C12" s="73" t="s">
        <v>1</v>
      </c>
      <c r="D12" s="73" t="s">
        <v>12</v>
      </c>
      <c r="E12" s="73" t="str">
        <f t="shared" si="1"/>
        <v>CAltaNuevo</v>
      </c>
      <c r="F12" s="65">
        <v>162</v>
      </c>
      <c r="G12" s="66">
        <f t="shared" si="0"/>
        <v>20.25</v>
      </c>
      <c r="H12" s="67"/>
    </row>
    <row r="13" spans="2:9" s="56" customFormat="1" ht="12.75">
      <c r="B13" s="64" t="s">
        <v>18</v>
      </c>
      <c r="C13" s="72" t="s">
        <v>2</v>
      </c>
      <c r="D13" s="72" t="s">
        <v>1</v>
      </c>
      <c r="E13" s="72" t="str">
        <f t="shared" si="1"/>
        <v>CBajaAlta</v>
      </c>
      <c r="F13" s="65">
        <v>46</v>
      </c>
      <c r="G13" s="66">
        <f t="shared" si="0"/>
        <v>5.75</v>
      </c>
      <c r="H13" s="67"/>
    </row>
    <row r="14" spans="2:9" s="56" customFormat="1" ht="12.75">
      <c r="B14" s="64" t="s">
        <v>18</v>
      </c>
      <c r="C14" s="72" t="s">
        <v>2</v>
      </c>
      <c r="D14" s="72" t="s">
        <v>2</v>
      </c>
      <c r="E14" s="72" t="str">
        <f t="shared" si="1"/>
        <v>CBajaBaja</v>
      </c>
      <c r="F14" s="65">
        <v>14</v>
      </c>
      <c r="G14" s="66">
        <f t="shared" si="0"/>
        <v>1.75</v>
      </c>
      <c r="H14" s="67"/>
    </row>
    <row r="15" spans="2:9" s="56" customFormat="1" ht="12.75">
      <c r="B15" s="64" t="s">
        <v>18</v>
      </c>
      <c r="C15" s="72" t="s">
        <v>2</v>
      </c>
      <c r="D15" s="72" t="s">
        <v>3</v>
      </c>
      <c r="E15" s="72" t="str">
        <f t="shared" si="1"/>
        <v>CBajaMedia</v>
      </c>
      <c r="F15" s="65">
        <v>24</v>
      </c>
      <c r="G15" s="66">
        <f t="shared" si="0"/>
        <v>3</v>
      </c>
      <c r="H15" s="67"/>
    </row>
    <row r="16" spans="2:9" s="56" customFormat="1" ht="12.75">
      <c r="B16" s="68" t="s">
        <v>18</v>
      </c>
      <c r="C16" s="73" t="s">
        <v>2</v>
      </c>
      <c r="D16" s="73" t="s">
        <v>12</v>
      </c>
      <c r="E16" s="73" t="str">
        <f t="shared" si="1"/>
        <v>CBajaNuevo</v>
      </c>
      <c r="F16" s="65">
        <v>68</v>
      </c>
      <c r="G16" s="66">
        <f t="shared" si="0"/>
        <v>8.5</v>
      </c>
      <c r="H16" s="67"/>
    </row>
    <row r="17" spans="2:8" s="56" customFormat="1" ht="12.75">
      <c r="B17" s="64" t="s">
        <v>18</v>
      </c>
      <c r="C17" s="72" t="s">
        <v>3</v>
      </c>
      <c r="D17" s="72" t="s">
        <v>1</v>
      </c>
      <c r="E17" s="72" t="str">
        <f t="shared" si="1"/>
        <v>CMediaAlta</v>
      </c>
      <c r="F17" s="65">
        <v>70</v>
      </c>
      <c r="G17" s="66">
        <f t="shared" si="0"/>
        <v>8.75</v>
      </c>
      <c r="H17" s="67"/>
    </row>
    <row r="18" spans="2:8" s="56" customFormat="1" ht="12.75">
      <c r="B18" s="64" t="s">
        <v>18</v>
      </c>
      <c r="C18" s="72" t="s">
        <v>3</v>
      </c>
      <c r="D18" s="72" t="s">
        <v>2</v>
      </c>
      <c r="E18" s="72" t="str">
        <f t="shared" si="1"/>
        <v>CMediaBaja</v>
      </c>
      <c r="F18" s="65">
        <v>22</v>
      </c>
      <c r="G18" s="66">
        <f t="shared" si="0"/>
        <v>2.75</v>
      </c>
      <c r="H18" s="67"/>
    </row>
    <row r="19" spans="2:8" s="56" customFormat="1" ht="12.75">
      <c r="B19" s="64" t="s">
        <v>18</v>
      </c>
      <c r="C19" s="72" t="s">
        <v>3</v>
      </c>
      <c r="D19" s="72" t="s">
        <v>3</v>
      </c>
      <c r="E19" s="72" t="str">
        <f t="shared" si="1"/>
        <v>CMediaMedia</v>
      </c>
      <c r="F19" s="65">
        <v>41</v>
      </c>
      <c r="G19" s="66">
        <f t="shared" si="0"/>
        <v>5.125</v>
      </c>
      <c r="H19" s="67"/>
    </row>
    <row r="20" spans="2:8" s="56" customFormat="1" ht="12.75">
      <c r="B20" s="68" t="s">
        <v>18</v>
      </c>
      <c r="C20" s="73" t="s">
        <v>3</v>
      </c>
      <c r="D20" s="73" t="s">
        <v>12</v>
      </c>
      <c r="E20" s="73" t="str">
        <f t="shared" si="1"/>
        <v>CMediaNuevo</v>
      </c>
      <c r="F20" s="65">
        <v>108</v>
      </c>
      <c r="G20" s="66">
        <f t="shared" si="0"/>
        <v>13.5</v>
      </c>
      <c r="H20" s="67"/>
    </row>
    <row r="21" spans="2:8" s="56" customFormat="1" ht="12.75">
      <c r="B21" s="64" t="s">
        <v>27</v>
      </c>
      <c r="C21" s="72" t="s">
        <v>1</v>
      </c>
      <c r="D21" s="72" t="s">
        <v>1</v>
      </c>
      <c r="E21" s="72" t="str">
        <f t="shared" si="1"/>
        <v>C++AltaAlta</v>
      </c>
      <c r="F21" s="65">
        <v>108</v>
      </c>
      <c r="G21" s="66">
        <f t="shared" si="0"/>
        <v>13.5</v>
      </c>
      <c r="H21" s="67"/>
    </row>
    <row r="22" spans="2:8" s="56" customFormat="1" ht="12.75">
      <c r="B22" s="64" t="s">
        <v>27</v>
      </c>
      <c r="C22" s="72" t="s">
        <v>1</v>
      </c>
      <c r="D22" s="72" t="s">
        <v>2</v>
      </c>
      <c r="E22" s="72" t="str">
        <f t="shared" si="1"/>
        <v>C++AltaBaja</v>
      </c>
      <c r="F22" s="65">
        <v>16</v>
      </c>
      <c r="G22" s="66">
        <f t="shared" si="0"/>
        <v>2</v>
      </c>
      <c r="H22" s="67"/>
    </row>
    <row r="23" spans="2:8" s="56" customFormat="1" ht="12.75">
      <c r="B23" s="64" t="s">
        <v>27</v>
      </c>
      <c r="C23" s="72" t="s">
        <v>1</v>
      </c>
      <c r="D23" s="72" t="s">
        <v>3</v>
      </c>
      <c r="E23" s="72" t="str">
        <f t="shared" si="1"/>
        <v>C++AltaMedia</v>
      </c>
      <c r="F23" s="65">
        <v>81</v>
      </c>
      <c r="G23" s="66">
        <f t="shared" si="0"/>
        <v>10.125</v>
      </c>
      <c r="H23" s="67"/>
    </row>
    <row r="24" spans="2:8" s="56" customFormat="1" ht="12.75">
      <c r="B24" s="68" t="s">
        <v>27</v>
      </c>
      <c r="C24" s="73" t="s">
        <v>1</v>
      </c>
      <c r="D24" s="73" t="s">
        <v>12</v>
      </c>
      <c r="E24" s="73" t="str">
        <f t="shared" si="1"/>
        <v>C++AltaNuevo</v>
      </c>
      <c r="F24" s="65">
        <v>162</v>
      </c>
      <c r="G24" s="66">
        <f t="shared" si="0"/>
        <v>20.25</v>
      </c>
      <c r="H24" s="67"/>
    </row>
    <row r="25" spans="2:8" s="56" customFormat="1" ht="12.75">
      <c r="B25" s="64" t="s">
        <v>27</v>
      </c>
      <c r="C25" s="72" t="s">
        <v>2</v>
      </c>
      <c r="D25" s="72" t="s">
        <v>1</v>
      </c>
      <c r="E25" s="72" t="str">
        <f t="shared" si="1"/>
        <v>C++BajaAlta</v>
      </c>
      <c r="F25" s="65">
        <v>27</v>
      </c>
      <c r="G25" s="66">
        <f t="shared" si="0"/>
        <v>3.375</v>
      </c>
      <c r="H25" s="67"/>
    </row>
    <row r="26" spans="2:8" s="56" customFormat="1" ht="12.75">
      <c r="B26" s="64" t="s">
        <v>27</v>
      </c>
      <c r="C26" s="72" t="s">
        <v>2</v>
      </c>
      <c r="D26" s="72" t="s">
        <v>2</v>
      </c>
      <c r="E26" s="72" t="str">
        <f t="shared" si="1"/>
        <v>C++BajaBaja</v>
      </c>
      <c r="F26" s="65">
        <v>5</v>
      </c>
      <c r="G26" s="66">
        <f t="shared" si="0"/>
        <v>0.625</v>
      </c>
      <c r="H26" s="67"/>
    </row>
    <row r="27" spans="2:8" s="56" customFormat="1" ht="12.75">
      <c r="B27" s="64" t="s">
        <v>27</v>
      </c>
      <c r="C27" s="72" t="s">
        <v>2</v>
      </c>
      <c r="D27" s="72" t="s">
        <v>3</v>
      </c>
      <c r="E27" s="72" t="str">
        <f t="shared" si="1"/>
        <v>C++BajaMedia</v>
      </c>
      <c r="F27" s="65">
        <v>22</v>
      </c>
      <c r="G27" s="66">
        <f t="shared" si="0"/>
        <v>2.75</v>
      </c>
      <c r="H27" s="67"/>
    </row>
    <row r="28" spans="2:8" s="56" customFormat="1" ht="12.75">
      <c r="B28" s="68" t="s">
        <v>27</v>
      </c>
      <c r="C28" s="73" t="s">
        <v>2</v>
      </c>
      <c r="D28" s="73" t="s">
        <v>12</v>
      </c>
      <c r="E28" s="73" t="str">
        <f t="shared" si="1"/>
        <v>C++BajaNuevo</v>
      </c>
      <c r="F28" s="65">
        <v>32</v>
      </c>
      <c r="G28" s="66">
        <f t="shared" si="0"/>
        <v>4</v>
      </c>
      <c r="H28" s="67"/>
    </row>
    <row r="29" spans="2:8" s="56" customFormat="1" ht="12.75">
      <c r="B29" s="64" t="s">
        <v>27</v>
      </c>
      <c r="C29" s="72" t="s">
        <v>3</v>
      </c>
      <c r="D29" s="72" t="s">
        <v>1</v>
      </c>
      <c r="E29" s="72" t="str">
        <f t="shared" si="1"/>
        <v>C++MediaAlta</v>
      </c>
      <c r="F29" s="65">
        <v>54</v>
      </c>
      <c r="G29" s="66">
        <f t="shared" si="0"/>
        <v>6.75</v>
      </c>
      <c r="H29" s="67"/>
    </row>
    <row r="30" spans="2:8" s="56" customFormat="1" ht="12.75">
      <c r="B30" s="64" t="s">
        <v>27</v>
      </c>
      <c r="C30" s="72" t="s">
        <v>3</v>
      </c>
      <c r="D30" s="72" t="s">
        <v>2</v>
      </c>
      <c r="E30" s="72" t="str">
        <f t="shared" si="1"/>
        <v>C++MediaBaja</v>
      </c>
      <c r="F30" s="65">
        <v>11</v>
      </c>
      <c r="G30" s="66">
        <f t="shared" si="0"/>
        <v>1.375</v>
      </c>
      <c r="H30" s="67"/>
    </row>
    <row r="31" spans="2:8" s="56" customFormat="1" ht="12.75">
      <c r="B31" s="64" t="s">
        <v>27</v>
      </c>
      <c r="C31" s="72" t="s">
        <v>3</v>
      </c>
      <c r="D31" s="72" t="s">
        <v>3</v>
      </c>
      <c r="E31" s="72" t="str">
        <f t="shared" si="1"/>
        <v>C++MediaMedia</v>
      </c>
      <c r="F31" s="65">
        <v>49</v>
      </c>
      <c r="G31" s="66">
        <f t="shared" si="0"/>
        <v>6.125</v>
      </c>
      <c r="H31" s="67"/>
    </row>
    <row r="32" spans="2:8" s="56" customFormat="1" ht="12.75">
      <c r="B32" s="68" t="s">
        <v>27</v>
      </c>
      <c r="C32" s="73" t="s">
        <v>3</v>
      </c>
      <c r="D32" s="73" t="s">
        <v>12</v>
      </c>
      <c r="E32" s="73" t="str">
        <f t="shared" si="1"/>
        <v>C++MediaNuevo</v>
      </c>
      <c r="F32" s="65">
        <v>81</v>
      </c>
      <c r="G32" s="66">
        <f t="shared" si="0"/>
        <v>10.125</v>
      </c>
      <c r="H32" s="67"/>
    </row>
    <row r="33" spans="2:8" s="56" customFormat="1" ht="12.75">
      <c r="B33" s="71" t="s">
        <v>25</v>
      </c>
      <c r="C33" s="74" t="s">
        <v>1</v>
      </c>
      <c r="D33" s="74" t="s">
        <v>1</v>
      </c>
      <c r="E33" s="74" t="str">
        <f t="shared" si="1"/>
        <v>Pro-C BatchAltaAlta</v>
      </c>
      <c r="F33" s="65">
        <v>35</v>
      </c>
      <c r="G33" s="66">
        <f t="shared" si="0"/>
        <v>4.375</v>
      </c>
      <c r="H33" s="67"/>
    </row>
    <row r="34" spans="2:8" s="56" customFormat="1" ht="12.75">
      <c r="B34" s="71" t="s">
        <v>25</v>
      </c>
      <c r="C34" s="74" t="s">
        <v>1</v>
      </c>
      <c r="D34" s="74" t="s">
        <v>2</v>
      </c>
      <c r="E34" s="74" t="str">
        <f t="shared" si="1"/>
        <v>Pro-C BatchAltaBaja</v>
      </c>
      <c r="F34" s="65">
        <v>25</v>
      </c>
      <c r="G34" s="66">
        <f t="shared" si="0"/>
        <v>3.125</v>
      </c>
      <c r="H34" s="67"/>
    </row>
    <row r="35" spans="2:8" s="56" customFormat="1" ht="12.75">
      <c r="B35" s="71" t="s">
        <v>25</v>
      </c>
      <c r="C35" s="74" t="s">
        <v>1</v>
      </c>
      <c r="D35" s="74" t="s">
        <v>3</v>
      </c>
      <c r="E35" s="74" t="str">
        <f t="shared" si="1"/>
        <v>Pro-C BatchAltaMedia</v>
      </c>
      <c r="F35" s="65">
        <v>30</v>
      </c>
      <c r="G35" s="66">
        <f t="shared" si="0"/>
        <v>3.75</v>
      </c>
      <c r="H35" s="67"/>
    </row>
    <row r="36" spans="2:8" s="56" customFormat="1" ht="12.75">
      <c r="B36" s="71" t="s">
        <v>25</v>
      </c>
      <c r="C36" s="74" t="s">
        <v>2</v>
      </c>
      <c r="D36" s="74" t="s">
        <v>1</v>
      </c>
      <c r="E36" s="74" t="str">
        <f t="shared" si="1"/>
        <v>Pro-C BatchBajaAlta</v>
      </c>
      <c r="F36" s="65">
        <v>16</v>
      </c>
      <c r="G36" s="66">
        <f t="shared" si="0"/>
        <v>2</v>
      </c>
      <c r="H36" s="67"/>
    </row>
    <row r="37" spans="2:8" s="56" customFormat="1" ht="12.75">
      <c r="B37" s="71" t="s">
        <v>25</v>
      </c>
      <c r="C37" s="74" t="s">
        <v>2</v>
      </c>
      <c r="D37" s="74" t="s">
        <v>2</v>
      </c>
      <c r="E37" s="74" t="str">
        <f t="shared" si="1"/>
        <v>Pro-C BatchBajaBaja</v>
      </c>
      <c r="F37" s="65">
        <v>8</v>
      </c>
      <c r="G37" s="66">
        <f t="shared" si="0"/>
        <v>1</v>
      </c>
      <c r="H37" s="67"/>
    </row>
    <row r="38" spans="2:8" s="56" customFormat="1" ht="12.75">
      <c r="B38" s="71" t="s">
        <v>25</v>
      </c>
      <c r="C38" s="74" t="s">
        <v>2</v>
      </c>
      <c r="D38" s="74" t="s">
        <v>3</v>
      </c>
      <c r="E38" s="74" t="str">
        <f t="shared" si="1"/>
        <v>Pro-C BatchBajaMedia</v>
      </c>
      <c r="F38" s="65">
        <v>14</v>
      </c>
      <c r="G38" s="66">
        <f t="shared" si="0"/>
        <v>1.75</v>
      </c>
      <c r="H38" s="67"/>
    </row>
    <row r="39" spans="2:8" s="56" customFormat="1" ht="12.75">
      <c r="B39" s="71" t="s">
        <v>25</v>
      </c>
      <c r="C39" s="74" t="s">
        <v>3</v>
      </c>
      <c r="D39" s="74" t="s">
        <v>1</v>
      </c>
      <c r="E39" s="74" t="str">
        <f t="shared" si="1"/>
        <v>Pro-C BatchMediaAlta</v>
      </c>
      <c r="F39" s="65">
        <v>20</v>
      </c>
      <c r="G39" s="66">
        <f t="shared" si="0"/>
        <v>2.5</v>
      </c>
      <c r="H39" s="67"/>
    </row>
    <row r="40" spans="2:8" s="56" customFormat="1" ht="12.75">
      <c r="B40" s="71" t="s">
        <v>25</v>
      </c>
      <c r="C40" s="74" t="s">
        <v>3</v>
      </c>
      <c r="D40" s="74" t="s">
        <v>2</v>
      </c>
      <c r="E40" s="74" t="str">
        <f t="shared" si="1"/>
        <v>Pro-C BatchMediaBaja</v>
      </c>
      <c r="F40" s="65">
        <v>10</v>
      </c>
      <c r="G40" s="66">
        <f t="shared" si="0"/>
        <v>1.25</v>
      </c>
      <c r="H40" s="67"/>
    </row>
    <row r="41" spans="2:8" s="56" customFormat="1" ht="12.75">
      <c r="B41" s="71" t="s">
        <v>25</v>
      </c>
      <c r="C41" s="74" t="s">
        <v>3</v>
      </c>
      <c r="D41" s="74" t="s">
        <v>3</v>
      </c>
      <c r="E41" s="74" t="str">
        <f t="shared" si="1"/>
        <v>Pro-C BatchMediaMedia</v>
      </c>
      <c r="F41" s="65">
        <v>15</v>
      </c>
      <c r="G41" s="66">
        <f t="shared" si="0"/>
        <v>1.875</v>
      </c>
      <c r="H41" s="67"/>
    </row>
    <row r="42" spans="2:8" s="56" customFormat="1" ht="12.75">
      <c r="H42" s="67"/>
    </row>
    <row r="43" spans="2:8" s="56" customFormat="1" ht="12.75">
      <c r="B43" s="61" t="s">
        <v>76</v>
      </c>
      <c r="C43" s="62" t="s">
        <v>56</v>
      </c>
      <c r="D43" s="63" t="s">
        <v>49</v>
      </c>
      <c r="E43" s="63"/>
      <c r="F43" s="61" t="s">
        <v>0</v>
      </c>
      <c r="G43" s="61" t="s">
        <v>57</v>
      </c>
      <c r="H43" s="67"/>
    </row>
    <row r="44" spans="2:8" s="56" customFormat="1" ht="12.75">
      <c r="B44" s="69" t="s">
        <v>41</v>
      </c>
      <c r="C44" s="74" t="s">
        <v>1</v>
      </c>
      <c r="D44" s="74" t="s">
        <v>1</v>
      </c>
      <c r="E44" s="74" t="str">
        <f t="shared" ref="E44:E55" si="2">B44&amp;C44&amp;D44</f>
        <v>JavaAltaAlta</v>
      </c>
      <c r="F44" s="65">
        <v>7</v>
      </c>
      <c r="G44" s="66">
        <f t="shared" ref="G44:G55" si="3">F44/8</f>
        <v>0.875</v>
      </c>
      <c r="H44" s="67"/>
    </row>
    <row r="45" spans="2:8" s="56" customFormat="1" ht="12.75">
      <c r="B45" s="69" t="s">
        <v>41</v>
      </c>
      <c r="C45" s="74" t="s">
        <v>1</v>
      </c>
      <c r="D45" s="74" t="s">
        <v>2</v>
      </c>
      <c r="E45" s="74" t="str">
        <f t="shared" si="2"/>
        <v>JavaAltaBaja</v>
      </c>
      <c r="F45" s="65">
        <v>5</v>
      </c>
      <c r="G45" s="66">
        <f t="shared" si="3"/>
        <v>0.625</v>
      </c>
      <c r="H45" s="67"/>
    </row>
    <row r="46" spans="2:8" s="56" customFormat="1" ht="12.75">
      <c r="B46" s="69" t="s">
        <v>41</v>
      </c>
      <c r="C46" s="74" t="s">
        <v>1</v>
      </c>
      <c r="D46" s="74" t="s">
        <v>3</v>
      </c>
      <c r="E46" s="74" t="str">
        <f t="shared" si="2"/>
        <v>JavaAltaMedia</v>
      </c>
      <c r="F46" s="65">
        <v>6</v>
      </c>
      <c r="G46" s="66">
        <f t="shared" si="3"/>
        <v>0.75</v>
      </c>
      <c r="H46" s="67"/>
    </row>
    <row r="47" spans="2:8" s="56" customFormat="1" ht="12.75">
      <c r="B47" s="70" t="s">
        <v>41</v>
      </c>
      <c r="C47" s="75" t="s">
        <v>1</v>
      </c>
      <c r="D47" s="75" t="s">
        <v>12</v>
      </c>
      <c r="E47" s="75" t="str">
        <f t="shared" si="2"/>
        <v>JavaAltaNuevo</v>
      </c>
      <c r="F47" s="65">
        <v>8</v>
      </c>
      <c r="G47" s="66">
        <f t="shared" si="3"/>
        <v>1</v>
      </c>
      <c r="H47" s="67"/>
    </row>
    <row r="48" spans="2:8" s="56" customFormat="1" ht="12.75">
      <c r="B48" s="69" t="s">
        <v>41</v>
      </c>
      <c r="C48" s="74" t="s">
        <v>2</v>
      </c>
      <c r="D48" s="74" t="s">
        <v>1</v>
      </c>
      <c r="E48" s="74" t="str">
        <f t="shared" si="2"/>
        <v>JavaBajaAlta</v>
      </c>
      <c r="F48" s="65">
        <v>3</v>
      </c>
      <c r="G48" s="66">
        <f t="shared" si="3"/>
        <v>0.375</v>
      </c>
      <c r="H48" s="67"/>
    </row>
    <row r="49" spans="2:8" s="56" customFormat="1" ht="12.75">
      <c r="B49" s="69" t="s">
        <v>41</v>
      </c>
      <c r="C49" s="74" t="s">
        <v>2</v>
      </c>
      <c r="D49" s="74" t="s">
        <v>2</v>
      </c>
      <c r="E49" s="74" t="str">
        <f t="shared" si="2"/>
        <v>JavaBajaBaja</v>
      </c>
      <c r="F49" s="65">
        <v>1</v>
      </c>
      <c r="G49" s="66">
        <f t="shared" si="3"/>
        <v>0.125</v>
      </c>
      <c r="H49" s="67"/>
    </row>
    <row r="50" spans="2:8" s="56" customFormat="1" ht="12.75">
      <c r="B50" s="69" t="s">
        <v>41</v>
      </c>
      <c r="C50" s="74" t="s">
        <v>2</v>
      </c>
      <c r="D50" s="74" t="s">
        <v>3</v>
      </c>
      <c r="E50" s="74" t="str">
        <f t="shared" si="2"/>
        <v>JavaBajaMedia</v>
      </c>
      <c r="F50" s="65">
        <v>2</v>
      </c>
      <c r="G50" s="66">
        <f t="shared" si="3"/>
        <v>0.25</v>
      </c>
      <c r="H50" s="67"/>
    </row>
    <row r="51" spans="2:8" s="56" customFormat="1" ht="12.75">
      <c r="B51" s="70" t="s">
        <v>41</v>
      </c>
      <c r="C51" s="75" t="s">
        <v>2</v>
      </c>
      <c r="D51" s="75" t="s">
        <v>12</v>
      </c>
      <c r="E51" s="75" t="str">
        <f t="shared" si="2"/>
        <v>JavaBajaNuevo</v>
      </c>
      <c r="F51" s="65">
        <v>4</v>
      </c>
      <c r="G51" s="66">
        <f t="shared" si="3"/>
        <v>0.5</v>
      </c>
      <c r="H51" s="67"/>
    </row>
    <row r="52" spans="2:8" s="56" customFormat="1" ht="12.75">
      <c r="B52" s="69" t="s">
        <v>41</v>
      </c>
      <c r="C52" s="74" t="s">
        <v>3</v>
      </c>
      <c r="D52" s="74" t="s">
        <v>1</v>
      </c>
      <c r="E52" s="74" t="str">
        <f t="shared" si="2"/>
        <v>JavaMediaAlta</v>
      </c>
      <c r="F52" s="65">
        <v>5</v>
      </c>
      <c r="G52" s="66">
        <f t="shared" si="3"/>
        <v>0.625</v>
      </c>
      <c r="H52" s="67"/>
    </row>
    <row r="53" spans="2:8" s="56" customFormat="1" ht="12.75">
      <c r="B53" s="69" t="s">
        <v>41</v>
      </c>
      <c r="C53" s="74" t="s">
        <v>3</v>
      </c>
      <c r="D53" s="74" t="s">
        <v>2</v>
      </c>
      <c r="E53" s="74" t="str">
        <f t="shared" si="2"/>
        <v>JavaMediaBaja</v>
      </c>
      <c r="F53" s="65">
        <v>3</v>
      </c>
      <c r="G53" s="66">
        <f t="shared" si="3"/>
        <v>0.375</v>
      </c>
      <c r="H53" s="67"/>
    </row>
    <row r="54" spans="2:8" s="56" customFormat="1" ht="12.75">
      <c r="B54" s="69" t="s">
        <v>41</v>
      </c>
      <c r="C54" s="74" t="s">
        <v>3</v>
      </c>
      <c r="D54" s="74" t="s">
        <v>3</v>
      </c>
      <c r="E54" s="74" t="str">
        <f t="shared" si="2"/>
        <v>JavaMediaMedia</v>
      </c>
      <c r="F54" s="65">
        <v>4</v>
      </c>
      <c r="G54" s="66">
        <f t="shared" si="3"/>
        <v>0.5</v>
      </c>
      <c r="H54" s="67"/>
    </row>
    <row r="55" spans="2:8" s="56" customFormat="1" ht="12.75">
      <c r="B55" s="70" t="s">
        <v>41</v>
      </c>
      <c r="C55" s="75" t="s">
        <v>3</v>
      </c>
      <c r="D55" s="75" t="s">
        <v>12</v>
      </c>
      <c r="E55" s="75" t="str">
        <f t="shared" si="2"/>
        <v>JavaMediaNuevo</v>
      </c>
      <c r="F55" s="65">
        <v>6</v>
      </c>
      <c r="G55" s="66">
        <f t="shared" si="3"/>
        <v>0.75</v>
      </c>
      <c r="H55" s="67"/>
    </row>
    <row r="56" spans="2:8" s="56" customFormat="1" ht="12.75">
      <c r="H56" s="67"/>
    </row>
    <row r="57" spans="2:8" s="56" customFormat="1" ht="12.75">
      <c r="B57" s="61" t="s">
        <v>74</v>
      </c>
      <c r="C57" s="62" t="s">
        <v>56</v>
      </c>
      <c r="D57" s="63" t="s">
        <v>49</v>
      </c>
      <c r="E57" s="63"/>
      <c r="F57" s="61" t="s">
        <v>0</v>
      </c>
      <c r="G57" s="61" t="s">
        <v>57</v>
      </c>
      <c r="H57" s="67"/>
    </row>
    <row r="58" spans="2:8" s="56" customFormat="1" ht="12.75">
      <c r="B58" s="69" t="s">
        <v>75</v>
      </c>
      <c r="C58" s="74" t="s">
        <v>1</v>
      </c>
      <c r="D58" s="74" t="s">
        <v>1</v>
      </c>
      <c r="E58" s="74" t="str">
        <f t="shared" ref="E58:E69" si="4">B58&amp;C58&amp;D58</f>
        <v>Java(jsp)AltaAlta</v>
      </c>
      <c r="F58" s="65">
        <v>10</v>
      </c>
      <c r="G58" s="66">
        <f t="shared" ref="G58:G69" si="5">F58/8</f>
        <v>1.25</v>
      </c>
      <c r="H58" s="67"/>
    </row>
    <row r="59" spans="2:8" s="56" customFormat="1" ht="12.75">
      <c r="B59" s="69" t="s">
        <v>75</v>
      </c>
      <c r="C59" s="74" t="s">
        <v>1</v>
      </c>
      <c r="D59" s="74" t="s">
        <v>2</v>
      </c>
      <c r="E59" s="74" t="str">
        <f t="shared" si="4"/>
        <v>Java(jsp)AltaBaja</v>
      </c>
      <c r="F59" s="65">
        <v>6</v>
      </c>
      <c r="G59" s="66">
        <f t="shared" si="5"/>
        <v>0.75</v>
      </c>
      <c r="H59" s="67"/>
    </row>
    <row r="60" spans="2:8" s="56" customFormat="1" ht="12.75">
      <c r="B60" s="69" t="s">
        <v>75</v>
      </c>
      <c r="C60" s="74" t="s">
        <v>1</v>
      </c>
      <c r="D60" s="74" t="s">
        <v>3</v>
      </c>
      <c r="E60" s="74" t="str">
        <f t="shared" si="4"/>
        <v>Java(jsp)AltaMedia</v>
      </c>
      <c r="F60" s="65">
        <v>8</v>
      </c>
      <c r="G60" s="66">
        <f t="shared" si="5"/>
        <v>1</v>
      </c>
      <c r="H60" s="67"/>
    </row>
    <row r="61" spans="2:8" s="56" customFormat="1" ht="12.75">
      <c r="B61" s="70" t="s">
        <v>75</v>
      </c>
      <c r="C61" s="75" t="s">
        <v>1</v>
      </c>
      <c r="D61" s="75" t="s">
        <v>12</v>
      </c>
      <c r="E61" s="75" t="str">
        <f t="shared" si="4"/>
        <v>Java(jsp)AltaNuevo</v>
      </c>
      <c r="F61" s="65">
        <v>13</v>
      </c>
      <c r="G61" s="66">
        <f t="shared" si="5"/>
        <v>1.625</v>
      </c>
      <c r="H61" s="67"/>
    </row>
    <row r="62" spans="2:8" s="56" customFormat="1" ht="12.75">
      <c r="B62" s="69" t="s">
        <v>75</v>
      </c>
      <c r="C62" s="74" t="s">
        <v>2</v>
      </c>
      <c r="D62" s="74" t="s">
        <v>1</v>
      </c>
      <c r="E62" s="74" t="str">
        <f t="shared" si="4"/>
        <v>Java(jsp)BajaAlta</v>
      </c>
      <c r="F62" s="65">
        <v>4</v>
      </c>
      <c r="G62" s="66">
        <f t="shared" si="5"/>
        <v>0.5</v>
      </c>
      <c r="H62" s="67"/>
    </row>
    <row r="63" spans="2:8" s="56" customFormat="1" ht="12.75">
      <c r="B63" s="69" t="s">
        <v>75</v>
      </c>
      <c r="C63" s="74" t="s">
        <v>2</v>
      </c>
      <c r="D63" s="74" t="s">
        <v>2</v>
      </c>
      <c r="E63" s="74" t="str">
        <f t="shared" si="4"/>
        <v>Java(jsp)BajaBaja</v>
      </c>
      <c r="F63" s="65">
        <v>2</v>
      </c>
      <c r="G63" s="66">
        <f t="shared" si="5"/>
        <v>0.25</v>
      </c>
      <c r="H63" s="67"/>
    </row>
    <row r="64" spans="2:8" s="56" customFormat="1" ht="12.75">
      <c r="B64" s="69" t="s">
        <v>75</v>
      </c>
      <c r="C64" s="74" t="s">
        <v>2</v>
      </c>
      <c r="D64" s="74" t="s">
        <v>3</v>
      </c>
      <c r="E64" s="74" t="str">
        <f t="shared" si="4"/>
        <v>Java(jsp)BajaMedia</v>
      </c>
      <c r="F64" s="65">
        <v>3</v>
      </c>
      <c r="G64" s="66">
        <f t="shared" si="5"/>
        <v>0.375</v>
      </c>
      <c r="H64" s="67"/>
    </row>
    <row r="65" spans="2:8" s="56" customFormat="1" ht="12.75">
      <c r="B65" s="70" t="s">
        <v>75</v>
      </c>
      <c r="C65" s="75" t="s">
        <v>2</v>
      </c>
      <c r="D65" s="75" t="s">
        <v>12</v>
      </c>
      <c r="E65" s="75" t="str">
        <f t="shared" si="4"/>
        <v>Java(jsp)BajaNuevo</v>
      </c>
      <c r="F65" s="65">
        <v>5</v>
      </c>
      <c r="G65" s="66">
        <f t="shared" si="5"/>
        <v>0.625</v>
      </c>
      <c r="H65" s="67"/>
    </row>
    <row r="66" spans="2:8" s="56" customFormat="1" ht="12.75">
      <c r="B66" s="69" t="s">
        <v>75</v>
      </c>
      <c r="C66" s="74" t="s">
        <v>3</v>
      </c>
      <c r="D66" s="74" t="s">
        <v>1</v>
      </c>
      <c r="E66" s="74" t="str">
        <f t="shared" si="4"/>
        <v>Java(jsp)MediaAlta</v>
      </c>
      <c r="F66" s="65">
        <v>7</v>
      </c>
      <c r="G66" s="66">
        <f t="shared" si="5"/>
        <v>0.875</v>
      </c>
      <c r="H66" s="67"/>
    </row>
    <row r="67" spans="2:8" s="56" customFormat="1" ht="12.75">
      <c r="B67" s="69" t="s">
        <v>75</v>
      </c>
      <c r="C67" s="74" t="s">
        <v>3</v>
      </c>
      <c r="D67" s="74" t="s">
        <v>2</v>
      </c>
      <c r="E67" s="74" t="str">
        <f t="shared" si="4"/>
        <v>Java(jsp)MediaBaja</v>
      </c>
      <c r="F67" s="65">
        <v>5</v>
      </c>
      <c r="G67" s="66">
        <f t="shared" si="5"/>
        <v>0.625</v>
      </c>
      <c r="H67" s="67"/>
    </row>
    <row r="68" spans="2:8" s="56" customFormat="1" ht="12.75">
      <c r="B68" s="69" t="s">
        <v>75</v>
      </c>
      <c r="C68" s="74" t="s">
        <v>3</v>
      </c>
      <c r="D68" s="74" t="s">
        <v>3</v>
      </c>
      <c r="E68" s="74" t="str">
        <f t="shared" si="4"/>
        <v>Java(jsp)MediaMedia</v>
      </c>
      <c r="F68" s="65">
        <v>6</v>
      </c>
      <c r="G68" s="66">
        <f t="shared" si="5"/>
        <v>0.75</v>
      </c>
      <c r="H68" s="67"/>
    </row>
    <row r="69" spans="2:8" s="56" customFormat="1" ht="12.75">
      <c r="B69" s="70" t="s">
        <v>75</v>
      </c>
      <c r="C69" s="75" t="s">
        <v>3</v>
      </c>
      <c r="D69" s="75" t="s">
        <v>12</v>
      </c>
      <c r="E69" s="75" t="str">
        <f t="shared" si="4"/>
        <v>Java(jsp)MediaNuevo</v>
      </c>
      <c r="F69" s="65">
        <v>9</v>
      </c>
      <c r="G69" s="66">
        <f t="shared" si="5"/>
        <v>1.125</v>
      </c>
      <c r="H69" s="67"/>
    </row>
    <row r="70" spans="2:8" s="56" customFormat="1" ht="12.75">
      <c r="H70" s="67"/>
    </row>
    <row r="71" spans="2:8" s="56" customFormat="1" ht="12.75">
      <c r="B71" s="61" t="s">
        <v>78</v>
      </c>
      <c r="C71" s="62" t="s">
        <v>56</v>
      </c>
      <c r="D71" s="63" t="s">
        <v>49</v>
      </c>
      <c r="E71" s="63"/>
      <c r="F71" s="61" t="s">
        <v>0</v>
      </c>
      <c r="G71" s="61" t="s">
        <v>57</v>
      </c>
      <c r="H71" s="67"/>
    </row>
    <row r="72" spans="2:8" s="56" customFormat="1" ht="12.75">
      <c r="B72" s="69" t="s">
        <v>78</v>
      </c>
      <c r="C72" s="74" t="s">
        <v>1</v>
      </c>
      <c r="D72" s="74" t="s">
        <v>1</v>
      </c>
      <c r="E72" s="74" t="str">
        <f t="shared" ref="E72:E83" si="6">B72&amp;C72&amp;D72</f>
        <v>PHPAltaAlta</v>
      </c>
      <c r="F72" s="65">
        <v>10</v>
      </c>
      <c r="G72" s="66">
        <f t="shared" ref="G72:G83" si="7">F72/8</f>
        <v>1.25</v>
      </c>
      <c r="H72" s="67"/>
    </row>
    <row r="73" spans="2:8" s="56" customFormat="1" ht="12.75">
      <c r="B73" s="69" t="s">
        <v>78</v>
      </c>
      <c r="C73" s="74" t="s">
        <v>1</v>
      </c>
      <c r="D73" s="74" t="s">
        <v>2</v>
      </c>
      <c r="E73" s="74" t="str">
        <f t="shared" si="6"/>
        <v>PHPAltaBaja</v>
      </c>
      <c r="F73" s="65">
        <v>6</v>
      </c>
      <c r="G73" s="66">
        <f t="shared" si="7"/>
        <v>0.75</v>
      </c>
      <c r="H73" s="67"/>
    </row>
    <row r="74" spans="2:8" s="56" customFormat="1" ht="12.75">
      <c r="B74" s="69" t="s">
        <v>78</v>
      </c>
      <c r="C74" s="74" t="s">
        <v>1</v>
      </c>
      <c r="D74" s="74" t="s">
        <v>3</v>
      </c>
      <c r="E74" s="74" t="str">
        <f t="shared" si="6"/>
        <v>PHPAltaMedia</v>
      </c>
      <c r="F74" s="65">
        <v>8</v>
      </c>
      <c r="G74" s="66">
        <f t="shared" si="7"/>
        <v>1</v>
      </c>
      <c r="H74" s="67"/>
    </row>
    <row r="75" spans="2:8" s="56" customFormat="1" ht="12.75">
      <c r="B75" s="70" t="s">
        <v>78</v>
      </c>
      <c r="C75" s="75" t="s">
        <v>1</v>
      </c>
      <c r="D75" s="75" t="s">
        <v>12</v>
      </c>
      <c r="E75" s="75" t="str">
        <f t="shared" si="6"/>
        <v>PHPAltaNuevo</v>
      </c>
      <c r="F75" s="65">
        <v>13</v>
      </c>
      <c r="G75" s="66">
        <f t="shared" si="7"/>
        <v>1.625</v>
      </c>
      <c r="H75" s="67"/>
    </row>
    <row r="76" spans="2:8" s="56" customFormat="1" ht="12.75">
      <c r="B76" s="69" t="s">
        <v>78</v>
      </c>
      <c r="C76" s="74" t="s">
        <v>2</v>
      </c>
      <c r="D76" s="74" t="s">
        <v>1</v>
      </c>
      <c r="E76" s="74" t="str">
        <f t="shared" si="6"/>
        <v>PHPBajaAlta</v>
      </c>
      <c r="F76" s="65">
        <v>4</v>
      </c>
      <c r="G76" s="66">
        <f t="shared" si="7"/>
        <v>0.5</v>
      </c>
      <c r="H76" s="67"/>
    </row>
    <row r="77" spans="2:8" s="56" customFormat="1" ht="12.75">
      <c r="B77" s="69" t="s">
        <v>78</v>
      </c>
      <c r="C77" s="74" t="s">
        <v>2</v>
      </c>
      <c r="D77" s="74" t="s">
        <v>2</v>
      </c>
      <c r="E77" s="74" t="str">
        <f t="shared" si="6"/>
        <v>PHPBajaBaja</v>
      </c>
      <c r="F77" s="65">
        <v>2</v>
      </c>
      <c r="G77" s="66">
        <f t="shared" si="7"/>
        <v>0.25</v>
      </c>
      <c r="H77" s="67"/>
    </row>
    <row r="78" spans="2:8" s="56" customFormat="1" ht="12.75">
      <c r="B78" s="69" t="s">
        <v>78</v>
      </c>
      <c r="C78" s="74" t="s">
        <v>2</v>
      </c>
      <c r="D78" s="74" t="s">
        <v>3</v>
      </c>
      <c r="E78" s="74" t="str">
        <f t="shared" si="6"/>
        <v>PHPBajaMedia</v>
      </c>
      <c r="F78" s="65">
        <v>3</v>
      </c>
      <c r="G78" s="66">
        <f t="shared" si="7"/>
        <v>0.375</v>
      </c>
      <c r="H78" s="67"/>
    </row>
    <row r="79" spans="2:8" s="56" customFormat="1" ht="12.75">
      <c r="B79" s="70" t="s">
        <v>78</v>
      </c>
      <c r="C79" s="75" t="s">
        <v>2</v>
      </c>
      <c r="D79" s="75" t="s">
        <v>12</v>
      </c>
      <c r="E79" s="75" t="str">
        <f t="shared" si="6"/>
        <v>PHPBajaNuevo</v>
      </c>
      <c r="F79" s="65">
        <v>5</v>
      </c>
      <c r="G79" s="66">
        <f t="shared" si="7"/>
        <v>0.625</v>
      </c>
      <c r="H79" s="67"/>
    </row>
    <row r="80" spans="2:8" s="56" customFormat="1" ht="12.75">
      <c r="B80" s="69" t="s">
        <v>78</v>
      </c>
      <c r="C80" s="74" t="s">
        <v>3</v>
      </c>
      <c r="D80" s="74" t="s">
        <v>1</v>
      </c>
      <c r="E80" s="74" t="str">
        <f t="shared" si="6"/>
        <v>PHPMediaAlta</v>
      </c>
      <c r="F80" s="65">
        <v>7</v>
      </c>
      <c r="G80" s="66">
        <f t="shared" si="7"/>
        <v>0.875</v>
      </c>
      <c r="H80" s="67"/>
    </row>
    <row r="81" spans="2:8" s="56" customFormat="1" ht="12.75">
      <c r="B81" s="69" t="s">
        <v>78</v>
      </c>
      <c r="C81" s="74" t="s">
        <v>3</v>
      </c>
      <c r="D81" s="74" t="s">
        <v>2</v>
      </c>
      <c r="E81" s="74" t="str">
        <f t="shared" si="6"/>
        <v>PHPMediaBaja</v>
      </c>
      <c r="F81" s="65">
        <v>5</v>
      </c>
      <c r="G81" s="66">
        <f t="shared" si="7"/>
        <v>0.625</v>
      </c>
      <c r="H81" s="67"/>
    </row>
    <row r="82" spans="2:8" s="56" customFormat="1" ht="12.75">
      <c r="B82" s="69" t="s">
        <v>78</v>
      </c>
      <c r="C82" s="74" t="s">
        <v>3</v>
      </c>
      <c r="D82" s="74" t="s">
        <v>3</v>
      </c>
      <c r="E82" s="74" t="str">
        <f t="shared" si="6"/>
        <v>PHPMediaMedia</v>
      </c>
      <c r="F82" s="65">
        <v>6</v>
      </c>
      <c r="G82" s="66">
        <f t="shared" si="7"/>
        <v>0.75</v>
      </c>
      <c r="H82" s="67"/>
    </row>
    <row r="83" spans="2:8" s="56" customFormat="1" ht="12.75">
      <c r="B83" s="70" t="s">
        <v>78</v>
      </c>
      <c r="C83" s="75" t="s">
        <v>3</v>
      </c>
      <c r="D83" s="75" t="s">
        <v>12</v>
      </c>
      <c r="E83" s="75" t="str">
        <f t="shared" si="6"/>
        <v>PHPMediaNuevo</v>
      </c>
      <c r="F83" s="65">
        <v>9</v>
      </c>
      <c r="G83" s="66">
        <f t="shared" si="7"/>
        <v>1.125</v>
      </c>
      <c r="H83" s="67"/>
    </row>
    <row r="84" spans="2:8" s="56" customFormat="1" ht="12.75">
      <c r="H84" s="67"/>
    </row>
    <row r="85" spans="2:8" s="56" customFormat="1" ht="12.75">
      <c r="B85" s="61" t="s">
        <v>68</v>
      </c>
      <c r="C85" s="62" t="s">
        <v>56</v>
      </c>
      <c r="D85" s="63" t="s">
        <v>49</v>
      </c>
      <c r="E85" s="63"/>
      <c r="F85" s="61" t="s">
        <v>0</v>
      </c>
      <c r="G85" s="61" t="s">
        <v>57</v>
      </c>
      <c r="H85" s="67"/>
    </row>
    <row r="86" spans="2:8" s="56" customFormat="1" ht="12.75">
      <c r="B86" s="69" t="s">
        <v>44</v>
      </c>
      <c r="C86" s="74" t="s">
        <v>1</v>
      </c>
      <c r="D86" s="74" t="s">
        <v>1</v>
      </c>
      <c r="E86" s="74" t="str">
        <f t="shared" ref="E86:E149" si="8">B86&amp;C86&amp;D86</f>
        <v>Cobol Batch c/ DB2AltaAlta</v>
      </c>
      <c r="F86" s="65">
        <v>32</v>
      </c>
      <c r="G86" s="66">
        <f t="shared" ref="G86:G149" si="9">F86/8</f>
        <v>4</v>
      </c>
      <c r="H86" s="67"/>
    </row>
    <row r="87" spans="2:8" s="56" customFormat="1" ht="12.75">
      <c r="B87" s="69" t="s">
        <v>44</v>
      </c>
      <c r="C87" s="74" t="s">
        <v>1</v>
      </c>
      <c r="D87" s="74" t="s">
        <v>2</v>
      </c>
      <c r="E87" s="74" t="str">
        <f t="shared" si="8"/>
        <v>Cobol Batch c/ DB2AltaBaja</v>
      </c>
      <c r="F87" s="65">
        <v>10</v>
      </c>
      <c r="G87" s="66">
        <f t="shared" si="9"/>
        <v>1.25</v>
      </c>
      <c r="H87" s="67"/>
    </row>
    <row r="88" spans="2:8" s="56" customFormat="1" ht="12.75">
      <c r="B88" s="69" t="s">
        <v>44</v>
      </c>
      <c r="C88" s="74" t="s">
        <v>1</v>
      </c>
      <c r="D88" s="74" t="s">
        <v>3</v>
      </c>
      <c r="E88" s="74" t="str">
        <f t="shared" si="8"/>
        <v>Cobol Batch c/ DB2AltaMedia</v>
      </c>
      <c r="F88" s="65">
        <v>24</v>
      </c>
      <c r="G88" s="66">
        <f t="shared" si="9"/>
        <v>3</v>
      </c>
      <c r="H88" s="67"/>
    </row>
    <row r="89" spans="2:8" s="56" customFormat="1" ht="12.75">
      <c r="B89" s="70" t="s">
        <v>44</v>
      </c>
      <c r="C89" s="75" t="s">
        <v>1</v>
      </c>
      <c r="D89" s="75" t="s">
        <v>12</v>
      </c>
      <c r="E89" s="75" t="str">
        <f t="shared" si="8"/>
        <v>Cobol Batch c/ DB2AltaNuevo</v>
      </c>
      <c r="F89" s="65">
        <v>55</v>
      </c>
      <c r="G89" s="66">
        <f t="shared" si="9"/>
        <v>6.875</v>
      </c>
      <c r="H89" s="67"/>
    </row>
    <row r="90" spans="2:8" s="56" customFormat="1" ht="12.75">
      <c r="B90" s="69" t="s">
        <v>44</v>
      </c>
      <c r="C90" s="74" t="s">
        <v>2</v>
      </c>
      <c r="D90" s="74" t="s">
        <v>1</v>
      </c>
      <c r="E90" s="74" t="str">
        <f t="shared" si="8"/>
        <v>Cobol Batch c/ DB2BajaAlta</v>
      </c>
      <c r="F90" s="65">
        <v>10</v>
      </c>
      <c r="G90" s="66">
        <f t="shared" si="9"/>
        <v>1.25</v>
      </c>
      <c r="H90" s="67"/>
    </row>
    <row r="91" spans="2:8" s="56" customFormat="1" ht="12.75">
      <c r="B91" s="69" t="s">
        <v>44</v>
      </c>
      <c r="C91" s="74" t="s">
        <v>2</v>
      </c>
      <c r="D91" s="74" t="s">
        <v>2</v>
      </c>
      <c r="E91" s="74" t="str">
        <f t="shared" si="8"/>
        <v>Cobol Batch c/ DB2BajaBaja</v>
      </c>
      <c r="F91" s="65">
        <v>5</v>
      </c>
      <c r="G91" s="66">
        <f t="shared" si="9"/>
        <v>0.625</v>
      </c>
      <c r="H91" s="67"/>
    </row>
    <row r="92" spans="2:8" s="56" customFormat="1" ht="12.75">
      <c r="B92" s="69" t="s">
        <v>44</v>
      </c>
      <c r="C92" s="74" t="s">
        <v>2</v>
      </c>
      <c r="D92" s="74" t="s">
        <v>3</v>
      </c>
      <c r="E92" s="74" t="str">
        <f t="shared" si="8"/>
        <v>Cobol Batch c/ DB2BajaMedia</v>
      </c>
      <c r="F92" s="65">
        <v>6</v>
      </c>
      <c r="G92" s="66">
        <f t="shared" si="9"/>
        <v>0.75</v>
      </c>
      <c r="H92" s="67"/>
    </row>
    <row r="93" spans="2:8" s="56" customFormat="1" ht="12.75">
      <c r="B93" s="70" t="s">
        <v>44</v>
      </c>
      <c r="C93" s="75" t="s">
        <v>2</v>
      </c>
      <c r="D93" s="75" t="s">
        <v>12</v>
      </c>
      <c r="E93" s="75" t="str">
        <f t="shared" si="8"/>
        <v>Cobol Batch c/ DB2BajaNuevo</v>
      </c>
      <c r="F93" s="65">
        <v>14</v>
      </c>
      <c r="G93" s="66">
        <f t="shared" si="9"/>
        <v>1.75</v>
      </c>
      <c r="H93" s="67"/>
    </row>
    <row r="94" spans="2:8" s="56" customFormat="1" ht="12.75">
      <c r="B94" s="69" t="s">
        <v>44</v>
      </c>
      <c r="C94" s="74" t="s">
        <v>3</v>
      </c>
      <c r="D94" s="74" t="s">
        <v>1</v>
      </c>
      <c r="E94" s="74" t="str">
        <f t="shared" si="8"/>
        <v>Cobol Batch c/ DB2MediaAlta</v>
      </c>
      <c r="F94" s="65">
        <v>22</v>
      </c>
      <c r="G94" s="66">
        <f t="shared" si="9"/>
        <v>2.75</v>
      </c>
      <c r="H94" s="67"/>
    </row>
    <row r="95" spans="2:8" s="56" customFormat="1" ht="12.75">
      <c r="B95" s="69" t="s">
        <v>44</v>
      </c>
      <c r="C95" s="74" t="s">
        <v>3</v>
      </c>
      <c r="D95" s="74" t="s">
        <v>2</v>
      </c>
      <c r="E95" s="74" t="str">
        <f t="shared" si="8"/>
        <v>Cobol Batch c/ DB2MediaBaja</v>
      </c>
      <c r="F95" s="65">
        <v>8</v>
      </c>
      <c r="G95" s="66">
        <f t="shared" si="9"/>
        <v>1</v>
      </c>
      <c r="H95" s="67"/>
    </row>
    <row r="96" spans="2:8" s="56" customFormat="1" ht="12.75">
      <c r="B96" s="69" t="s">
        <v>44</v>
      </c>
      <c r="C96" s="74" t="s">
        <v>3</v>
      </c>
      <c r="D96" s="74" t="s">
        <v>3</v>
      </c>
      <c r="E96" s="74" t="str">
        <f t="shared" si="8"/>
        <v>Cobol Batch c/ DB2MediaMedia</v>
      </c>
      <c r="F96" s="65">
        <v>16</v>
      </c>
      <c r="G96" s="66">
        <f t="shared" si="9"/>
        <v>2</v>
      </c>
      <c r="H96" s="67"/>
    </row>
    <row r="97" spans="2:8" s="56" customFormat="1" ht="12.75">
      <c r="B97" s="70" t="s">
        <v>44</v>
      </c>
      <c r="C97" s="75" t="s">
        <v>3</v>
      </c>
      <c r="D97" s="75" t="s">
        <v>12</v>
      </c>
      <c r="E97" s="75" t="str">
        <f t="shared" si="8"/>
        <v>Cobol Batch c/ DB2MediaNuevo</v>
      </c>
      <c r="F97" s="65">
        <v>27</v>
      </c>
      <c r="G97" s="66">
        <f t="shared" si="9"/>
        <v>3.375</v>
      </c>
      <c r="H97" s="67"/>
    </row>
    <row r="98" spans="2:8" s="56" customFormat="1" ht="12.75">
      <c r="B98" s="64" t="s">
        <v>43</v>
      </c>
      <c r="C98" s="72" t="s">
        <v>1</v>
      </c>
      <c r="D98" s="72" t="s">
        <v>1</v>
      </c>
      <c r="E98" s="74" t="str">
        <f t="shared" si="8"/>
        <v>Cobol Batch c/ OracleAltaAlta</v>
      </c>
      <c r="F98" s="65">
        <v>96</v>
      </c>
      <c r="G98" s="66">
        <f t="shared" si="9"/>
        <v>12</v>
      </c>
      <c r="H98" s="67"/>
    </row>
    <row r="99" spans="2:8" s="56" customFormat="1" ht="12.75">
      <c r="B99" s="64" t="s">
        <v>43</v>
      </c>
      <c r="C99" s="72" t="s">
        <v>1</v>
      </c>
      <c r="D99" s="72" t="s">
        <v>2</v>
      </c>
      <c r="E99" s="74" t="str">
        <f t="shared" si="8"/>
        <v>Cobol Batch c/ OracleAltaBaja</v>
      </c>
      <c r="F99" s="65">
        <v>29</v>
      </c>
      <c r="G99" s="66">
        <f t="shared" si="9"/>
        <v>3.625</v>
      </c>
      <c r="H99" s="67"/>
    </row>
    <row r="100" spans="2:8" s="56" customFormat="1" ht="12.75">
      <c r="B100" s="64" t="s">
        <v>43</v>
      </c>
      <c r="C100" s="72" t="s">
        <v>1</v>
      </c>
      <c r="D100" s="72" t="s">
        <v>3</v>
      </c>
      <c r="E100" s="74" t="str">
        <f t="shared" si="8"/>
        <v>Cobol Batch c/ OracleAltaMedia</v>
      </c>
      <c r="F100" s="65">
        <v>58</v>
      </c>
      <c r="G100" s="66">
        <f t="shared" si="9"/>
        <v>7.25</v>
      </c>
      <c r="H100" s="67"/>
    </row>
    <row r="101" spans="2:8" s="56" customFormat="1" ht="12.75">
      <c r="B101" s="68" t="s">
        <v>43</v>
      </c>
      <c r="C101" s="73" t="s">
        <v>1</v>
      </c>
      <c r="D101" s="73" t="s">
        <v>12</v>
      </c>
      <c r="E101" s="75" t="str">
        <f t="shared" si="8"/>
        <v>Cobol Batch c/ OracleAltaNuevo</v>
      </c>
      <c r="F101" s="65">
        <v>154</v>
      </c>
      <c r="G101" s="66">
        <f t="shared" si="9"/>
        <v>19.25</v>
      </c>
      <c r="H101" s="67"/>
    </row>
    <row r="102" spans="2:8" s="56" customFormat="1" ht="12.75">
      <c r="B102" s="64" t="s">
        <v>43</v>
      </c>
      <c r="C102" s="72" t="s">
        <v>2</v>
      </c>
      <c r="D102" s="72" t="s">
        <v>1</v>
      </c>
      <c r="E102" s="74" t="str">
        <f t="shared" si="8"/>
        <v>Cobol Batch c/ OracleBajaAlta</v>
      </c>
      <c r="F102" s="65">
        <v>21</v>
      </c>
      <c r="G102" s="66">
        <f t="shared" si="9"/>
        <v>2.625</v>
      </c>
      <c r="H102" s="67"/>
    </row>
    <row r="103" spans="2:8" s="56" customFormat="1" ht="12.75">
      <c r="B103" s="64" t="s">
        <v>43</v>
      </c>
      <c r="C103" s="72" t="s">
        <v>2</v>
      </c>
      <c r="D103" s="72" t="s">
        <v>2</v>
      </c>
      <c r="E103" s="74" t="str">
        <f t="shared" si="8"/>
        <v>Cobol Batch c/ OracleBajaBaja</v>
      </c>
      <c r="F103" s="65">
        <v>9</v>
      </c>
      <c r="G103" s="66">
        <f t="shared" si="9"/>
        <v>1.125</v>
      </c>
      <c r="H103" s="67"/>
    </row>
    <row r="104" spans="2:8" s="56" customFormat="1" ht="12.75">
      <c r="B104" s="64" t="s">
        <v>43</v>
      </c>
      <c r="C104" s="72" t="s">
        <v>2</v>
      </c>
      <c r="D104" s="72" t="s">
        <v>3</v>
      </c>
      <c r="E104" s="74" t="str">
        <f t="shared" si="8"/>
        <v>Cobol Batch c/ OracleBajaMedia</v>
      </c>
      <c r="F104" s="65">
        <v>12</v>
      </c>
      <c r="G104" s="66">
        <f t="shared" si="9"/>
        <v>1.5</v>
      </c>
      <c r="H104" s="67"/>
    </row>
    <row r="105" spans="2:8" s="56" customFormat="1" ht="12.75">
      <c r="B105" s="68" t="s">
        <v>43</v>
      </c>
      <c r="C105" s="73" t="s">
        <v>2</v>
      </c>
      <c r="D105" s="73" t="s">
        <v>12</v>
      </c>
      <c r="E105" s="75" t="str">
        <f t="shared" si="8"/>
        <v>Cobol Batch c/ OracleBajaNuevo</v>
      </c>
      <c r="F105" s="65">
        <v>29</v>
      </c>
      <c r="G105" s="66">
        <f t="shared" si="9"/>
        <v>3.625</v>
      </c>
      <c r="H105" s="67"/>
    </row>
    <row r="106" spans="2:8" s="56" customFormat="1" ht="12.75">
      <c r="B106" s="64" t="s">
        <v>43</v>
      </c>
      <c r="C106" s="72" t="s">
        <v>3</v>
      </c>
      <c r="D106" s="72" t="s">
        <v>1</v>
      </c>
      <c r="E106" s="74" t="str">
        <f t="shared" si="8"/>
        <v>Cobol Batch c/ OracleMediaAlta</v>
      </c>
      <c r="F106" s="65">
        <v>58</v>
      </c>
      <c r="G106" s="66">
        <f t="shared" si="9"/>
        <v>7.25</v>
      </c>
      <c r="H106" s="67"/>
    </row>
    <row r="107" spans="2:8" s="56" customFormat="1" ht="12.75">
      <c r="B107" s="64" t="s">
        <v>43</v>
      </c>
      <c r="C107" s="72" t="s">
        <v>3</v>
      </c>
      <c r="D107" s="72" t="s">
        <v>2</v>
      </c>
      <c r="E107" s="74" t="str">
        <f t="shared" si="8"/>
        <v>Cobol Batch c/ OracleMediaBaja</v>
      </c>
      <c r="F107" s="65">
        <v>21</v>
      </c>
      <c r="G107" s="66">
        <f t="shared" si="9"/>
        <v>2.625</v>
      </c>
      <c r="H107" s="67"/>
    </row>
    <row r="108" spans="2:8" s="56" customFormat="1" ht="12.75">
      <c r="B108" s="64" t="s">
        <v>43</v>
      </c>
      <c r="C108" s="72" t="s">
        <v>3</v>
      </c>
      <c r="D108" s="72" t="s">
        <v>3</v>
      </c>
      <c r="E108" s="74" t="str">
        <f t="shared" si="8"/>
        <v>Cobol Batch c/ OracleMediaMedia</v>
      </c>
      <c r="F108" s="65">
        <v>39</v>
      </c>
      <c r="G108" s="66">
        <f t="shared" si="9"/>
        <v>4.875</v>
      </c>
      <c r="H108" s="67"/>
    </row>
    <row r="109" spans="2:8" s="56" customFormat="1" ht="12.75">
      <c r="B109" s="68" t="s">
        <v>43</v>
      </c>
      <c r="C109" s="73" t="s">
        <v>3</v>
      </c>
      <c r="D109" s="73" t="s">
        <v>12</v>
      </c>
      <c r="E109" s="75" t="str">
        <f t="shared" si="8"/>
        <v>Cobol Batch c/ OracleMediaNuevo</v>
      </c>
      <c r="F109" s="65">
        <v>77</v>
      </c>
      <c r="G109" s="66">
        <f t="shared" si="9"/>
        <v>9.625</v>
      </c>
      <c r="H109" s="67"/>
    </row>
    <row r="110" spans="2:8" s="56" customFormat="1" ht="12.75">
      <c r="B110" s="69" t="s">
        <v>42</v>
      </c>
      <c r="C110" s="74" t="s">
        <v>1</v>
      </c>
      <c r="D110" s="74" t="s">
        <v>1</v>
      </c>
      <c r="E110" s="74" t="str">
        <f t="shared" si="8"/>
        <v>Cobol Batch s/ BDAltaAlta</v>
      </c>
      <c r="F110" s="65">
        <v>36</v>
      </c>
      <c r="G110" s="66">
        <f t="shared" si="9"/>
        <v>4.5</v>
      </c>
      <c r="H110" s="67"/>
    </row>
    <row r="111" spans="2:8" s="56" customFormat="1" ht="12.75">
      <c r="B111" s="69" t="s">
        <v>42</v>
      </c>
      <c r="C111" s="74" t="s">
        <v>1</v>
      </c>
      <c r="D111" s="74" t="s">
        <v>2</v>
      </c>
      <c r="E111" s="74" t="str">
        <f t="shared" si="8"/>
        <v>Cobol Batch s/ BDAltaBaja</v>
      </c>
      <c r="F111" s="65">
        <v>12</v>
      </c>
      <c r="G111" s="66">
        <f t="shared" si="9"/>
        <v>1.5</v>
      </c>
      <c r="H111" s="67"/>
    </row>
    <row r="112" spans="2:8" s="56" customFormat="1" ht="12.75">
      <c r="B112" s="69" t="s">
        <v>42</v>
      </c>
      <c r="C112" s="74" t="s">
        <v>1</v>
      </c>
      <c r="D112" s="74" t="s">
        <v>3</v>
      </c>
      <c r="E112" s="74" t="str">
        <f t="shared" si="8"/>
        <v>Cobol Batch s/ BDAltaMedia</v>
      </c>
      <c r="F112" s="65">
        <v>22</v>
      </c>
      <c r="G112" s="66">
        <f t="shared" si="9"/>
        <v>2.75</v>
      </c>
      <c r="H112" s="67"/>
    </row>
    <row r="113" spans="2:8" s="56" customFormat="1" ht="12.75">
      <c r="B113" s="70" t="s">
        <v>42</v>
      </c>
      <c r="C113" s="75" t="s">
        <v>1</v>
      </c>
      <c r="D113" s="75" t="s">
        <v>12</v>
      </c>
      <c r="E113" s="75" t="str">
        <f t="shared" si="8"/>
        <v>Cobol Batch s/ BDAltaNuevo</v>
      </c>
      <c r="F113" s="65">
        <v>58</v>
      </c>
      <c r="G113" s="66">
        <f t="shared" si="9"/>
        <v>7.25</v>
      </c>
      <c r="H113" s="67"/>
    </row>
    <row r="114" spans="2:8" s="56" customFormat="1" ht="12.75">
      <c r="B114" s="69" t="s">
        <v>42</v>
      </c>
      <c r="C114" s="74" t="s">
        <v>2</v>
      </c>
      <c r="D114" s="74" t="s">
        <v>1</v>
      </c>
      <c r="E114" s="74" t="str">
        <f t="shared" si="8"/>
        <v>Cobol Batch s/ BDBajaAlta</v>
      </c>
      <c r="F114" s="65">
        <v>8</v>
      </c>
      <c r="G114" s="66">
        <f t="shared" si="9"/>
        <v>1</v>
      </c>
      <c r="H114" s="67"/>
    </row>
    <row r="115" spans="2:8" s="56" customFormat="1" ht="12.75">
      <c r="B115" s="69" t="s">
        <v>42</v>
      </c>
      <c r="C115" s="74" t="s">
        <v>2</v>
      </c>
      <c r="D115" s="74" t="s">
        <v>2</v>
      </c>
      <c r="E115" s="74" t="str">
        <f t="shared" si="8"/>
        <v>Cobol Batch s/ BDBajaBaja</v>
      </c>
      <c r="F115" s="65">
        <v>5</v>
      </c>
      <c r="G115" s="66">
        <f t="shared" si="9"/>
        <v>0.625</v>
      </c>
      <c r="H115" s="67"/>
    </row>
    <row r="116" spans="2:8" s="56" customFormat="1" ht="12.75">
      <c r="B116" s="69" t="s">
        <v>42</v>
      </c>
      <c r="C116" s="74" t="s">
        <v>2</v>
      </c>
      <c r="D116" s="74" t="s">
        <v>3</v>
      </c>
      <c r="E116" s="74" t="str">
        <f t="shared" si="8"/>
        <v>Cobol Batch s/ BDBajaMedia</v>
      </c>
      <c r="F116" s="65">
        <v>7</v>
      </c>
      <c r="G116" s="66">
        <f t="shared" si="9"/>
        <v>0.875</v>
      </c>
      <c r="H116" s="67"/>
    </row>
    <row r="117" spans="2:8" s="56" customFormat="1" ht="12.75">
      <c r="B117" s="70" t="s">
        <v>42</v>
      </c>
      <c r="C117" s="75" t="s">
        <v>2</v>
      </c>
      <c r="D117" s="75" t="s">
        <v>12</v>
      </c>
      <c r="E117" s="75" t="str">
        <f t="shared" si="8"/>
        <v>Cobol Batch s/ BDBajaNuevo</v>
      </c>
      <c r="F117" s="65">
        <v>12</v>
      </c>
      <c r="G117" s="66">
        <f t="shared" si="9"/>
        <v>1.5</v>
      </c>
      <c r="H117" s="67"/>
    </row>
    <row r="118" spans="2:8" s="56" customFormat="1" ht="12.75">
      <c r="B118" s="69" t="s">
        <v>42</v>
      </c>
      <c r="C118" s="74" t="s">
        <v>3</v>
      </c>
      <c r="D118" s="74" t="s">
        <v>1</v>
      </c>
      <c r="E118" s="74" t="str">
        <f t="shared" si="8"/>
        <v>Cobol Batch s/ BDMediaAlta</v>
      </c>
      <c r="F118" s="65">
        <v>22</v>
      </c>
      <c r="G118" s="66">
        <f t="shared" si="9"/>
        <v>2.75</v>
      </c>
      <c r="H118" s="67"/>
    </row>
    <row r="119" spans="2:8" s="56" customFormat="1" ht="12.75">
      <c r="B119" s="69" t="s">
        <v>42</v>
      </c>
      <c r="C119" s="74" t="s">
        <v>3</v>
      </c>
      <c r="D119" s="74" t="s">
        <v>2</v>
      </c>
      <c r="E119" s="74" t="str">
        <f t="shared" si="8"/>
        <v>Cobol Batch s/ BDMediaBaja</v>
      </c>
      <c r="F119" s="65">
        <v>8</v>
      </c>
      <c r="G119" s="66">
        <f t="shared" si="9"/>
        <v>1</v>
      </c>
      <c r="H119" s="67"/>
    </row>
    <row r="120" spans="2:8" s="56" customFormat="1" ht="12.75">
      <c r="B120" s="69" t="s">
        <v>42</v>
      </c>
      <c r="C120" s="74" t="s">
        <v>3</v>
      </c>
      <c r="D120" s="74" t="s">
        <v>3</v>
      </c>
      <c r="E120" s="74" t="str">
        <f t="shared" si="8"/>
        <v>Cobol Batch s/ BDMediaMedia</v>
      </c>
      <c r="F120" s="65">
        <v>16</v>
      </c>
      <c r="G120" s="66">
        <f t="shared" si="9"/>
        <v>2</v>
      </c>
      <c r="H120" s="67"/>
    </row>
    <row r="121" spans="2:8" s="56" customFormat="1" ht="12.75">
      <c r="B121" s="70" t="s">
        <v>42</v>
      </c>
      <c r="C121" s="75" t="s">
        <v>3</v>
      </c>
      <c r="D121" s="75" t="s">
        <v>12</v>
      </c>
      <c r="E121" s="75" t="str">
        <f t="shared" si="8"/>
        <v>Cobol Batch s/ BDMediaNuevo</v>
      </c>
      <c r="F121" s="65">
        <v>30</v>
      </c>
      <c r="G121" s="66">
        <f t="shared" si="9"/>
        <v>3.75</v>
      </c>
      <c r="H121" s="67"/>
    </row>
    <row r="122" spans="2:8" s="56" customFormat="1" ht="12.75">
      <c r="B122" s="69" t="s">
        <v>11</v>
      </c>
      <c r="C122" s="74" t="s">
        <v>1</v>
      </c>
      <c r="D122" s="74" t="s">
        <v>1</v>
      </c>
      <c r="E122" s="74" t="str">
        <f t="shared" si="8"/>
        <v>Cobol ReporteAltaAlta</v>
      </c>
      <c r="F122" s="65">
        <v>25.5</v>
      </c>
      <c r="G122" s="66">
        <f t="shared" si="9"/>
        <v>3.1875</v>
      </c>
      <c r="H122" s="67"/>
    </row>
    <row r="123" spans="2:8" s="56" customFormat="1" ht="12.75">
      <c r="B123" s="69" t="s">
        <v>11</v>
      </c>
      <c r="C123" s="74" t="s">
        <v>1</v>
      </c>
      <c r="D123" s="74" t="s">
        <v>2</v>
      </c>
      <c r="E123" s="74" t="str">
        <f t="shared" si="8"/>
        <v>Cobol ReporteAltaBaja</v>
      </c>
      <c r="F123" s="65">
        <v>14.5</v>
      </c>
      <c r="G123" s="66">
        <f t="shared" si="9"/>
        <v>1.8125</v>
      </c>
      <c r="H123" s="67"/>
    </row>
    <row r="124" spans="2:8" s="56" customFormat="1" ht="12.75">
      <c r="B124" s="69" t="s">
        <v>11</v>
      </c>
      <c r="C124" s="74" t="s">
        <v>1</v>
      </c>
      <c r="D124" s="74" t="s">
        <v>3</v>
      </c>
      <c r="E124" s="74" t="str">
        <f t="shared" si="8"/>
        <v>Cobol ReporteAltaMedia</v>
      </c>
      <c r="F124" s="65">
        <v>20</v>
      </c>
      <c r="G124" s="66">
        <f t="shared" si="9"/>
        <v>2.5</v>
      </c>
      <c r="H124" s="67"/>
    </row>
    <row r="125" spans="2:8" s="56" customFormat="1" ht="12.75">
      <c r="B125" s="70" t="s">
        <v>11</v>
      </c>
      <c r="C125" s="75" t="s">
        <v>1</v>
      </c>
      <c r="D125" s="75" t="s">
        <v>12</v>
      </c>
      <c r="E125" s="75" t="str">
        <f t="shared" si="8"/>
        <v>Cobol ReporteAltaNuevo</v>
      </c>
      <c r="F125" s="65">
        <v>34.5</v>
      </c>
      <c r="G125" s="66">
        <f t="shared" si="9"/>
        <v>4.3125</v>
      </c>
      <c r="H125" s="67"/>
    </row>
    <row r="126" spans="2:8" s="56" customFormat="1" ht="12.75">
      <c r="B126" s="69" t="s">
        <v>11</v>
      </c>
      <c r="C126" s="74" t="s">
        <v>2</v>
      </c>
      <c r="D126" s="74" t="s">
        <v>1</v>
      </c>
      <c r="E126" s="74" t="str">
        <f t="shared" si="8"/>
        <v>Cobol ReporteBajaAlta</v>
      </c>
      <c r="F126" s="65">
        <v>11.5</v>
      </c>
      <c r="G126" s="66">
        <f t="shared" si="9"/>
        <v>1.4375</v>
      </c>
      <c r="H126" s="67"/>
    </row>
    <row r="127" spans="2:8" s="56" customFormat="1" ht="12.75">
      <c r="B127" s="69" t="s">
        <v>11</v>
      </c>
      <c r="C127" s="74" t="s">
        <v>2</v>
      </c>
      <c r="D127" s="74" t="s">
        <v>2</v>
      </c>
      <c r="E127" s="74" t="str">
        <f t="shared" si="8"/>
        <v>Cobol ReporteBajaBaja</v>
      </c>
      <c r="F127" s="65">
        <v>7</v>
      </c>
      <c r="G127" s="66">
        <f t="shared" si="9"/>
        <v>0.875</v>
      </c>
      <c r="H127" s="67"/>
    </row>
    <row r="128" spans="2:8" s="56" customFormat="1" ht="12.75">
      <c r="B128" s="69" t="s">
        <v>11</v>
      </c>
      <c r="C128" s="74" t="s">
        <v>2</v>
      </c>
      <c r="D128" s="74" t="s">
        <v>3</v>
      </c>
      <c r="E128" s="74" t="str">
        <f t="shared" si="8"/>
        <v>Cobol ReporteBajaMedia</v>
      </c>
      <c r="F128" s="65">
        <v>10</v>
      </c>
      <c r="G128" s="66">
        <f t="shared" si="9"/>
        <v>1.25</v>
      </c>
      <c r="H128" s="67"/>
    </row>
    <row r="129" spans="2:8" s="56" customFormat="1" ht="12.75">
      <c r="B129" s="70" t="s">
        <v>11</v>
      </c>
      <c r="C129" s="75" t="s">
        <v>2</v>
      </c>
      <c r="D129" s="75" t="s">
        <v>12</v>
      </c>
      <c r="E129" s="75" t="str">
        <f t="shared" si="8"/>
        <v>Cobol ReporteBajaNuevo</v>
      </c>
      <c r="F129" s="65">
        <v>17</v>
      </c>
      <c r="G129" s="66">
        <f t="shared" si="9"/>
        <v>2.125</v>
      </c>
      <c r="H129" s="67"/>
    </row>
    <row r="130" spans="2:8" s="56" customFormat="1" ht="12.75">
      <c r="B130" s="69" t="s">
        <v>11</v>
      </c>
      <c r="C130" s="74" t="s">
        <v>3</v>
      </c>
      <c r="D130" s="74" t="s">
        <v>1</v>
      </c>
      <c r="E130" s="74" t="str">
        <f t="shared" si="8"/>
        <v>Cobol ReporteMediaAlta</v>
      </c>
      <c r="F130" s="65">
        <v>18.5</v>
      </c>
      <c r="G130" s="66">
        <f t="shared" si="9"/>
        <v>2.3125</v>
      </c>
      <c r="H130" s="67"/>
    </row>
    <row r="131" spans="2:8" s="56" customFormat="1" ht="12.75">
      <c r="B131" s="69" t="s">
        <v>11</v>
      </c>
      <c r="C131" s="74" t="s">
        <v>3</v>
      </c>
      <c r="D131" s="74" t="s">
        <v>2</v>
      </c>
      <c r="E131" s="74" t="str">
        <f t="shared" si="8"/>
        <v>Cobol ReporteMediaBaja</v>
      </c>
      <c r="F131" s="65">
        <v>10</v>
      </c>
      <c r="G131" s="66">
        <f t="shared" si="9"/>
        <v>1.25</v>
      </c>
      <c r="H131" s="67"/>
    </row>
    <row r="132" spans="2:8" s="56" customFormat="1" ht="12.75">
      <c r="B132" s="69" t="s">
        <v>11</v>
      </c>
      <c r="C132" s="74" t="s">
        <v>3</v>
      </c>
      <c r="D132" s="74" t="s">
        <v>3</v>
      </c>
      <c r="E132" s="74" t="str">
        <f t="shared" si="8"/>
        <v>Cobol ReporteMediaMedia</v>
      </c>
      <c r="F132" s="65">
        <v>13</v>
      </c>
      <c r="G132" s="66">
        <f t="shared" si="9"/>
        <v>1.625</v>
      </c>
      <c r="H132" s="67"/>
    </row>
    <row r="133" spans="2:8" s="56" customFormat="1" ht="12.75">
      <c r="B133" s="70" t="s">
        <v>11</v>
      </c>
      <c r="C133" s="75" t="s">
        <v>3</v>
      </c>
      <c r="D133" s="75" t="s">
        <v>12</v>
      </c>
      <c r="E133" s="75" t="str">
        <f t="shared" si="8"/>
        <v>Cobol ReporteMediaNuevo</v>
      </c>
      <c r="F133" s="65">
        <v>23</v>
      </c>
      <c r="G133" s="66">
        <f t="shared" si="9"/>
        <v>2.875</v>
      </c>
      <c r="H133" s="67"/>
    </row>
    <row r="134" spans="2:8" s="56" customFormat="1" ht="12.75">
      <c r="B134" s="69" t="s">
        <v>9</v>
      </c>
      <c r="C134" s="74" t="s">
        <v>1</v>
      </c>
      <c r="D134" s="74" t="s">
        <v>1</v>
      </c>
      <c r="E134" s="74" t="str">
        <f t="shared" si="8"/>
        <v>Cobol-Cics BatchAltaAlta</v>
      </c>
      <c r="F134" s="65">
        <v>75</v>
      </c>
      <c r="G134" s="66">
        <f t="shared" si="9"/>
        <v>9.375</v>
      </c>
      <c r="H134" s="67"/>
    </row>
    <row r="135" spans="2:8" s="56" customFormat="1" ht="12.75">
      <c r="B135" s="69" t="s">
        <v>9</v>
      </c>
      <c r="C135" s="74" t="s">
        <v>1</v>
      </c>
      <c r="D135" s="74" t="s">
        <v>2</v>
      </c>
      <c r="E135" s="74" t="str">
        <f t="shared" si="8"/>
        <v>Cobol-Cics BatchAltaBaja</v>
      </c>
      <c r="F135" s="65">
        <v>25</v>
      </c>
      <c r="G135" s="66">
        <f t="shared" si="9"/>
        <v>3.125</v>
      </c>
      <c r="H135" s="67"/>
    </row>
    <row r="136" spans="2:8" s="56" customFormat="1" ht="12.75">
      <c r="B136" s="69" t="s">
        <v>9</v>
      </c>
      <c r="C136" s="74" t="s">
        <v>1</v>
      </c>
      <c r="D136" s="74" t="s">
        <v>3</v>
      </c>
      <c r="E136" s="74" t="str">
        <f t="shared" si="8"/>
        <v>Cobol-Cics BatchAltaMedia</v>
      </c>
      <c r="F136" s="65">
        <v>50</v>
      </c>
      <c r="G136" s="66">
        <f t="shared" si="9"/>
        <v>6.25</v>
      </c>
      <c r="H136" s="67"/>
    </row>
    <row r="137" spans="2:8" s="56" customFormat="1" ht="12.75">
      <c r="B137" s="70" t="s">
        <v>9</v>
      </c>
      <c r="C137" s="75" t="s">
        <v>1</v>
      </c>
      <c r="D137" s="75" t="s">
        <v>12</v>
      </c>
      <c r="E137" s="75" t="str">
        <f t="shared" si="8"/>
        <v>Cobol-Cics BatchAltaNuevo</v>
      </c>
      <c r="F137" s="65">
        <v>100</v>
      </c>
      <c r="G137" s="66">
        <f t="shared" si="9"/>
        <v>12.5</v>
      </c>
      <c r="H137" s="67"/>
    </row>
    <row r="138" spans="2:8" s="56" customFormat="1" ht="12.75">
      <c r="B138" s="69" t="s">
        <v>9</v>
      </c>
      <c r="C138" s="74" t="s">
        <v>2</v>
      </c>
      <c r="D138" s="74" t="s">
        <v>1</v>
      </c>
      <c r="E138" s="74" t="str">
        <f t="shared" si="8"/>
        <v>Cobol-Cics BatchBajaAlta</v>
      </c>
      <c r="F138" s="65">
        <v>25</v>
      </c>
      <c r="G138" s="66">
        <f t="shared" si="9"/>
        <v>3.125</v>
      </c>
      <c r="H138" s="67"/>
    </row>
    <row r="139" spans="2:8" s="56" customFormat="1" ht="12.75">
      <c r="B139" s="69" t="s">
        <v>9</v>
      </c>
      <c r="C139" s="74" t="s">
        <v>2</v>
      </c>
      <c r="D139" s="74" t="s">
        <v>2</v>
      </c>
      <c r="E139" s="74" t="str">
        <f t="shared" si="8"/>
        <v>Cobol-Cics BatchBajaBaja</v>
      </c>
      <c r="F139" s="65">
        <v>6.5</v>
      </c>
      <c r="G139" s="66">
        <f t="shared" si="9"/>
        <v>0.8125</v>
      </c>
      <c r="H139" s="67"/>
    </row>
    <row r="140" spans="2:8" s="56" customFormat="1" ht="12.75">
      <c r="B140" s="69" t="s">
        <v>9</v>
      </c>
      <c r="C140" s="74" t="s">
        <v>2</v>
      </c>
      <c r="D140" s="74" t="s">
        <v>3</v>
      </c>
      <c r="E140" s="74" t="str">
        <f t="shared" si="8"/>
        <v>Cobol-Cics BatchBajaMedia</v>
      </c>
      <c r="F140" s="65">
        <v>12.5</v>
      </c>
      <c r="G140" s="66">
        <f t="shared" si="9"/>
        <v>1.5625</v>
      </c>
      <c r="H140" s="67"/>
    </row>
    <row r="141" spans="2:8" s="56" customFormat="1" ht="12.75">
      <c r="B141" s="70" t="s">
        <v>9</v>
      </c>
      <c r="C141" s="75" t="s">
        <v>2</v>
      </c>
      <c r="D141" s="75" t="s">
        <v>12</v>
      </c>
      <c r="E141" s="75" t="str">
        <f t="shared" si="8"/>
        <v>Cobol-Cics BatchBajaNuevo</v>
      </c>
      <c r="F141" s="65">
        <v>25</v>
      </c>
      <c r="G141" s="66">
        <f t="shared" si="9"/>
        <v>3.125</v>
      </c>
      <c r="H141" s="67"/>
    </row>
    <row r="142" spans="2:8" s="56" customFormat="1" ht="12.75">
      <c r="B142" s="69" t="s">
        <v>9</v>
      </c>
      <c r="C142" s="74" t="s">
        <v>3</v>
      </c>
      <c r="D142" s="74" t="s">
        <v>1</v>
      </c>
      <c r="E142" s="74" t="str">
        <f t="shared" si="8"/>
        <v>Cobol-Cics BatchMediaAlta</v>
      </c>
      <c r="F142" s="65">
        <v>37.5</v>
      </c>
      <c r="G142" s="66">
        <f t="shared" si="9"/>
        <v>4.6875</v>
      </c>
      <c r="H142" s="67"/>
    </row>
    <row r="143" spans="2:8" s="56" customFormat="1" ht="12.75">
      <c r="B143" s="69" t="s">
        <v>9</v>
      </c>
      <c r="C143" s="74" t="s">
        <v>3</v>
      </c>
      <c r="D143" s="74" t="s">
        <v>2</v>
      </c>
      <c r="E143" s="74" t="str">
        <f t="shared" si="8"/>
        <v>Cobol-Cics BatchMediaBaja</v>
      </c>
      <c r="F143" s="65">
        <v>12.5</v>
      </c>
      <c r="G143" s="66">
        <f t="shared" si="9"/>
        <v>1.5625</v>
      </c>
      <c r="H143" s="67"/>
    </row>
    <row r="144" spans="2:8" s="56" customFormat="1" ht="12.75">
      <c r="B144" s="69" t="s">
        <v>9</v>
      </c>
      <c r="C144" s="74" t="s">
        <v>3</v>
      </c>
      <c r="D144" s="74" t="s">
        <v>3</v>
      </c>
      <c r="E144" s="74" t="str">
        <f t="shared" si="8"/>
        <v>Cobol-Cics BatchMediaMedia</v>
      </c>
      <c r="F144" s="65">
        <v>25</v>
      </c>
      <c r="G144" s="66">
        <f t="shared" si="9"/>
        <v>3.125</v>
      </c>
      <c r="H144" s="67"/>
    </row>
    <row r="145" spans="2:8" s="56" customFormat="1" ht="12.75">
      <c r="B145" s="70" t="s">
        <v>9</v>
      </c>
      <c r="C145" s="75" t="s">
        <v>3</v>
      </c>
      <c r="D145" s="75" t="s">
        <v>12</v>
      </c>
      <c r="E145" s="75" t="str">
        <f t="shared" si="8"/>
        <v>Cobol-Cics BatchMediaNuevo</v>
      </c>
      <c r="F145" s="65">
        <v>50</v>
      </c>
      <c r="G145" s="66">
        <f t="shared" si="9"/>
        <v>6.25</v>
      </c>
      <c r="H145" s="67"/>
    </row>
    <row r="146" spans="2:8" s="56" customFormat="1" ht="12.75">
      <c r="B146" s="69" t="s">
        <v>10</v>
      </c>
      <c r="C146" s="74" t="s">
        <v>1</v>
      </c>
      <c r="D146" s="74" t="s">
        <v>1</v>
      </c>
      <c r="E146" s="74" t="str">
        <f t="shared" si="8"/>
        <v>Cobol-Cics On-lineAltaAlta</v>
      </c>
      <c r="F146" s="65">
        <v>61</v>
      </c>
      <c r="G146" s="66">
        <f t="shared" si="9"/>
        <v>7.625</v>
      </c>
      <c r="H146" s="67"/>
    </row>
    <row r="147" spans="2:8" s="56" customFormat="1" ht="12.75">
      <c r="B147" s="69" t="s">
        <v>10</v>
      </c>
      <c r="C147" s="74" t="s">
        <v>1</v>
      </c>
      <c r="D147" s="74" t="s">
        <v>2</v>
      </c>
      <c r="E147" s="74" t="str">
        <f t="shared" si="8"/>
        <v>Cobol-Cics On-lineAltaBaja</v>
      </c>
      <c r="F147" s="65">
        <v>20.5</v>
      </c>
      <c r="G147" s="66">
        <f t="shared" si="9"/>
        <v>2.5625</v>
      </c>
      <c r="H147" s="67"/>
    </row>
    <row r="148" spans="2:8" s="56" customFormat="1" ht="12.75">
      <c r="B148" s="69" t="s">
        <v>10</v>
      </c>
      <c r="C148" s="74" t="s">
        <v>1</v>
      </c>
      <c r="D148" s="74" t="s">
        <v>3</v>
      </c>
      <c r="E148" s="74" t="str">
        <f t="shared" si="8"/>
        <v>Cobol-Cics On-lineAltaMedia</v>
      </c>
      <c r="F148" s="65">
        <v>35</v>
      </c>
      <c r="G148" s="66">
        <f t="shared" si="9"/>
        <v>4.375</v>
      </c>
      <c r="H148" s="67"/>
    </row>
    <row r="149" spans="2:8" s="56" customFormat="1" ht="12.75">
      <c r="B149" s="70" t="s">
        <v>10</v>
      </c>
      <c r="C149" s="75" t="s">
        <v>1</v>
      </c>
      <c r="D149" s="75" t="s">
        <v>12</v>
      </c>
      <c r="E149" s="75" t="str">
        <f t="shared" si="8"/>
        <v>Cobol-Cics On-lineAltaNuevo</v>
      </c>
      <c r="F149" s="65">
        <v>88</v>
      </c>
      <c r="G149" s="66">
        <f t="shared" si="9"/>
        <v>11</v>
      </c>
      <c r="H149" s="67"/>
    </row>
    <row r="150" spans="2:8" s="56" customFormat="1" ht="12.75">
      <c r="B150" s="69" t="s">
        <v>10</v>
      </c>
      <c r="C150" s="74" t="s">
        <v>2</v>
      </c>
      <c r="D150" s="74" t="s">
        <v>1</v>
      </c>
      <c r="E150" s="74" t="str">
        <f t="shared" ref="E150:E169" si="10">B150&amp;C150&amp;D150</f>
        <v>Cobol-Cics On-lineBajaAlta</v>
      </c>
      <c r="F150" s="65">
        <v>20.5</v>
      </c>
      <c r="G150" s="66">
        <f t="shared" ref="G150:G169" si="11">F150/8</f>
        <v>2.5625</v>
      </c>
      <c r="H150" s="67"/>
    </row>
    <row r="151" spans="2:8" s="56" customFormat="1" ht="12.75">
      <c r="B151" s="69" t="s">
        <v>10</v>
      </c>
      <c r="C151" s="74" t="s">
        <v>2</v>
      </c>
      <c r="D151" s="74" t="s">
        <v>2</v>
      </c>
      <c r="E151" s="74" t="str">
        <f t="shared" si="10"/>
        <v>Cobol-Cics On-lineBajaBaja</v>
      </c>
      <c r="F151" s="65">
        <v>8</v>
      </c>
      <c r="G151" s="66">
        <f t="shared" si="11"/>
        <v>1</v>
      </c>
      <c r="H151" s="67"/>
    </row>
    <row r="152" spans="2:8" s="56" customFormat="1" ht="12.75">
      <c r="B152" s="69" t="s">
        <v>10</v>
      </c>
      <c r="C152" s="74" t="s">
        <v>2</v>
      </c>
      <c r="D152" s="74" t="s">
        <v>3</v>
      </c>
      <c r="E152" s="74" t="str">
        <f t="shared" si="10"/>
        <v>Cobol-Cics On-lineBajaMedia</v>
      </c>
      <c r="F152" s="65">
        <v>13.5</v>
      </c>
      <c r="G152" s="66">
        <f t="shared" si="11"/>
        <v>1.6875</v>
      </c>
      <c r="H152" s="67"/>
    </row>
    <row r="153" spans="2:8" s="56" customFormat="1" ht="12.75">
      <c r="B153" s="70" t="s">
        <v>10</v>
      </c>
      <c r="C153" s="75" t="s">
        <v>2</v>
      </c>
      <c r="D153" s="75" t="s">
        <v>12</v>
      </c>
      <c r="E153" s="75" t="str">
        <f t="shared" si="10"/>
        <v>Cobol-Cics On-lineBajaNuevo</v>
      </c>
      <c r="F153" s="65">
        <v>27</v>
      </c>
      <c r="G153" s="66">
        <f t="shared" si="11"/>
        <v>3.375</v>
      </c>
      <c r="H153" s="67"/>
    </row>
    <row r="154" spans="2:8" s="56" customFormat="1" ht="12.75">
      <c r="B154" s="69" t="s">
        <v>10</v>
      </c>
      <c r="C154" s="74" t="s">
        <v>3</v>
      </c>
      <c r="D154" s="74" t="s">
        <v>1</v>
      </c>
      <c r="E154" s="74" t="str">
        <f t="shared" si="10"/>
        <v>Cobol-Cics On-lineMediaAlta</v>
      </c>
      <c r="F154" s="65">
        <v>27</v>
      </c>
      <c r="G154" s="66">
        <f t="shared" si="11"/>
        <v>3.375</v>
      </c>
      <c r="H154" s="67"/>
    </row>
    <row r="155" spans="2:8" s="56" customFormat="1" ht="12.75">
      <c r="B155" s="69" t="s">
        <v>10</v>
      </c>
      <c r="C155" s="74" t="s">
        <v>3</v>
      </c>
      <c r="D155" s="74" t="s">
        <v>2</v>
      </c>
      <c r="E155" s="74" t="str">
        <f t="shared" si="10"/>
        <v>Cobol-Cics On-lineMediaBaja</v>
      </c>
      <c r="F155" s="65">
        <v>13.5</v>
      </c>
      <c r="G155" s="66">
        <f t="shared" si="11"/>
        <v>1.6875</v>
      </c>
      <c r="H155" s="67"/>
    </row>
    <row r="156" spans="2:8" s="56" customFormat="1" ht="12.75">
      <c r="B156" s="69" t="s">
        <v>10</v>
      </c>
      <c r="C156" s="74" t="s">
        <v>3</v>
      </c>
      <c r="D156" s="74" t="s">
        <v>3</v>
      </c>
      <c r="E156" s="74" t="str">
        <f t="shared" si="10"/>
        <v>Cobol-Cics On-lineMediaMedia</v>
      </c>
      <c r="F156" s="65">
        <v>19</v>
      </c>
      <c r="G156" s="66">
        <f t="shared" si="11"/>
        <v>2.375</v>
      </c>
      <c r="H156" s="67"/>
    </row>
    <row r="157" spans="2:8" s="56" customFormat="1" ht="12.75">
      <c r="B157" s="70" t="s">
        <v>10</v>
      </c>
      <c r="C157" s="75" t="s">
        <v>3</v>
      </c>
      <c r="D157" s="75" t="s">
        <v>12</v>
      </c>
      <c r="E157" s="75" t="str">
        <f t="shared" si="10"/>
        <v>Cobol-Cics On-lineMediaNuevo</v>
      </c>
      <c r="F157" s="65">
        <v>51.5</v>
      </c>
      <c r="G157" s="66">
        <f t="shared" si="11"/>
        <v>6.4375</v>
      </c>
      <c r="H157" s="67"/>
    </row>
    <row r="158" spans="2:8" s="56" customFormat="1" ht="12.75">
      <c r="B158" s="69" t="s">
        <v>35</v>
      </c>
      <c r="C158" s="74" t="s">
        <v>1</v>
      </c>
      <c r="D158" s="74" t="s">
        <v>1</v>
      </c>
      <c r="E158" s="74" t="str">
        <f t="shared" si="10"/>
        <v>JCLAltaAlta</v>
      </c>
      <c r="F158" s="65">
        <v>20</v>
      </c>
      <c r="G158" s="66">
        <f t="shared" si="11"/>
        <v>2.5</v>
      </c>
      <c r="H158" s="67"/>
    </row>
    <row r="159" spans="2:8" s="56" customFormat="1" ht="12.75">
      <c r="B159" s="69" t="s">
        <v>35</v>
      </c>
      <c r="C159" s="74" t="s">
        <v>1</v>
      </c>
      <c r="D159" s="74" t="s">
        <v>2</v>
      </c>
      <c r="E159" s="74" t="str">
        <f t="shared" si="10"/>
        <v>JCLAltaBaja</v>
      </c>
      <c r="F159" s="65">
        <v>12</v>
      </c>
      <c r="G159" s="66">
        <f t="shared" si="11"/>
        <v>1.5</v>
      </c>
      <c r="H159" s="67"/>
    </row>
    <row r="160" spans="2:8" s="56" customFormat="1" ht="12.75">
      <c r="B160" s="69" t="s">
        <v>35</v>
      </c>
      <c r="C160" s="74" t="s">
        <v>1</v>
      </c>
      <c r="D160" s="74" t="s">
        <v>3</v>
      </c>
      <c r="E160" s="74" t="str">
        <f t="shared" si="10"/>
        <v>JCLAltaMedia</v>
      </c>
      <c r="F160" s="65">
        <v>16</v>
      </c>
      <c r="G160" s="66">
        <f t="shared" si="11"/>
        <v>2</v>
      </c>
      <c r="H160" s="67"/>
    </row>
    <row r="161" spans="2:8" s="56" customFormat="1" ht="12.75">
      <c r="B161" s="70" t="s">
        <v>35</v>
      </c>
      <c r="C161" s="75" t="s">
        <v>1</v>
      </c>
      <c r="D161" s="75" t="s">
        <v>12</v>
      </c>
      <c r="E161" s="75" t="str">
        <f t="shared" si="10"/>
        <v>JCLAltaNuevo</v>
      </c>
      <c r="F161" s="65">
        <v>24</v>
      </c>
      <c r="G161" s="66">
        <f t="shared" si="11"/>
        <v>3</v>
      </c>
      <c r="H161" s="67"/>
    </row>
    <row r="162" spans="2:8" s="56" customFormat="1" ht="12.75">
      <c r="B162" s="69" t="s">
        <v>35</v>
      </c>
      <c r="C162" s="74" t="s">
        <v>2</v>
      </c>
      <c r="D162" s="74" t="s">
        <v>1</v>
      </c>
      <c r="E162" s="74" t="str">
        <f t="shared" si="10"/>
        <v>JCLBajaAlta</v>
      </c>
      <c r="F162" s="65">
        <v>8</v>
      </c>
      <c r="G162" s="66">
        <f t="shared" si="11"/>
        <v>1</v>
      </c>
      <c r="H162" s="67"/>
    </row>
    <row r="163" spans="2:8" s="56" customFormat="1" ht="12.75">
      <c r="B163" s="69" t="s">
        <v>35</v>
      </c>
      <c r="C163" s="74" t="s">
        <v>2</v>
      </c>
      <c r="D163" s="74" t="s">
        <v>2</v>
      </c>
      <c r="E163" s="74" t="str">
        <f t="shared" si="10"/>
        <v>JCLBajaBaja</v>
      </c>
      <c r="F163" s="65">
        <v>4</v>
      </c>
      <c r="G163" s="66">
        <f t="shared" si="11"/>
        <v>0.5</v>
      </c>
      <c r="H163" s="67"/>
    </row>
    <row r="164" spans="2:8" s="56" customFormat="1" ht="12.75">
      <c r="B164" s="69" t="s">
        <v>35</v>
      </c>
      <c r="C164" s="74" t="s">
        <v>2</v>
      </c>
      <c r="D164" s="74" t="s">
        <v>3</v>
      </c>
      <c r="E164" s="74" t="str">
        <f t="shared" si="10"/>
        <v>JCLBajaMedia</v>
      </c>
      <c r="F164" s="65">
        <v>6</v>
      </c>
      <c r="G164" s="66">
        <f t="shared" si="11"/>
        <v>0.75</v>
      </c>
      <c r="H164" s="67"/>
    </row>
    <row r="165" spans="2:8" s="56" customFormat="1" ht="12.75">
      <c r="B165" s="70" t="s">
        <v>35</v>
      </c>
      <c r="C165" s="75" t="s">
        <v>2</v>
      </c>
      <c r="D165" s="75" t="s">
        <v>12</v>
      </c>
      <c r="E165" s="75" t="str">
        <f t="shared" si="10"/>
        <v>JCLBajaNuevo</v>
      </c>
      <c r="F165" s="65">
        <v>10</v>
      </c>
      <c r="G165" s="66">
        <f t="shared" si="11"/>
        <v>1.25</v>
      </c>
      <c r="H165" s="67"/>
    </row>
    <row r="166" spans="2:8" s="56" customFormat="1" ht="12.75">
      <c r="B166" s="69" t="s">
        <v>35</v>
      </c>
      <c r="C166" s="74" t="s">
        <v>3</v>
      </c>
      <c r="D166" s="74" t="s">
        <v>1</v>
      </c>
      <c r="E166" s="74" t="str">
        <f t="shared" si="10"/>
        <v>JCLMediaAlta</v>
      </c>
      <c r="F166" s="65">
        <v>14</v>
      </c>
      <c r="G166" s="66">
        <f t="shared" si="11"/>
        <v>1.75</v>
      </c>
      <c r="H166" s="67"/>
    </row>
    <row r="167" spans="2:8" s="56" customFormat="1" ht="12.75">
      <c r="B167" s="69" t="s">
        <v>35</v>
      </c>
      <c r="C167" s="74" t="s">
        <v>3</v>
      </c>
      <c r="D167" s="74" t="s">
        <v>2</v>
      </c>
      <c r="E167" s="74" t="str">
        <f t="shared" si="10"/>
        <v>JCLMediaBaja</v>
      </c>
      <c r="F167" s="65">
        <v>10</v>
      </c>
      <c r="G167" s="66">
        <f t="shared" si="11"/>
        <v>1.25</v>
      </c>
      <c r="H167" s="67"/>
    </row>
    <row r="168" spans="2:8" s="56" customFormat="1" ht="12.75">
      <c r="B168" s="69" t="s">
        <v>35</v>
      </c>
      <c r="C168" s="74" t="s">
        <v>3</v>
      </c>
      <c r="D168" s="74" t="s">
        <v>3</v>
      </c>
      <c r="E168" s="74" t="str">
        <f t="shared" si="10"/>
        <v>JCLMediaMedia</v>
      </c>
      <c r="F168" s="65">
        <v>12</v>
      </c>
      <c r="G168" s="66">
        <f t="shared" si="11"/>
        <v>1.5</v>
      </c>
      <c r="H168" s="67"/>
    </row>
    <row r="169" spans="2:8" s="56" customFormat="1" ht="12.75">
      <c r="B169" s="70" t="s">
        <v>35</v>
      </c>
      <c r="C169" s="75" t="s">
        <v>3</v>
      </c>
      <c r="D169" s="75" t="s">
        <v>12</v>
      </c>
      <c r="E169" s="75" t="str">
        <f t="shared" si="10"/>
        <v>JCLMediaNuevo</v>
      </c>
      <c r="F169" s="65">
        <v>16</v>
      </c>
      <c r="G169" s="66">
        <f t="shared" si="11"/>
        <v>2</v>
      </c>
      <c r="H169" s="67"/>
    </row>
    <row r="170" spans="2:8" s="56" customFormat="1" ht="12.75">
      <c r="H170" s="67"/>
    </row>
    <row r="171" spans="2:8" s="56" customFormat="1" ht="12.75">
      <c r="B171" s="61" t="s">
        <v>46</v>
      </c>
      <c r="C171" s="62" t="s">
        <v>56</v>
      </c>
      <c r="D171" s="63" t="s">
        <v>49</v>
      </c>
      <c r="E171" s="63"/>
      <c r="F171" s="61" t="s">
        <v>0</v>
      </c>
      <c r="G171" s="61" t="s">
        <v>57</v>
      </c>
      <c r="H171" s="67"/>
    </row>
    <row r="172" spans="2:8" s="56" customFormat="1" ht="12.75">
      <c r="B172" s="69" t="s">
        <v>46</v>
      </c>
      <c r="C172" s="74" t="s">
        <v>1</v>
      </c>
      <c r="D172" s="74" t="s">
        <v>1</v>
      </c>
      <c r="E172" s="74" t="str">
        <f t="shared" ref="E172:E183" si="12">B172&amp;C172&amp;D172</f>
        <v>.NETAltaAlta</v>
      </c>
      <c r="F172" s="65">
        <v>10</v>
      </c>
      <c r="G172" s="66">
        <f t="shared" ref="G172:G179" si="13">F172/8</f>
        <v>1.25</v>
      </c>
      <c r="H172" s="67"/>
    </row>
    <row r="173" spans="2:8" s="56" customFormat="1" ht="12.75">
      <c r="B173" s="69" t="s">
        <v>46</v>
      </c>
      <c r="C173" s="74" t="s">
        <v>1</v>
      </c>
      <c r="D173" s="74" t="s">
        <v>2</v>
      </c>
      <c r="E173" s="74" t="str">
        <f t="shared" si="12"/>
        <v>.NETAltaBaja</v>
      </c>
      <c r="F173" s="65">
        <v>6</v>
      </c>
      <c r="G173" s="66">
        <f t="shared" si="13"/>
        <v>0.75</v>
      </c>
      <c r="H173" s="67"/>
    </row>
    <row r="174" spans="2:8" s="56" customFormat="1" ht="12.75">
      <c r="B174" s="69" t="s">
        <v>46</v>
      </c>
      <c r="C174" s="74" t="s">
        <v>1</v>
      </c>
      <c r="D174" s="74" t="s">
        <v>3</v>
      </c>
      <c r="E174" s="74" t="str">
        <f t="shared" si="12"/>
        <v>.NETAltaMedia</v>
      </c>
      <c r="F174" s="65">
        <v>8</v>
      </c>
      <c r="G174" s="66">
        <f t="shared" si="13"/>
        <v>1</v>
      </c>
      <c r="H174" s="67"/>
    </row>
    <row r="175" spans="2:8" s="56" customFormat="1" ht="12.75">
      <c r="B175" s="70" t="s">
        <v>46</v>
      </c>
      <c r="C175" s="75" t="s">
        <v>1</v>
      </c>
      <c r="D175" s="75" t="s">
        <v>12</v>
      </c>
      <c r="E175" s="75" t="str">
        <f t="shared" si="12"/>
        <v>.NETAltaNuevo</v>
      </c>
      <c r="F175" s="65">
        <v>16</v>
      </c>
      <c r="G175" s="66">
        <f t="shared" si="13"/>
        <v>2</v>
      </c>
      <c r="H175" s="67"/>
    </row>
    <row r="176" spans="2:8" s="56" customFormat="1" ht="12.75">
      <c r="B176" s="69" t="s">
        <v>46</v>
      </c>
      <c r="C176" s="74" t="s">
        <v>2</v>
      </c>
      <c r="D176" s="74" t="s">
        <v>1</v>
      </c>
      <c r="E176" s="74" t="str">
        <f t="shared" si="12"/>
        <v>.NETBajaAlta</v>
      </c>
      <c r="F176" s="65">
        <v>3</v>
      </c>
      <c r="G176" s="66">
        <f t="shared" si="13"/>
        <v>0.375</v>
      </c>
      <c r="H176" s="67"/>
    </row>
    <row r="177" spans="2:8" s="56" customFormat="1" ht="12.75">
      <c r="B177" s="69" t="s">
        <v>46</v>
      </c>
      <c r="C177" s="74" t="s">
        <v>2</v>
      </c>
      <c r="D177" s="74" t="s">
        <v>2</v>
      </c>
      <c r="E177" s="74" t="str">
        <f t="shared" si="12"/>
        <v>.NETBajaBaja</v>
      </c>
      <c r="F177" s="65">
        <v>1</v>
      </c>
      <c r="G177" s="66">
        <f t="shared" si="13"/>
        <v>0.125</v>
      </c>
      <c r="H177" s="67"/>
    </row>
    <row r="178" spans="2:8" s="56" customFormat="1" ht="12.75">
      <c r="B178" s="69" t="s">
        <v>46</v>
      </c>
      <c r="C178" s="74" t="s">
        <v>2</v>
      </c>
      <c r="D178" s="74" t="s">
        <v>3</v>
      </c>
      <c r="E178" s="74" t="str">
        <f t="shared" si="12"/>
        <v>.NETBajaMedia</v>
      </c>
      <c r="F178" s="65">
        <v>2</v>
      </c>
      <c r="G178" s="66">
        <f t="shared" si="13"/>
        <v>0.25</v>
      </c>
      <c r="H178" s="67"/>
    </row>
    <row r="179" spans="2:8" s="56" customFormat="1" ht="12.75">
      <c r="B179" s="70" t="s">
        <v>46</v>
      </c>
      <c r="C179" s="75" t="s">
        <v>2</v>
      </c>
      <c r="D179" s="75" t="s">
        <v>12</v>
      </c>
      <c r="E179" s="75" t="str">
        <f t="shared" si="12"/>
        <v>.NETBajaNuevo</v>
      </c>
      <c r="F179" s="65">
        <v>5</v>
      </c>
      <c r="G179" s="66">
        <f t="shared" si="13"/>
        <v>0.625</v>
      </c>
      <c r="H179" s="67"/>
    </row>
    <row r="180" spans="2:8" s="56" customFormat="1" ht="12.75">
      <c r="B180" s="69" t="s">
        <v>46</v>
      </c>
      <c r="C180" s="74" t="s">
        <v>3</v>
      </c>
      <c r="D180" s="74" t="s">
        <v>1</v>
      </c>
      <c r="E180" s="74" t="str">
        <f t="shared" si="12"/>
        <v>.NETMediaAlta</v>
      </c>
      <c r="F180" s="65">
        <v>7</v>
      </c>
      <c r="G180" s="66">
        <f>F180/8</f>
        <v>0.875</v>
      </c>
      <c r="H180" s="67"/>
    </row>
    <row r="181" spans="2:8" s="56" customFormat="1" ht="12.75">
      <c r="B181" s="69" t="s">
        <v>46</v>
      </c>
      <c r="C181" s="74" t="s">
        <v>3</v>
      </c>
      <c r="D181" s="74" t="s">
        <v>2</v>
      </c>
      <c r="E181" s="74" t="str">
        <f t="shared" si="12"/>
        <v>.NETMediaBaja</v>
      </c>
      <c r="F181" s="65">
        <v>5</v>
      </c>
      <c r="G181" s="66">
        <f>F181/8</f>
        <v>0.625</v>
      </c>
      <c r="H181" s="67"/>
    </row>
    <row r="182" spans="2:8" s="56" customFormat="1" ht="12.75">
      <c r="B182" s="69" t="s">
        <v>46</v>
      </c>
      <c r="C182" s="74" t="s">
        <v>3</v>
      </c>
      <c r="D182" s="74" t="s">
        <v>3</v>
      </c>
      <c r="E182" s="74" t="str">
        <f t="shared" si="12"/>
        <v>.NETMediaMedia</v>
      </c>
      <c r="F182" s="65">
        <v>6</v>
      </c>
      <c r="G182" s="66">
        <f>F182/8</f>
        <v>0.75</v>
      </c>
      <c r="H182" s="67"/>
    </row>
    <row r="183" spans="2:8" s="56" customFormat="1" ht="12.75">
      <c r="B183" s="70" t="s">
        <v>46</v>
      </c>
      <c r="C183" s="75" t="s">
        <v>3</v>
      </c>
      <c r="D183" s="75" t="s">
        <v>12</v>
      </c>
      <c r="E183" s="75" t="str">
        <f t="shared" si="12"/>
        <v>.NETMediaNuevo</v>
      </c>
      <c r="F183" s="65">
        <v>9</v>
      </c>
      <c r="G183" s="66">
        <f>F183/8</f>
        <v>1.125</v>
      </c>
      <c r="H183" s="67"/>
    </row>
    <row r="184" spans="2:8" s="56" customFormat="1" ht="12.75">
      <c r="H184" s="67"/>
    </row>
    <row r="185" spans="2:8" s="56" customFormat="1" ht="12.75">
      <c r="B185" s="61" t="s">
        <v>61</v>
      </c>
      <c r="C185" s="62" t="s">
        <v>56</v>
      </c>
      <c r="D185" s="63" t="s">
        <v>49</v>
      </c>
      <c r="E185" s="63"/>
      <c r="F185" s="61" t="s">
        <v>0</v>
      </c>
      <c r="G185" s="61" t="s">
        <v>57</v>
      </c>
      <c r="H185" s="67"/>
    </row>
    <row r="186" spans="2:8" s="56" customFormat="1" ht="12.75">
      <c r="B186" s="69" t="s">
        <v>23</v>
      </c>
      <c r="C186" s="74" t="s">
        <v>1</v>
      </c>
      <c r="D186" s="74" t="s">
        <v>1</v>
      </c>
      <c r="E186" s="74" t="str">
        <f t="shared" ref="E186:E237" si="14">B186&amp;C186&amp;D186</f>
        <v>Oracle-FormAltaAlta</v>
      </c>
      <c r="F186" s="65">
        <v>27</v>
      </c>
      <c r="G186" s="66">
        <f t="shared" ref="G186:G237" si="15">F186/8</f>
        <v>3.375</v>
      </c>
      <c r="H186" s="67"/>
    </row>
    <row r="187" spans="2:8" s="56" customFormat="1" ht="12.75">
      <c r="B187" s="69" t="s">
        <v>23</v>
      </c>
      <c r="C187" s="74" t="s">
        <v>1</v>
      </c>
      <c r="D187" s="74" t="s">
        <v>2</v>
      </c>
      <c r="E187" s="74" t="str">
        <f t="shared" si="14"/>
        <v>Oracle-FormAltaBaja</v>
      </c>
      <c r="F187" s="65">
        <v>8</v>
      </c>
      <c r="G187" s="66">
        <f t="shared" si="15"/>
        <v>1</v>
      </c>
      <c r="H187" s="67"/>
    </row>
    <row r="188" spans="2:8" s="56" customFormat="1" ht="12.75">
      <c r="B188" s="69" t="s">
        <v>23</v>
      </c>
      <c r="C188" s="74" t="s">
        <v>1</v>
      </c>
      <c r="D188" s="74" t="s">
        <v>3</v>
      </c>
      <c r="E188" s="74" t="str">
        <f t="shared" si="14"/>
        <v>Oracle-FormAltaMedia</v>
      </c>
      <c r="F188" s="65">
        <v>16</v>
      </c>
      <c r="G188" s="66">
        <f t="shared" si="15"/>
        <v>2</v>
      </c>
      <c r="H188" s="67"/>
    </row>
    <row r="189" spans="2:8" s="56" customFormat="1" ht="12.75">
      <c r="B189" s="69" t="s">
        <v>23</v>
      </c>
      <c r="C189" s="74" t="s">
        <v>1</v>
      </c>
      <c r="D189" s="74" t="s">
        <v>22</v>
      </c>
      <c r="E189" s="74" t="str">
        <f t="shared" si="14"/>
        <v>Oracle-FormAltaMuy Alta</v>
      </c>
      <c r="F189" s="65">
        <v>40.5</v>
      </c>
      <c r="G189" s="66">
        <f t="shared" si="15"/>
        <v>5.0625</v>
      </c>
      <c r="H189" s="67"/>
    </row>
    <row r="190" spans="2:8" s="56" customFormat="1" ht="12.75">
      <c r="B190" s="70" t="s">
        <v>23</v>
      </c>
      <c r="C190" s="75" t="s">
        <v>1</v>
      </c>
      <c r="D190" s="75" t="s">
        <v>12</v>
      </c>
      <c r="E190" s="75" t="str">
        <f t="shared" si="14"/>
        <v>Oracle-FormAltaNuevo</v>
      </c>
      <c r="F190" s="65">
        <v>32.5</v>
      </c>
      <c r="G190" s="66">
        <f t="shared" si="15"/>
        <v>4.0625</v>
      </c>
      <c r="H190" s="67"/>
    </row>
    <row r="191" spans="2:8" s="56" customFormat="1" ht="12.75">
      <c r="B191" s="69" t="s">
        <v>23</v>
      </c>
      <c r="C191" s="74" t="s">
        <v>2</v>
      </c>
      <c r="D191" s="74" t="s">
        <v>1</v>
      </c>
      <c r="E191" s="74" t="str">
        <f t="shared" si="14"/>
        <v>Oracle-FormBajaAlta</v>
      </c>
      <c r="F191" s="65">
        <v>11</v>
      </c>
      <c r="G191" s="66">
        <f t="shared" si="15"/>
        <v>1.375</v>
      </c>
      <c r="H191" s="67"/>
    </row>
    <row r="192" spans="2:8" s="56" customFormat="1" ht="12.75">
      <c r="B192" s="69" t="s">
        <v>23</v>
      </c>
      <c r="C192" s="74" t="s">
        <v>2</v>
      </c>
      <c r="D192" s="74" t="s">
        <v>2</v>
      </c>
      <c r="E192" s="74" t="str">
        <f t="shared" si="14"/>
        <v>Oracle-FormBajaBaja</v>
      </c>
      <c r="F192" s="65">
        <v>2.5</v>
      </c>
      <c r="G192" s="66">
        <f t="shared" si="15"/>
        <v>0.3125</v>
      </c>
      <c r="H192" s="67"/>
    </row>
    <row r="193" spans="2:8" s="56" customFormat="1" ht="12.75">
      <c r="B193" s="69" t="s">
        <v>23</v>
      </c>
      <c r="C193" s="74" t="s">
        <v>2</v>
      </c>
      <c r="D193" s="74" t="s">
        <v>3</v>
      </c>
      <c r="E193" s="74" t="str">
        <f t="shared" si="14"/>
        <v>Oracle-FormBajaMedia</v>
      </c>
      <c r="F193" s="65">
        <v>5.5</v>
      </c>
      <c r="G193" s="66">
        <f t="shared" si="15"/>
        <v>0.6875</v>
      </c>
      <c r="H193" s="67"/>
    </row>
    <row r="194" spans="2:8" s="56" customFormat="1" ht="12.75">
      <c r="B194" s="69" t="s">
        <v>23</v>
      </c>
      <c r="C194" s="74" t="s">
        <v>2</v>
      </c>
      <c r="D194" s="74" t="s">
        <v>22</v>
      </c>
      <c r="E194" s="74" t="str">
        <f t="shared" si="14"/>
        <v>Oracle-FormBajaMuy Alta</v>
      </c>
      <c r="F194" s="65">
        <v>16</v>
      </c>
      <c r="G194" s="66">
        <f t="shared" si="15"/>
        <v>2</v>
      </c>
      <c r="H194" s="67"/>
    </row>
    <row r="195" spans="2:8" s="56" customFormat="1" ht="12.75">
      <c r="B195" s="70" t="s">
        <v>23</v>
      </c>
      <c r="C195" s="75" t="s">
        <v>2</v>
      </c>
      <c r="D195" s="75" t="s">
        <v>12</v>
      </c>
      <c r="E195" s="75" t="str">
        <f t="shared" si="14"/>
        <v>Oracle-FormBajaNuevo</v>
      </c>
      <c r="F195" s="65">
        <v>11</v>
      </c>
      <c r="G195" s="66">
        <f t="shared" si="15"/>
        <v>1.375</v>
      </c>
      <c r="H195" s="67"/>
    </row>
    <row r="196" spans="2:8" s="56" customFormat="1" ht="12.75">
      <c r="B196" s="69" t="s">
        <v>23</v>
      </c>
      <c r="C196" s="74" t="s">
        <v>3</v>
      </c>
      <c r="D196" s="74" t="s">
        <v>1</v>
      </c>
      <c r="E196" s="74" t="str">
        <f t="shared" si="14"/>
        <v>Oracle-FormMediaAlta</v>
      </c>
      <c r="F196" s="65">
        <v>13.5</v>
      </c>
      <c r="G196" s="66">
        <f t="shared" si="15"/>
        <v>1.6875</v>
      </c>
      <c r="H196" s="67"/>
    </row>
    <row r="197" spans="2:8" s="56" customFormat="1" ht="12.75">
      <c r="B197" s="69" t="s">
        <v>23</v>
      </c>
      <c r="C197" s="74" t="s">
        <v>3</v>
      </c>
      <c r="D197" s="74" t="s">
        <v>2</v>
      </c>
      <c r="E197" s="74" t="str">
        <f t="shared" si="14"/>
        <v>Oracle-FormMediaBaja</v>
      </c>
      <c r="F197" s="65">
        <v>5.5</v>
      </c>
      <c r="G197" s="66">
        <f t="shared" si="15"/>
        <v>0.6875</v>
      </c>
      <c r="H197" s="67"/>
    </row>
    <row r="198" spans="2:8" s="56" customFormat="1" ht="12.75">
      <c r="B198" s="69" t="s">
        <v>23</v>
      </c>
      <c r="C198" s="74" t="s">
        <v>3</v>
      </c>
      <c r="D198" s="74" t="s">
        <v>3</v>
      </c>
      <c r="E198" s="74" t="str">
        <f t="shared" si="14"/>
        <v>Oracle-FormMediaMedia</v>
      </c>
      <c r="F198" s="65">
        <v>11</v>
      </c>
      <c r="G198" s="66">
        <f t="shared" si="15"/>
        <v>1.375</v>
      </c>
      <c r="H198" s="67"/>
    </row>
    <row r="199" spans="2:8" s="56" customFormat="1" ht="12.75">
      <c r="B199" s="69" t="s">
        <v>23</v>
      </c>
      <c r="C199" s="74" t="s">
        <v>3</v>
      </c>
      <c r="D199" s="74" t="s">
        <v>22</v>
      </c>
      <c r="E199" s="74" t="str">
        <f t="shared" si="14"/>
        <v>Oracle-FormMediaMuy Alta</v>
      </c>
      <c r="F199" s="65">
        <v>27</v>
      </c>
      <c r="G199" s="66">
        <f t="shared" si="15"/>
        <v>3.375</v>
      </c>
      <c r="H199" s="67"/>
    </row>
    <row r="200" spans="2:8" s="56" customFormat="1" ht="12.75">
      <c r="B200" s="70" t="s">
        <v>23</v>
      </c>
      <c r="C200" s="75" t="s">
        <v>3</v>
      </c>
      <c r="D200" s="75" t="s">
        <v>12</v>
      </c>
      <c r="E200" s="75" t="str">
        <f t="shared" si="14"/>
        <v>Oracle-FormMediaNuevo</v>
      </c>
      <c r="F200" s="65">
        <v>21.5</v>
      </c>
      <c r="G200" s="66">
        <f t="shared" si="15"/>
        <v>2.6875</v>
      </c>
      <c r="H200" s="67"/>
    </row>
    <row r="201" spans="2:8" s="56" customFormat="1" ht="12.75">
      <c r="B201" s="69" t="s">
        <v>23</v>
      </c>
      <c r="C201" s="74" t="s">
        <v>22</v>
      </c>
      <c r="D201" s="74" t="s">
        <v>1</v>
      </c>
      <c r="E201" s="74" t="str">
        <f t="shared" si="14"/>
        <v>Oracle-FormMuy AltaAlta</v>
      </c>
      <c r="F201" s="65">
        <v>35</v>
      </c>
      <c r="G201" s="66">
        <f t="shared" si="15"/>
        <v>4.375</v>
      </c>
      <c r="H201" s="67"/>
    </row>
    <row r="202" spans="2:8" s="56" customFormat="1" ht="12.75">
      <c r="B202" s="69" t="s">
        <v>23</v>
      </c>
      <c r="C202" s="74" t="s">
        <v>22</v>
      </c>
      <c r="D202" s="74" t="s">
        <v>2</v>
      </c>
      <c r="E202" s="74" t="str">
        <f t="shared" si="14"/>
        <v>Oracle-FormMuy AltaBaja</v>
      </c>
      <c r="F202" s="65">
        <v>13.5</v>
      </c>
      <c r="G202" s="66">
        <f t="shared" si="15"/>
        <v>1.6875</v>
      </c>
      <c r="H202" s="67"/>
    </row>
    <row r="203" spans="2:8" s="56" customFormat="1" ht="12.75">
      <c r="B203" s="69" t="s">
        <v>23</v>
      </c>
      <c r="C203" s="74" t="s">
        <v>22</v>
      </c>
      <c r="D203" s="74" t="s">
        <v>3</v>
      </c>
      <c r="E203" s="74" t="str">
        <f t="shared" si="14"/>
        <v>Oracle-FormMuy AltaMedia</v>
      </c>
      <c r="F203" s="65">
        <v>21.5</v>
      </c>
      <c r="G203" s="66">
        <f t="shared" si="15"/>
        <v>2.6875</v>
      </c>
      <c r="H203" s="67"/>
    </row>
    <row r="204" spans="2:8" s="56" customFormat="1" ht="12.75">
      <c r="B204" s="69" t="s">
        <v>23</v>
      </c>
      <c r="C204" s="74" t="s">
        <v>22</v>
      </c>
      <c r="D204" s="74" t="s">
        <v>22</v>
      </c>
      <c r="E204" s="74" t="str">
        <f t="shared" si="14"/>
        <v>Oracle-FormMuy AltaMuy Alta</v>
      </c>
      <c r="F204" s="65">
        <v>54</v>
      </c>
      <c r="G204" s="66">
        <f t="shared" si="15"/>
        <v>6.75</v>
      </c>
      <c r="H204" s="67"/>
    </row>
    <row r="205" spans="2:8" s="56" customFormat="1" ht="12.75">
      <c r="B205" s="70" t="s">
        <v>23</v>
      </c>
      <c r="C205" s="75" t="s">
        <v>22</v>
      </c>
      <c r="D205" s="75" t="s">
        <v>12</v>
      </c>
      <c r="E205" s="75" t="str">
        <f t="shared" si="14"/>
        <v>Oracle-FormMuy AltaNuevo</v>
      </c>
      <c r="F205" s="65">
        <v>30</v>
      </c>
      <c r="G205" s="66">
        <f t="shared" si="15"/>
        <v>3.75</v>
      </c>
      <c r="H205" s="67"/>
    </row>
    <row r="206" spans="2:8" s="56" customFormat="1" ht="12.75">
      <c r="B206" s="69" t="s">
        <v>24</v>
      </c>
      <c r="C206" s="74" t="s">
        <v>1</v>
      </c>
      <c r="D206" s="74" t="s">
        <v>1</v>
      </c>
      <c r="E206" s="74" t="str">
        <f t="shared" si="14"/>
        <v>Oracle-ReporteAltaAlta</v>
      </c>
      <c r="F206" s="65">
        <v>27</v>
      </c>
      <c r="G206" s="66">
        <f t="shared" si="15"/>
        <v>3.375</v>
      </c>
      <c r="H206" s="67"/>
    </row>
    <row r="207" spans="2:8" s="56" customFormat="1" ht="12.75">
      <c r="B207" s="69" t="s">
        <v>24</v>
      </c>
      <c r="C207" s="74" t="s">
        <v>1</v>
      </c>
      <c r="D207" s="74" t="s">
        <v>2</v>
      </c>
      <c r="E207" s="74" t="str">
        <f t="shared" si="14"/>
        <v>Oracle-ReporteAltaBaja</v>
      </c>
      <c r="F207" s="65">
        <v>8</v>
      </c>
      <c r="G207" s="66">
        <f t="shared" si="15"/>
        <v>1</v>
      </c>
      <c r="H207" s="67"/>
    </row>
    <row r="208" spans="2:8" s="56" customFormat="1" ht="12.75">
      <c r="B208" s="69" t="s">
        <v>24</v>
      </c>
      <c r="C208" s="74" t="s">
        <v>1</v>
      </c>
      <c r="D208" s="74" t="s">
        <v>3</v>
      </c>
      <c r="E208" s="74" t="str">
        <f t="shared" si="14"/>
        <v>Oracle-ReporteAltaMedia</v>
      </c>
      <c r="F208" s="65">
        <v>16</v>
      </c>
      <c r="G208" s="66">
        <f t="shared" si="15"/>
        <v>2</v>
      </c>
      <c r="H208" s="67"/>
    </row>
    <row r="209" spans="2:8" s="56" customFormat="1" ht="12.75">
      <c r="B209" s="69" t="s">
        <v>24</v>
      </c>
      <c r="C209" s="74" t="s">
        <v>1</v>
      </c>
      <c r="D209" s="74" t="s">
        <v>22</v>
      </c>
      <c r="E209" s="74" t="str">
        <f t="shared" si="14"/>
        <v>Oracle-ReporteAltaMuy Alta</v>
      </c>
      <c r="F209" s="65">
        <v>30</v>
      </c>
      <c r="G209" s="66">
        <f t="shared" si="15"/>
        <v>3.75</v>
      </c>
      <c r="H209" s="67"/>
    </row>
    <row r="210" spans="2:8" s="56" customFormat="1" ht="12.75">
      <c r="B210" s="70" t="s">
        <v>24</v>
      </c>
      <c r="C210" s="75" t="s">
        <v>1</v>
      </c>
      <c r="D210" s="75" t="s">
        <v>12</v>
      </c>
      <c r="E210" s="75" t="str">
        <f t="shared" si="14"/>
        <v>Oracle-ReporteAltaNuevo</v>
      </c>
      <c r="F210" s="65">
        <v>21.5</v>
      </c>
      <c r="G210" s="66">
        <f t="shared" si="15"/>
        <v>2.6875</v>
      </c>
      <c r="H210" s="67"/>
    </row>
    <row r="211" spans="2:8" s="56" customFormat="1" ht="12.75">
      <c r="B211" s="69" t="s">
        <v>24</v>
      </c>
      <c r="C211" s="74" t="s">
        <v>2</v>
      </c>
      <c r="D211" s="74" t="s">
        <v>1</v>
      </c>
      <c r="E211" s="74" t="str">
        <f t="shared" si="14"/>
        <v>Oracle-ReporteBajaAlta</v>
      </c>
      <c r="F211" s="65">
        <v>11</v>
      </c>
      <c r="G211" s="66">
        <f t="shared" si="15"/>
        <v>1.375</v>
      </c>
      <c r="H211" s="67"/>
    </row>
    <row r="212" spans="2:8" s="56" customFormat="1" ht="12.75">
      <c r="B212" s="69" t="s">
        <v>24</v>
      </c>
      <c r="C212" s="74" t="s">
        <v>2</v>
      </c>
      <c r="D212" s="74" t="s">
        <v>2</v>
      </c>
      <c r="E212" s="74" t="str">
        <f t="shared" si="14"/>
        <v>Oracle-ReporteBajaBaja</v>
      </c>
      <c r="F212" s="65">
        <v>2.5</v>
      </c>
      <c r="G212" s="66">
        <f t="shared" si="15"/>
        <v>0.3125</v>
      </c>
      <c r="H212" s="67"/>
    </row>
    <row r="213" spans="2:8" s="56" customFormat="1" ht="12.75">
      <c r="B213" s="69" t="s">
        <v>24</v>
      </c>
      <c r="C213" s="74" t="s">
        <v>2</v>
      </c>
      <c r="D213" s="74" t="s">
        <v>3</v>
      </c>
      <c r="E213" s="74" t="str">
        <f t="shared" si="14"/>
        <v>Oracle-ReporteBajaMedia</v>
      </c>
      <c r="F213" s="65">
        <v>5.5</v>
      </c>
      <c r="G213" s="66">
        <f t="shared" si="15"/>
        <v>0.6875</v>
      </c>
      <c r="H213" s="67"/>
    </row>
    <row r="214" spans="2:8" s="56" customFormat="1" ht="12.75">
      <c r="B214" s="69" t="s">
        <v>24</v>
      </c>
      <c r="C214" s="74" t="s">
        <v>2</v>
      </c>
      <c r="D214" s="74" t="s">
        <v>22</v>
      </c>
      <c r="E214" s="74" t="str">
        <f t="shared" si="14"/>
        <v>Oracle-ReporteBajaMuy Alta</v>
      </c>
      <c r="F214" s="65">
        <v>16</v>
      </c>
      <c r="G214" s="66">
        <f t="shared" si="15"/>
        <v>2</v>
      </c>
      <c r="H214" s="67"/>
    </row>
    <row r="215" spans="2:8" s="56" customFormat="1" ht="12.75">
      <c r="B215" s="70" t="s">
        <v>24</v>
      </c>
      <c r="C215" s="75" t="s">
        <v>2</v>
      </c>
      <c r="D215" s="75" t="s">
        <v>12</v>
      </c>
      <c r="E215" s="75" t="str">
        <f t="shared" si="14"/>
        <v>Oracle-ReporteBajaNuevo</v>
      </c>
      <c r="F215" s="65">
        <v>5.5</v>
      </c>
      <c r="G215" s="66">
        <f t="shared" si="15"/>
        <v>0.6875</v>
      </c>
      <c r="H215" s="67"/>
    </row>
    <row r="216" spans="2:8" s="56" customFormat="1" ht="12.75">
      <c r="B216" s="69" t="s">
        <v>24</v>
      </c>
      <c r="C216" s="74" t="s">
        <v>3</v>
      </c>
      <c r="D216" s="74" t="s">
        <v>1</v>
      </c>
      <c r="E216" s="74" t="str">
        <f t="shared" si="14"/>
        <v>Oracle-ReporteMediaAlta</v>
      </c>
      <c r="F216" s="65">
        <v>13.5</v>
      </c>
      <c r="G216" s="66">
        <f t="shared" si="15"/>
        <v>1.6875</v>
      </c>
      <c r="H216" s="67"/>
    </row>
    <row r="217" spans="2:8" s="56" customFormat="1" ht="12.75">
      <c r="B217" s="69" t="s">
        <v>24</v>
      </c>
      <c r="C217" s="74" t="s">
        <v>3</v>
      </c>
      <c r="D217" s="74" t="s">
        <v>2</v>
      </c>
      <c r="E217" s="74" t="str">
        <f t="shared" si="14"/>
        <v>Oracle-ReporteMediaBaja</v>
      </c>
      <c r="F217" s="65">
        <v>5.5</v>
      </c>
      <c r="G217" s="66">
        <f t="shared" si="15"/>
        <v>0.6875</v>
      </c>
      <c r="H217" s="67"/>
    </row>
    <row r="218" spans="2:8" s="56" customFormat="1" ht="12.75">
      <c r="B218" s="69" t="s">
        <v>24</v>
      </c>
      <c r="C218" s="74" t="s">
        <v>3</v>
      </c>
      <c r="D218" s="74" t="s">
        <v>3</v>
      </c>
      <c r="E218" s="74" t="str">
        <f t="shared" si="14"/>
        <v>Oracle-ReporteMediaMedia</v>
      </c>
      <c r="F218" s="65">
        <v>11</v>
      </c>
      <c r="G218" s="66">
        <f t="shared" si="15"/>
        <v>1.375</v>
      </c>
      <c r="H218" s="67"/>
    </row>
    <row r="219" spans="2:8" s="56" customFormat="1" ht="12.75">
      <c r="B219" s="69" t="s">
        <v>24</v>
      </c>
      <c r="C219" s="74" t="s">
        <v>3</v>
      </c>
      <c r="D219" s="74" t="s">
        <v>22</v>
      </c>
      <c r="E219" s="74" t="str">
        <f t="shared" si="14"/>
        <v>Oracle-ReporteMediaMuy Alta</v>
      </c>
      <c r="F219" s="65">
        <v>27</v>
      </c>
      <c r="G219" s="66">
        <f t="shared" si="15"/>
        <v>3.375</v>
      </c>
      <c r="H219" s="67"/>
    </row>
    <row r="220" spans="2:8" s="56" customFormat="1" ht="12.75">
      <c r="B220" s="70" t="s">
        <v>24</v>
      </c>
      <c r="C220" s="75" t="s">
        <v>3</v>
      </c>
      <c r="D220" s="75" t="s">
        <v>12</v>
      </c>
      <c r="E220" s="75" t="str">
        <f t="shared" si="14"/>
        <v>Oracle-ReporteMediaNuevo</v>
      </c>
      <c r="F220" s="65">
        <v>11</v>
      </c>
      <c r="G220" s="66">
        <f t="shared" si="15"/>
        <v>1.375</v>
      </c>
      <c r="H220" s="67"/>
    </row>
    <row r="221" spans="2:8" s="56" customFormat="1" ht="12.75">
      <c r="B221" s="69" t="s">
        <v>24</v>
      </c>
      <c r="C221" s="74" t="s">
        <v>22</v>
      </c>
      <c r="D221" s="74" t="s">
        <v>1</v>
      </c>
      <c r="E221" s="74" t="str">
        <f t="shared" si="14"/>
        <v>Oracle-ReporteMuy AltaAlta</v>
      </c>
      <c r="F221" s="65">
        <v>30</v>
      </c>
      <c r="G221" s="66">
        <f t="shared" si="15"/>
        <v>3.75</v>
      </c>
      <c r="H221" s="67"/>
    </row>
    <row r="222" spans="2:8" s="56" customFormat="1" ht="12.75">
      <c r="B222" s="69" t="s">
        <v>24</v>
      </c>
      <c r="C222" s="74" t="s">
        <v>22</v>
      </c>
      <c r="D222" s="74" t="s">
        <v>2</v>
      </c>
      <c r="E222" s="74" t="str">
        <f t="shared" si="14"/>
        <v>Oracle-ReporteMuy AltaBaja</v>
      </c>
      <c r="F222" s="65">
        <v>13.5</v>
      </c>
      <c r="G222" s="66">
        <f t="shared" si="15"/>
        <v>1.6875</v>
      </c>
      <c r="H222" s="67"/>
    </row>
    <row r="223" spans="2:8" s="56" customFormat="1" ht="12.75">
      <c r="B223" s="69" t="s">
        <v>24</v>
      </c>
      <c r="C223" s="74" t="s">
        <v>22</v>
      </c>
      <c r="D223" s="74" t="s">
        <v>3</v>
      </c>
      <c r="E223" s="74" t="str">
        <f t="shared" si="14"/>
        <v>Oracle-ReporteMuy AltaMedia</v>
      </c>
      <c r="F223" s="65">
        <v>21.5</v>
      </c>
      <c r="G223" s="66">
        <f t="shared" si="15"/>
        <v>2.6875</v>
      </c>
      <c r="H223" s="67"/>
    </row>
    <row r="224" spans="2:8" s="56" customFormat="1" ht="12.75">
      <c r="B224" s="69" t="s">
        <v>24</v>
      </c>
      <c r="C224" s="74" t="s">
        <v>22</v>
      </c>
      <c r="D224" s="74" t="s">
        <v>22</v>
      </c>
      <c r="E224" s="74" t="str">
        <f t="shared" si="14"/>
        <v>Oracle-ReporteMuy AltaMuy Alta</v>
      </c>
      <c r="F224" s="65">
        <v>54</v>
      </c>
      <c r="G224" s="66">
        <f t="shared" si="15"/>
        <v>6.75</v>
      </c>
      <c r="H224" s="67"/>
    </row>
    <row r="225" spans="2:8" s="56" customFormat="1" ht="12.75">
      <c r="B225" s="70" t="s">
        <v>24</v>
      </c>
      <c r="C225" s="75" t="s">
        <v>22</v>
      </c>
      <c r="D225" s="75" t="s">
        <v>12</v>
      </c>
      <c r="E225" s="75" t="str">
        <f t="shared" si="14"/>
        <v>Oracle-ReporteMuy AltaNuevo</v>
      </c>
      <c r="F225" s="65">
        <v>28</v>
      </c>
      <c r="G225" s="66">
        <f t="shared" si="15"/>
        <v>3.5</v>
      </c>
      <c r="H225" s="67"/>
    </row>
    <row r="226" spans="2:8" s="56" customFormat="1" ht="12.75">
      <c r="B226" s="71" t="s">
        <v>26</v>
      </c>
      <c r="C226" s="74" t="s">
        <v>1</v>
      </c>
      <c r="D226" s="74" t="s">
        <v>1</v>
      </c>
      <c r="E226" s="74" t="str">
        <f t="shared" si="14"/>
        <v>PL-SQLAltaAlta</v>
      </c>
      <c r="F226" s="65">
        <v>10</v>
      </c>
      <c r="G226" s="66">
        <f t="shared" si="15"/>
        <v>1.25</v>
      </c>
      <c r="H226" s="67"/>
    </row>
    <row r="227" spans="2:8" s="56" customFormat="1" ht="12.75">
      <c r="B227" s="71" t="s">
        <v>26</v>
      </c>
      <c r="C227" s="74" t="s">
        <v>1</v>
      </c>
      <c r="D227" s="74" t="s">
        <v>2</v>
      </c>
      <c r="E227" s="74" t="str">
        <f t="shared" si="14"/>
        <v>PL-SQLAltaBaja</v>
      </c>
      <c r="F227" s="65">
        <v>6</v>
      </c>
      <c r="G227" s="66">
        <f t="shared" si="15"/>
        <v>0.75</v>
      </c>
      <c r="H227" s="67"/>
    </row>
    <row r="228" spans="2:8" s="56" customFormat="1" ht="12.75">
      <c r="B228" s="71" t="s">
        <v>26</v>
      </c>
      <c r="C228" s="74" t="s">
        <v>1</v>
      </c>
      <c r="D228" s="74" t="s">
        <v>3</v>
      </c>
      <c r="E228" s="74" t="str">
        <f t="shared" si="14"/>
        <v>PL-SQLAltaMedia</v>
      </c>
      <c r="F228" s="65">
        <v>8</v>
      </c>
      <c r="G228" s="66">
        <f t="shared" si="15"/>
        <v>1</v>
      </c>
      <c r="H228" s="67"/>
    </row>
    <row r="229" spans="2:8" s="56" customFormat="1" ht="12.75">
      <c r="B229" s="70" t="s">
        <v>26</v>
      </c>
      <c r="C229" s="75" t="s">
        <v>1</v>
      </c>
      <c r="D229" s="75" t="s">
        <v>12</v>
      </c>
      <c r="E229" s="75" t="str">
        <f t="shared" si="14"/>
        <v>PL-SQLAltaNuevo</v>
      </c>
      <c r="F229" s="65">
        <v>16</v>
      </c>
      <c r="G229" s="66">
        <f t="shared" si="15"/>
        <v>2</v>
      </c>
      <c r="H229" s="67"/>
    </row>
    <row r="230" spans="2:8" s="5" customFormat="1">
      <c r="B230" s="71" t="s">
        <v>26</v>
      </c>
      <c r="C230" s="74" t="s">
        <v>2</v>
      </c>
      <c r="D230" s="74" t="s">
        <v>1</v>
      </c>
      <c r="E230" s="74" t="str">
        <f t="shared" si="14"/>
        <v>PL-SQLBajaAlta</v>
      </c>
      <c r="F230" s="65">
        <v>3</v>
      </c>
      <c r="G230" s="66">
        <f t="shared" si="15"/>
        <v>0.375</v>
      </c>
      <c r="H230" s="18"/>
    </row>
    <row r="231" spans="2:8" s="5" customFormat="1">
      <c r="B231" s="71" t="s">
        <v>26</v>
      </c>
      <c r="C231" s="74" t="s">
        <v>2</v>
      </c>
      <c r="D231" s="74" t="s">
        <v>2</v>
      </c>
      <c r="E231" s="74" t="str">
        <f t="shared" si="14"/>
        <v>PL-SQLBajaBaja</v>
      </c>
      <c r="F231" s="65">
        <v>1</v>
      </c>
      <c r="G231" s="66">
        <f t="shared" si="15"/>
        <v>0.125</v>
      </c>
      <c r="H231" s="18"/>
    </row>
    <row r="232" spans="2:8" s="5" customFormat="1">
      <c r="B232" s="71" t="s">
        <v>26</v>
      </c>
      <c r="C232" s="74" t="s">
        <v>2</v>
      </c>
      <c r="D232" s="74" t="s">
        <v>3</v>
      </c>
      <c r="E232" s="74" t="str">
        <f t="shared" si="14"/>
        <v>PL-SQLBajaMedia</v>
      </c>
      <c r="F232" s="65">
        <v>2</v>
      </c>
      <c r="G232" s="66">
        <f t="shared" si="15"/>
        <v>0.25</v>
      </c>
      <c r="H232" s="18"/>
    </row>
    <row r="233" spans="2:8" s="5" customFormat="1">
      <c r="B233" s="70" t="s">
        <v>26</v>
      </c>
      <c r="C233" s="75" t="s">
        <v>2</v>
      </c>
      <c r="D233" s="75" t="s">
        <v>12</v>
      </c>
      <c r="E233" s="75" t="str">
        <f t="shared" si="14"/>
        <v>PL-SQLBajaNuevo</v>
      </c>
      <c r="F233" s="65">
        <v>5</v>
      </c>
      <c r="G233" s="66">
        <f t="shared" si="15"/>
        <v>0.625</v>
      </c>
      <c r="H233" s="18"/>
    </row>
    <row r="234" spans="2:8" s="5" customFormat="1">
      <c r="B234" s="71" t="s">
        <v>26</v>
      </c>
      <c r="C234" s="74" t="s">
        <v>3</v>
      </c>
      <c r="D234" s="74" t="s">
        <v>1</v>
      </c>
      <c r="E234" s="74" t="str">
        <f t="shared" si="14"/>
        <v>PL-SQLMediaAlta</v>
      </c>
      <c r="F234" s="65">
        <v>7</v>
      </c>
      <c r="G234" s="66">
        <f t="shared" si="15"/>
        <v>0.875</v>
      </c>
      <c r="H234" s="18"/>
    </row>
    <row r="235" spans="2:8" s="5" customFormat="1">
      <c r="B235" s="71" t="s">
        <v>26</v>
      </c>
      <c r="C235" s="74" t="s">
        <v>3</v>
      </c>
      <c r="D235" s="74" t="s">
        <v>2</v>
      </c>
      <c r="E235" s="74" t="str">
        <f t="shared" si="14"/>
        <v>PL-SQLMediaBaja</v>
      </c>
      <c r="F235" s="65">
        <v>5</v>
      </c>
      <c r="G235" s="66">
        <f t="shared" si="15"/>
        <v>0.625</v>
      </c>
      <c r="H235" s="18"/>
    </row>
    <row r="236" spans="2:8" s="5" customFormat="1">
      <c r="B236" s="71" t="s">
        <v>26</v>
      </c>
      <c r="C236" s="74" t="s">
        <v>3</v>
      </c>
      <c r="D236" s="74" t="s">
        <v>3</v>
      </c>
      <c r="E236" s="74" t="str">
        <f t="shared" si="14"/>
        <v>PL-SQLMediaMedia</v>
      </c>
      <c r="F236" s="65">
        <v>6</v>
      </c>
      <c r="G236" s="66">
        <f t="shared" si="15"/>
        <v>0.75</v>
      </c>
      <c r="H236" s="18"/>
    </row>
    <row r="237" spans="2:8" s="5" customFormat="1">
      <c r="B237" s="70" t="s">
        <v>26</v>
      </c>
      <c r="C237" s="75" t="s">
        <v>3</v>
      </c>
      <c r="D237" s="75" t="s">
        <v>12</v>
      </c>
      <c r="E237" s="75" t="str">
        <f t="shared" si="14"/>
        <v>PL-SQLMediaNuevo</v>
      </c>
      <c r="F237" s="65">
        <v>9</v>
      </c>
      <c r="G237" s="66">
        <f t="shared" si="15"/>
        <v>1.125</v>
      </c>
      <c r="H237" s="18"/>
    </row>
    <row r="238" spans="2:8" s="5" customFormat="1">
      <c r="H238" s="18"/>
    </row>
    <row r="239" spans="2:8" s="5" customFormat="1">
      <c r="B239" s="61" t="s">
        <v>69</v>
      </c>
      <c r="C239" s="62" t="s">
        <v>56</v>
      </c>
      <c r="D239" s="63" t="s">
        <v>49</v>
      </c>
      <c r="E239" s="63"/>
      <c r="F239" s="61" t="s">
        <v>0</v>
      </c>
      <c r="G239" s="61" t="s">
        <v>57</v>
      </c>
      <c r="H239" s="18"/>
    </row>
    <row r="240" spans="2:8" s="5" customFormat="1">
      <c r="B240" s="69" t="s">
        <v>29</v>
      </c>
      <c r="C240" s="74" t="s">
        <v>1</v>
      </c>
      <c r="D240" s="74" t="s">
        <v>1</v>
      </c>
      <c r="E240" s="74" t="str">
        <f t="shared" ref="E240:E263" si="16">B240&amp;C240&amp;D240</f>
        <v>HtmlAltaAlta</v>
      </c>
      <c r="F240" s="65">
        <v>20</v>
      </c>
      <c r="G240" s="66">
        <f t="shared" ref="G240:G263" si="17">F240/8</f>
        <v>2.5</v>
      </c>
      <c r="H240" s="18"/>
    </row>
    <row r="241" spans="2:8" s="5" customFormat="1">
      <c r="B241" s="69" t="s">
        <v>29</v>
      </c>
      <c r="C241" s="74" t="s">
        <v>1</v>
      </c>
      <c r="D241" s="74" t="s">
        <v>2</v>
      </c>
      <c r="E241" s="74" t="str">
        <f t="shared" si="16"/>
        <v>HtmlAltaBaja</v>
      </c>
      <c r="F241" s="65">
        <v>9</v>
      </c>
      <c r="G241" s="66">
        <f t="shared" si="17"/>
        <v>1.125</v>
      </c>
      <c r="H241" s="18"/>
    </row>
    <row r="242" spans="2:8" s="5" customFormat="1">
      <c r="B242" s="69" t="s">
        <v>29</v>
      </c>
      <c r="C242" s="74" t="s">
        <v>1</v>
      </c>
      <c r="D242" s="74" t="s">
        <v>3</v>
      </c>
      <c r="E242" s="74" t="str">
        <f t="shared" si="16"/>
        <v>HtmlAltaMedia</v>
      </c>
      <c r="F242" s="65">
        <v>15</v>
      </c>
      <c r="G242" s="66">
        <f t="shared" si="17"/>
        <v>1.875</v>
      </c>
      <c r="H242" s="18"/>
    </row>
    <row r="243" spans="2:8" s="5" customFormat="1">
      <c r="B243" s="70" t="s">
        <v>29</v>
      </c>
      <c r="C243" s="75" t="s">
        <v>1</v>
      </c>
      <c r="D243" s="75" t="s">
        <v>12</v>
      </c>
      <c r="E243" s="75" t="str">
        <f t="shared" si="16"/>
        <v>HtmlAltaNuevo</v>
      </c>
      <c r="F243" s="65">
        <v>24</v>
      </c>
      <c r="G243" s="66">
        <f t="shared" si="17"/>
        <v>3</v>
      </c>
      <c r="H243" s="18"/>
    </row>
    <row r="244" spans="2:8">
      <c r="B244" s="69" t="s">
        <v>29</v>
      </c>
      <c r="C244" s="74" t="s">
        <v>2</v>
      </c>
      <c r="D244" s="74" t="s">
        <v>1</v>
      </c>
      <c r="E244" s="74" t="str">
        <f t="shared" si="16"/>
        <v>HtmlBajaAlta</v>
      </c>
      <c r="F244" s="65">
        <v>8</v>
      </c>
      <c r="G244" s="66">
        <f t="shared" si="17"/>
        <v>1</v>
      </c>
      <c r="H244" s="18"/>
    </row>
    <row r="245" spans="2:8">
      <c r="B245" s="69" t="s">
        <v>29</v>
      </c>
      <c r="C245" s="74" t="s">
        <v>2</v>
      </c>
      <c r="D245" s="74" t="s">
        <v>2</v>
      </c>
      <c r="E245" s="74" t="str">
        <f t="shared" si="16"/>
        <v>HtmlBajaBaja</v>
      </c>
      <c r="F245" s="65">
        <v>3</v>
      </c>
      <c r="G245" s="66">
        <f t="shared" si="17"/>
        <v>0.375</v>
      </c>
      <c r="H245" s="18"/>
    </row>
    <row r="246" spans="2:8">
      <c r="B246" s="69" t="s">
        <v>29</v>
      </c>
      <c r="C246" s="74" t="s">
        <v>2</v>
      </c>
      <c r="D246" s="74" t="s">
        <v>3</v>
      </c>
      <c r="E246" s="74" t="str">
        <f t="shared" si="16"/>
        <v>HtmlBajaMedia</v>
      </c>
      <c r="F246" s="65">
        <v>6</v>
      </c>
      <c r="G246" s="66">
        <f t="shared" si="17"/>
        <v>0.75</v>
      </c>
      <c r="H246" s="18"/>
    </row>
    <row r="247" spans="2:8">
      <c r="B247" s="70" t="s">
        <v>29</v>
      </c>
      <c r="C247" s="75" t="s">
        <v>2</v>
      </c>
      <c r="D247" s="75" t="s">
        <v>12</v>
      </c>
      <c r="E247" s="75" t="str">
        <f t="shared" si="16"/>
        <v>HtmlBajaNuevo</v>
      </c>
      <c r="F247" s="65">
        <v>10</v>
      </c>
      <c r="G247" s="66">
        <f t="shared" si="17"/>
        <v>1.25</v>
      </c>
      <c r="H247" s="18"/>
    </row>
    <row r="248" spans="2:8">
      <c r="B248" s="69" t="s">
        <v>29</v>
      </c>
      <c r="C248" s="74" t="s">
        <v>3</v>
      </c>
      <c r="D248" s="74" t="s">
        <v>1</v>
      </c>
      <c r="E248" s="74" t="str">
        <f t="shared" si="16"/>
        <v>HtmlMediaAlta</v>
      </c>
      <c r="F248" s="65">
        <v>12</v>
      </c>
      <c r="G248" s="66">
        <f t="shared" si="17"/>
        <v>1.5</v>
      </c>
      <c r="H248" s="18"/>
    </row>
    <row r="249" spans="2:8">
      <c r="B249" s="69" t="s">
        <v>29</v>
      </c>
      <c r="C249" s="74" t="s">
        <v>3</v>
      </c>
      <c r="D249" s="74" t="s">
        <v>2</v>
      </c>
      <c r="E249" s="74" t="str">
        <f t="shared" si="16"/>
        <v>HtmlMediaBaja</v>
      </c>
      <c r="F249" s="65">
        <v>6</v>
      </c>
      <c r="G249" s="66">
        <f t="shared" si="17"/>
        <v>0.75</v>
      </c>
      <c r="H249" s="18"/>
    </row>
    <row r="250" spans="2:8">
      <c r="B250" s="69" t="s">
        <v>29</v>
      </c>
      <c r="C250" s="74" t="s">
        <v>3</v>
      </c>
      <c r="D250" s="74" t="s">
        <v>3</v>
      </c>
      <c r="E250" s="74" t="str">
        <f t="shared" si="16"/>
        <v>HtmlMediaMedia</v>
      </c>
      <c r="F250" s="65">
        <v>9</v>
      </c>
      <c r="G250" s="66">
        <f t="shared" si="17"/>
        <v>1.125</v>
      </c>
      <c r="H250" s="18"/>
    </row>
    <row r="251" spans="2:8">
      <c r="B251" s="70" t="s">
        <v>29</v>
      </c>
      <c r="C251" s="75" t="s">
        <v>3</v>
      </c>
      <c r="D251" s="75" t="s">
        <v>12</v>
      </c>
      <c r="E251" s="75" t="str">
        <f t="shared" si="16"/>
        <v>HtmlMediaNuevo</v>
      </c>
      <c r="F251" s="65">
        <v>16</v>
      </c>
      <c r="G251" s="66">
        <f t="shared" si="17"/>
        <v>2</v>
      </c>
      <c r="H251" s="18"/>
    </row>
    <row r="252" spans="2:8">
      <c r="B252" s="64" t="s">
        <v>60</v>
      </c>
      <c r="C252" s="72" t="s">
        <v>1</v>
      </c>
      <c r="D252" s="72" t="s">
        <v>1</v>
      </c>
      <c r="E252" s="74" t="str">
        <f t="shared" si="16"/>
        <v>XMLAltaAlta</v>
      </c>
      <c r="F252" s="65">
        <v>10</v>
      </c>
      <c r="G252" s="66">
        <f t="shared" si="17"/>
        <v>1.25</v>
      </c>
      <c r="H252" s="18"/>
    </row>
    <row r="253" spans="2:8">
      <c r="B253" s="64" t="s">
        <v>60</v>
      </c>
      <c r="C253" s="72" t="s">
        <v>1</v>
      </c>
      <c r="D253" s="72" t="s">
        <v>2</v>
      </c>
      <c r="E253" s="74" t="str">
        <f t="shared" si="16"/>
        <v>XMLAltaBaja</v>
      </c>
      <c r="F253" s="65">
        <v>5</v>
      </c>
      <c r="G253" s="66">
        <f t="shared" si="17"/>
        <v>0.625</v>
      </c>
      <c r="H253" s="18"/>
    </row>
    <row r="254" spans="2:8">
      <c r="B254" s="64" t="s">
        <v>60</v>
      </c>
      <c r="C254" s="72" t="s">
        <v>1</v>
      </c>
      <c r="D254" s="72" t="s">
        <v>3</v>
      </c>
      <c r="E254" s="74" t="str">
        <f t="shared" si="16"/>
        <v>XMLAltaMedia</v>
      </c>
      <c r="F254" s="65">
        <v>8</v>
      </c>
      <c r="G254" s="66">
        <f t="shared" si="17"/>
        <v>1</v>
      </c>
      <c r="H254" s="18"/>
    </row>
    <row r="255" spans="2:8">
      <c r="B255" s="68" t="s">
        <v>60</v>
      </c>
      <c r="C255" s="73" t="s">
        <v>1</v>
      </c>
      <c r="D255" s="73" t="s">
        <v>12</v>
      </c>
      <c r="E255" s="75" t="str">
        <f t="shared" si="16"/>
        <v>XMLAltaNuevo</v>
      </c>
      <c r="F255" s="65">
        <v>12</v>
      </c>
      <c r="G255" s="66">
        <f t="shared" si="17"/>
        <v>1.5</v>
      </c>
      <c r="H255" s="18"/>
    </row>
    <row r="256" spans="2:8">
      <c r="B256" s="64" t="s">
        <v>60</v>
      </c>
      <c r="C256" s="72" t="s">
        <v>2</v>
      </c>
      <c r="D256" s="72" t="s">
        <v>1</v>
      </c>
      <c r="E256" s="74" t="str">
        <f t="shared" si="16"/>
        <v>XMLBajaAlta</v>
      </c>
      <c r="F256" s="65">
        <v>4</v>
      </c>
      <c r="G256" s="66">
        <f t="shared" si="17"/>
        <v>0.5</v>
      </c>
      <c r="H256" s="18"/>
    </row>
    <row r="257" spans="2:8">
      <c r="B257" s="64" t="s">
        <v>60</v>
      </c>
      <c r="C257" s="72" t="s">
        <v>2</v>
      </c>
      <c r="D257" s="72" t="s">
        <v>2</v>
      </c>
      <c r="E257" s="74" t="str">
        <f t="shared" si="16"/>
        <v>XMLBajaBaja</v>
      </c>
      <c r="F257" s="65">
        <v>2</v>
      </c>
      <c r="G257" s="66">
        <f t="shared" si="17"/>
        <v>0.25</v>
      </c>
      <c r="H257" s="18"/>
    </row>
    <row r="258" spans="2:8">
      <c r="B258" s="68" t="s">
        <v>60</v>
      </c>
      <c r="C258" s="73" t="s">
        <v>2</v>
      </c>
      <c r="D258" s="73" t="s">
        <v>12</v>
      </c>
      <c r="E258" s="75" t="str">
        <f t="shared" si="16"/>
        <v>XMLBajaNuevo</v>
      </c>
      <c r="F258" s="65">
        <v>5</v>
      </c>
      <c r="G258" s="66">
        <f t="shared" si="17"/>
        <v>0.625</v>
      </c>
      <c r="H258" s="18"/>
    </row>
    <row r="259" spans="2:8">
      <c r="B259" s="64" t="s">
        <v>60</v>
      </c>
      <c r="C259" s="72" t="s">
        <v>2</v>
      </c>
      <c r="D259" s="72" t="s">
        <v>3</v>
      </c>
      <c r="E259" s="74" t="str">
        <f t="shared" si="16"/>
        <v>XMLBajaMedia</v>
      </c>
      <c r="F259" s="65">
        <v>3</v>
      </c>
      <c r="G259" s="66">
        <f t="shared" si="17"/>
        <v>0.375</v>
      </c>
      <c r="H259" s="18"/>
    </row>
    <row r="260" spans="2:8">
      <c r="B260" s="64" t="s">
        <v>60</v>
      </c>
      <c r="C260" s="72" t="s">
        <v>3</v>
      </c>
      <c r="D260" s="72" t="s">
        <v>1</v>
      </c>
      <c r="E260" s="74" t="str">
        <f t="shared" si="16"/>
        <v>XMLMediaAlta</v>
      </c>
      <c r="F260" s="65">
        <v>6</v>
      </c>
      <c r="G260" s="66">
        <f t="shared" si="17"/>
        <v>0.75</v>
      </c>
      <c r="H260" s="18"/>
    </row>
    <row r="261" spans="2:8">
      <c r="B261" s="64" t="s">
        <v>60</v>
      </c>
      <c r="C261" s="72" t="s">
        <v>3</v>
      </c>
      <c r="D261" s="72" t="s">
        <v>2</v>
      </c>
      <c r="E261" s="74" t="str">
        <f t="shared" si="16"/>
        <v>XMLMediaBaja</v>
      </c>
      <c r="F261" s="65">
        <v>3</v>
      </c>
      <c r="G261" s="66">
        <f t="shared" si="17"/>
        <v>0.375</v>
      </c>
      <c r="H261" s="18"/>
    </row>
    <row r="262" spans="2:8">
      <c r="B262" s="64" t="s">
        <v>60</v>
      </c>
      <c r="C262" s="72" t="s">
        <v>3</v>
      </c>
      <c r="D262" s="72" t="s">
        <v>3</v>
      </c>
      <c r="E262" s="74" t="str">
        <f t="shared" si="16"/>
        <v>XMLMediaMedia</v>
      </c>
      <c r="F262" s="65">
        <v>4</v>
      </c>
      <c r="G262" s="66">
        <f t="shared" si="17"/>
        <v>0.5</v>
      </c>
      <c r="H262" s="18"/>
    </row>
    <row r="263" spans="2:8">
      <c r="B263" s="68" t="s">
        <v>60</v>
      </c>
      <c r="C263" s="73" t="s">
        <v>3</v>
      </c>
      <c r="D263" s="73" t="s">
        <v>12</v>
      </c>
      <c r="E263" s="75" t="str">
        <f t="shared" si="16"/>
        <v>XMLMediaNuevo</v>
      </c>
      <c r="F263" s="65">
        <v>7</v>
      </c>
      <c r="G263" s="66">
        <f t="shared" si="17"/>
        <v>0.875</v>
      </c>
      <c r="H263" s="18"/>
    </row>
    <row r="264" spans="2:8">
      <c r="C264" s="10"/>
      <c r="D264" s="10"/>
      <c r="E264" s="10"/>
      <c r="G264" s="10"/>
      <c r="H264" s="18"/>
    </row>
    <row r="265" spans="2:8">
      <c r="B265" s="61" t="s">
        <v>62</v>
      </c>
      <c r="C265" s="62" t="s">
        <v>56</v>
      </c>
      <c r="D265" s="63" t="s">
        <v>49</v>
      </c>
      <c r="E265" s="63"/>
      <c r="F265" s="61" t="s">
        <v>0</v>
      </c>
      <c r="G265" s="61" t="s">
        <v>57</v>
      </c>
      <c r="H265" s="18"/>
    </row>
    <row r="266" spans="2:8">
      <c r="B266" s="21" t="s">
        <v>34</v>
      </c>
      <c r="C266" s="76" t="s">
        <v>1</v>
      </c>
      <c r="D266" s="76" t="s">
        <v>1</v>
      </c>
      <c r="E266" s="74" t="str">
        <f t="shared" ref="E266:E277" si="18">B266&amp;C266&amp;D266</f>
        <v>UnixAltaAlta</v>
      </c>
      <c r="F266" s="57">
        <v>22</v>
      </c>
      <c r="G266" s="58">
        <f t="shared" ref="G266:G277" si="19">F266/8</f>
        <v>2.75</v>
      </c>
      <c r="H266" s="18"/>
    </row>
    <row r="267" spans="2:8">
      <c r="B267" s="21" t="s">
        <v>34</v>
      </c>
      <c r="C267" s="76" t="s">
        <v>1</v>
      </c>
      <c r="D267" s="76" t="s">
        <v>2</v>
      </c>
      <c r="E267" s="74" t="str">
        <f t="shared" si="18"/>
        <v>UnixAltaBaja</v>
      </c>
      <c r="F267" s="57">
        <v>15</v>
      </c>
      <c r="G267" s="58">
        <f t="shared" si="19"/>
        <v>1.875</v>
      </c>
      <c r="H267" s="18"/>
    </row>
    <row r="268" spans="2:8">
      <c r="B268" s="21" t="s">
        <v>34</v>
      </c>
      <c r="C268" s="76" t="s">
        <v>1</v>
      </c>
      <c r="D268" s="76" t="s">
        <v>3</v>
      </c>
      <c r="E268" s="74" t="str">
        <f t="shared" si="18"/>
        <v>UnixAltaMedia</v>
      </c>
      <c r="F268" s="57">
        <v>20</v>
      </c>
      <c r="G268" s="58">
        <f t="shared" si="19"/>
        <v>2.5</v>
      </c>
      <c r="H268" s="18"/>
    </row>
    <row r="269" spans="2:8">
      <c r="B269" s="60" t="s">
        <v>34</v>
      </c>
      <c r="C269" s="77" t="s">
        <v>1</v>
      </c>
      <c r="D269" s="77" t="s">
        <v>12</v>
      </c>
      <c r="E269" s="75" t="str">
        <f t="shared" si="18"/>
        <v>UnixAltaNuevo</v>
      </c>
      <c r="F269" s="57">
        <v>25</v>
      </c>
      <c r="G269" s="58">
        <f t="shared" si="19"/>
        <v>3.125</v>
      </c>
      <c r="H269" s="18"/>
    </row>
    <row r="270" spans="2:8">
      <c r="B270" s="21" t="s">
        <v>34</v>
      </c>
      <c r="C270" s="76" t="s">
        <v>2</v>
      </c>
      <c r="D270" s="76" t="s">
        <v>1</v>
      </c>
      <c r="E270" s="74" t="str">
        <f t="shared" si="18"/>
        <v>UnixBajaAlta</v>
      </c>
      <c r="F270" s="57">
        <v>15</v>
      </c>
      <c r="G270" s="58">
        <f t="shared" si="19"/>
        <v>1.875</v>
      </c>
      <c r="H270" s="18"/>
    </row>
    <row r="271" spans="2:8">
      <c r="B271" s="21" t="s">
        <v>34</v>
      </c>
      <c r="C271" s="76" t="s">
        <v>2</v>
      </c>
      <c r="D271" s="76" t="s">
        <v>2</v>
      </c>
      <c r="E271" s="74" t="str">
        <f t="shared" si="18"/>
        <v>UnixBajaBaja</v>
      </c>
      <c r="F271" s="57">
        <v>5</v>
      </c>
      <c r="G271" s="58">
        <f t="shared" si="19"/>
        <v>0.625</v>
      </c>
      <c r="H271" s="18"/>
    </row>
    <row r="272" spans="2:8">
      <c r="B272" s="21" t="s">
        <v>34</v>
      </c>
      <c r="C272" s="76" t="s">
        <v>2</v>
      </c>
      <c r="D272" s="76" t="s">
        <v>3</v>
      </c>
      <c r="E272" s="74" t="str">
        <f t="shared" si="18"/>
        <v>UnixBajaMedia</v>
      </c>
      <c r="F272" s="57">
        <v>10</v>
      </c>
      <c r="G272" s="58">
        <f t="shared" si="19"/>
        <v>1.25</v>
      </c>
      <c r="H272" s="18"/>
    </row>
    <row r="273" spans="2:8">
      <c r="B273" s="60" t="s">
        <v>34</v>
      </c>
      <c r="C273" s="77" t="s">
        <v>2</v>
      </c>
      <c r="D273" s="77" t="s">
        <v>12</v>
      </c>
      <c r="E273" s="75" t="str">
        <f t="shared" si="18"/>
        <v>UnixBajaNuevo</v>
      </c>
      <c r="F273" s="57">
        <v>17</v>
      </c>
      <c r="G273" s="58">
        <f t="shared" si="19"/>
        <v>2.125</v>
      </c>
      <c r="H273" s="18"/>
    </row>
    <row r="274" spans="2:8">
      <c r="B274" s="21" t="s">
        <v>34</v>
      </c>
      <c r="C274" s="76" t="s">
        <v>3</v>
      </c>
      <c r="D274" s="76" t="s">
        <v>1</v>
      </c>
      <c r="E274" s="74" t="str">
        <f t="shared" si="18"/>
        <v>UnixMediaAlta</v>
      </c>
      <c r="F274" s="57">
        <v>19</v>
      </c>
      <c r="G274" s="58">
        <f t="shared" si="19"/>
        <v>2.375</v>
      </c>
      <c r="H274" s="18"/>
    </row>
    <row r="275" spans="2:8">
      <c r="B275" s="21" t="s">
        <v>34</v>
      </c>
      <c r="C275" s="76" t="s">
        <v>3</v>
      </c>
      <c r="D275" s="76" t="s">
        <v>2</v>
      </c>
      <c r="E275" s="74" t="str">
        <f t="shared" si="18"/>
        <v>UnixMediaBaja</v>
      </c>
      <c r="F275" s="57">
        <v>10</v>
      </c>
      <c r="G275" s="58">
        <f t="shared" si="19"/>
        <v>1.25</v>
      </c>
      <c r="H275" s="18"/>
    </row>
    <row r="276" spans="2:8">
      <c r="B276" s="21" t="s">
        <v>34</v>
      </c>
      <c r="C276" s="76" t="s">
        <v>3</v>
      </c>
      <c r="D276" s="76" t="s">
        <v>3</v>
      </c>
      <c r="E276" s="74" t="str">
        <f t="shared" si="18"/>
        <v>UnixMediaMedia</v>
      </c>
      <c r="F276" s="57">
        <v>17</v>
      </c>
      <c r="G276" s="58">
        <f t="shared" si="19"/>
        <v>2.125</v>
      </c>
      <c r="H276" s="18"/>
    </row>
    <row r="277" spans="2:8">
      <c r="B277" s="60" t="s">
        <v>34</v>
      </c>
      <c r="C277" s="77" t="s">
        <v>3</v>
      </c>
      <c r="D277" s="77" t="s">
        <v>12</v>
      </c>
      <c r="E277" s="75" t="str">
        <f t="shared" si="18"/>
        <v>UnixMediaNuevo</v>
      </c>
      <c r="F277" s="57">
        <v>20</v>
      </c>
      <c r="G277" s="58">
        <f t="shared" si="19"/>
        <v>2.5</v>
      </c>
      <c r="H277" s="18"/>
    </row>
    <row r="278" spans="2:8">
      <c r="C278" s="10"/>
      <c r="D278" s="10"/>
      <c r="E278" s="10"/>
      <c r="G278" s="10"/>
      <c r="H278" s="18"/>
    </row>
    <row r="279" spans="2:8">
      <c r="B279" s="61" t="s">
        <v>63</v>
      </c>
      <c r="C279" s="62" t="s">
        <v>56</v>
      </c>
      <c r="D279" s="63" t="s">
        <v>49</v>
      </c>
      <c r="E279" s="63"/>
      <c r="F279" s="61" t="s">
        <v>0</v>
      </c>
      <c r="G279" s="61" t="s">
        <v>57</v>
      </c>
      <c r="H279" s="18"/>
    </row>
    <row r="280" spans="2:8">
      <c r="B280" s="69" t="s">
        <v>31</v>
      </c>
      <c r="C280" s="74" t="s">
        <v>1</v>
      </c>
      <c r="D280" s="74" t="s">
        <v>1</v>
      </c>
      <c r="E280" s="74" t="str">
        <f t="shared" ref="E280:E303" si="20">B280&amp;C280&amp;D280</f>
        <v>SQL Server-Stored ProceduresAltaAlta</v>
      </c>
      <c r="F280" s="65">
        <v>20</v>
      </c>
      <c r="G280" s="66">
        <f t="shared" ref="G280:G303" si="21">F280/8</f>
        <v>2.5</v>
      </c>
      <c r="H280" s="18"/>
    </row>
    <row r="281" spans="2:8">
      <c r="B281" s="69" t="s">
        <v>31</v>
      </c>
      <c r="C281" s="74" t="s">
        <v>1</v>
      </c>
      <c r="D281" s="74" t="s">
        <v>2</v>
      </c>
      <c r="E281" s="74" t="str">
        <f t="shared" si="20"/>
        <v>SQL Server-Stored ProceduresAltaBaja</v>
      </c>
      <c r="F281" s="65">
        <v>8</v>
      </c>
      <c r="G281" s="66">
        <f t="shared" si="21"/>
        <v>1</v>
      </c>
      <c r="H281" s="18"/>
    </row>
    <row r="282" spans="2:8">
      <c r="B282" s="69" t="s">
        <v>31</v>
      </c>
      <c r="C282" s="74" t="s">
        <v>1</v>
      </c>
      <c r="D282" s="74" t="s">
        <v>3</v>
      </c>
      <c r="E282" s="74" t="str">
        <f t="shared" si="20"/>
        <v>SQL Server-Stored ProceduresAltaMedia</v>
      </c>
      <c r="F282" s="65">
        <v>15</v>
      </c>
      <c r="G282" s="66">
        <f t="shared" si="21"/>
        <v>1.875</v>
      </c>
      <c r="H282" s="18"/>
    </row>
    <row r="283" spans="2:8">
      <c r="B283" s="70" t="s">
        <v>31</v>
      </c>
      <c r="C283" s="75" t="s">
        <v>1</v>
      </c>
      <c r="D283" s="75" t="s">
        <v>12</v>
      </c>
      <c r="E283" s="75" t="str">
        <f t="shared" si="20"/>
        <v>SQL Server-Stored ProceduresAltaNuevo</v>
      </c>
      <c r="F283" s="65">
        <v>24</v>
      </c>
      <c r="G283" s="66">
        <f t="shared" si="21"/>
        <v>3</v>
      </c>
      <c r="H283" s="18"/>
    </row>
    <row r="284" spans="2:8">
      <c r="B284" s="21" t="s">
        <v>31</v>
      </c>
      <c r="C284" s="76" t="s">
        <v>2</v>
      </c>
      <c r="D284" s="76" t="s">
        <v>1</v>
      </c>
      <c r="E284" s="74" t="str">
        <f t="shared" si="20"/>
        <v>SQL Server-Stored ProceduresBajaAlta</v>
      </c>
      <c r="F284" s="57">
        <v>3</v>
      </c>
      <c r="G284" s="58">
        <f t="shared" si="21"/>
        <v>0.375</v>
      </c>
      <c r="H284" s="18"/>
    </row>
    <row r="285" spans="2:8">
      <c r="B285" s="21" t="s">
        <v>31</v>
      </c>
      <c r="C285" s="76" t="s">
        <v>2</v>
      </c>
      <c r="D285" s="76" t="s">
        <v>2</v>
      </c>
      <c r="E285" s="74" t="str">
        <f t="shared" si="20"/>
        <v>SQL Server-Stored ProceduresBajaBaja</v>
      </c>
      <c r="F285" s="57">
        <v>1</v>
      </c>
      <c r="G285" s="58">
        <f t="shared" si="21"/>
        <v>0.125</v>
      </c>
      <c r="H285" s="18"/>
    </row>
    <row r="286" spans="2:8">
      <c r="B286" s="21" t="s">
        <v>31</v>
      </c>
      <c r="C286" s="76" t="s">
        <v>2</v>
      </c>
      <c r="D286" s="76" t="s">
        <v>3</v>
      </c>
      <c r="E286" s="74" t="str">
        <f t="shared" si="20"/>
        <v>SQL Server-Stored ProceduresBajaMedia</v>
      </c>
      <c r="F286" s="57">
        <v>2</v>
      </c>
      <c r="G286" s="58">
        <f t="shared" si="21"/>
        <v>0.25</v>
      </c>
      <c r="H286" s="18"/>
    </row>
    <row r="287" spans="2:8">
      <c r="B287" s="60" t="s">
        <v>31</v>
      </c>
      <c r="C287" s="77" t="s">
        <v>2</v>
      </c>
      <c r="D287" s="77" t="s">
        <v>12</v>
      </c>
      <c r="E287" s="75" t="str">
        <f t="shared" si="20"/>
        <v>SQL Server-Stored ProceduresBajaNuevo</v>
      </c>
      <c r="F287" s="57">
        <v>4</v>
      </c>
      <c r="G287" s="58">
        <f t="shared" si="21"/>
        <v>0.5</v>
      </c>
      <c r="H287" s="18"/>
    </row>
    <row r="288" spans="2:8">
      <c r="B288" s="21" t="s">
        <v>31</v>
      </c>
      <c r="C288" s="76" t="s">
        <v>3</v>
      </c>
      <c r="D288" s="76" t="s">
        <v>1</v>
      </c>
      <c r="E288" s="74" t="str">
        <f t="shared" si="20"/>
        <v>SQL Server-Stored ProceduresMediaAlta</v>
      </c>
      <c r="F288" s="57">
        <v>8</v>
      </c>
      <c r="G288" s="58">
        <f t="shared" si="21"/>
        <v>1</v>
      </c>
      <c r="H288" s="18"/>
    </row>
    <row r="289" spans="2:8">
      <c r="B289" s="21" t="s">
        <v>31</v>
      </c>
      <c r="C289" s="76" t="s">
        <v>3</v>
      </c>
      <c r="D289" s="76" t="s">
        <v>2</v>
      </c>
      <c r="E289" s="74" t="str">
        <f t="shared" si="20"/>
        <v>SQL Server-Stored ProceduresMediaBaja</v>
      </c>
      <c r="F289" s="57">
        <v>4</v>
      </c>
      <c r="G289" s="58">
        <f t="shared" si="21"/>
        <v>0.5</v>
      </c>
      <c r="H289" s="18"/>
    </row>
    <row r="290" spans="2:8">
      <c r="B290" s="21" t="s">
        <v>31</v>
      </c>
      <c r="C290" s="76" t="s">
        <v>3</v>
      </c>
      <c r="D290" s="76" t="s">
        <v>3</v>
      </c>
      <c r="E290" s="74" t="str">
        <f t="shared" si="20"/>
        <v>SQL Server-Stored ProceduresMediaMedia</v>
      </c>
      <c r="F290" s="57">
        <v>5</v>
      </c>
      <c r="G290" s="58">
        <f t="shared" si="21"/>
        <v>0.625</v>
      </c>
      <c r="H290" s="18"/>
    </row>
    <row r="291" spans="2:8">
      <c r="B291" s="60" t="s">
        <v>31</v>
      </c>
      <c r="C291" s="77" t="s">
        <v>3</v>
      </c>
      <c r="D291" s="77" t="s">
        <v>12</v>
      </c>
      <c r="E291" s="75" t="str">
        <f t="shared" si="20"/>
        <v>SQL Server-Stored ProceduresMediaNuevo</v>
      </c>
      <c r="F291" s="57">
        <v>10</v>
      </c>
      <c r="G291" s="58">
        <f t="shared" si="21"/>
        <v>1.25</v>
      </c>
      <c r="H291" s="18"/>
    </row>
    <row r="292" spans="2:8">
      <c r="B292" s="21" t="s">
        <v>32</v>
      </c>
      <c r="C292" s="76" t="s">
        <v>1</v>
      </c>
      <c r="D292" s="76" t="s">
        <v>1</v>
      </c>
      <c r="E292" s="74" t="str">
        <f t="shared" si="20"/>
        <v>SQL Server-TriggerAltaAlta</v>
      </c>
      <c r="F292" s="57">
        <v>40</v>
      </c>
      <c r="G292" s="58">
        <f t="shared" si="21"/>
        <v>5</v>
      </c>
      <c r="H292" s="18"/>
    </row>
    <row r="293" spans="2:8">
      <c r="B293" s="21" t="s">
        <v>32</v>
      </c>
      <c r="C293" s="76" t="s">
        <v>1</v>
      </c>
      <c r="D293" s="76" t="s">
        <v>2</v>
      </c>
      <c r="E293" s="74" t="str">
        <f t="shared" si="20"/>
        <v>SQL Server-TriggerAltaBaja</v>
      </c>
      <c r="F293" s="57">
        <v>8</v>
      </c>
      <c r="G293" s="58">
        <f t="shared" si="21"/>
        <v>1</v>
      </c>
      <c r="H293" s="18"/>
    </row>
    <row r="294" spans="2:8">
      <c r="B294" s="21" t="s">
        <v>32</v>
      </c>
      <c r="C294" s="76" t="s">
        <v>1</v>
      </c>
      <c r="D294" s="76" t="s">
        <v>3</v>
      </c>
      <c r="E294" s="74" t="str">
        <f t="shared" si="20"/>
        <v>SQL Server-TriggerAltaMedia</v>
      </c>
      <c r="F294" s="57">
        <v>30</v>
      </c>
      <c r="G294" s="58">
        <f t="shared" si="21"/>
        <v>3.75</v>
      </c>
      <c r="H294" s="18"/>
    </row>
    <row r="295" spans="2:8">
      <c r="B295" s="60" t="s">
        <v>32</v>
      </c>
      <c r="C295" s="77" t="s">
        <v>1</v>
      </c>
      <c r="D295" s="77" t="s">
        <v>12</v>
      </c>
      <c r="E295" s="75" t="str">
        <f t="shared" si="20"/>
        <v>SQL Server-TriggerAltaNuevo</v>
      </c>
      <c r="F295" s="57">
        <v>35</v>
      </c>
      <c r="G295" s="58">
        <f t="shared" si="21"/>
        <v>4.375</v>
      </c>
    </row>
    <row r="296" spans="2:8">
      <c r="B296" s="21" t="s">
        <v>32</v>
      </c>
      <c r="C296" s="76" t="s">
        <v>2</v>
      </c>
      <c r="D296" s="76" t="s">
        <v>1</v>
      </c>
      <c r="E296" s="74" t="str">
        <f t="shared" si="20"/>
        <v>SQL Server-TriggerBajaAlta</v>
      </c>
      <c r="F296" s="57">
        <v>2</v>
      </c>
      <c r="G296" s="58">
        <f t="shared" si="21"/>
        <v>0.25</v>
      </c>
    </row>
    <row r="297" spans="2:8">
      <c r="B297" s="21" t="s">
        <v>32</v>
      </c>
      <c r="C297" s="76" t="s">
        <v>2</v>
      </c>
      <c r="D297" s="76" t="s">
        <v>2</v>
      </c>
      <c r="E297" s="74" t="str">
        <f t="shared" si="20"/>
        <v>SQL Server-TriggerBajaBaja</v>
      </c>
      <c r="F297" s="57">
        <v>2</v>
      </c>
      <c r="G297" s="58">
        <f t="shared" si="21"/>
        <v>0.25</v>
      </c>
    </row>
    <row r="298" spans="2:8">
      <c r="B298" s="21" t="s">
        <v>32</v>
      </c>
      <c r="C298" s="76" t="s">
        <v>2</v>
      </c>
      <c r="D298" s="76" t="s">
        <v>3</v>
      </c>
      <c r="E298" s="74" t="str">
        <f t="shared" si="20"/>
        <v>SQL Server-TriggerBajaMedia</v>
      </c>
      <c r="F298" s="57">
        <v>2</v>
      </c>
      <c r="G298" s="58">
        <f t="shared" si="21"/>
        <v>0.25</v>
      </c>
    </row>
    <row r="299" spans="2:8">
      <c r="B299" s="60" t="s">
        <v>32</v>
      </c>
      <c r="C299" s="77" t="s">
        <v>2</v>
      </c>
      <c r="D299" s="77" t="s">
        <v>12</v>
      </c>
      <c r="E299" s="75" t="str">
        <f t="shared" si="20"/>
        <v>SQL Server-TriggerBajaNuevo</v>
      </c>
      <c r="F299" s="57">
        <v>3</v>
      </c>
      <c r="G299" s="58">
        <f t="shared" si="21"/>
        <v>0.375</v>
      </c>
    </row>
    <row r="300" spans="2:8">
      <c r="B300" s="21" t="s">
        <v>32</v>
      </c>
      <c r="C300" s="76" t="s">
        <v>3</v>
      </c>
      <c r="D300" s="76" t="s">
        <v>1</v>
      </c>
      <c r="E300" s="74" t="str">
        <f t="shared" si="20"/>
        <v>SQL Server-TriggerMediaAlta</v>
      </c>
      <c r="F300" s="57">
        <v>9</v>
      </c>
      <c r="G300" s="58">
        <f t="shared" si="21"/>
        <v>1.125</v>
      </c>
    </row>
    <row r="301" spans="2:8">
      <c r="B301" s="21" t="s">
        <v>32</v>
      </c>
      <c r="C301" s="76" t="s">
        <v>3</v>
      </c>
      <c r="D301" s="76" t="s">
        <v>2</v>
      </c>
      <c r="E301" s="74" t="str">
        <f t="shared" si="20"/>
        <v>SQL Server-TriggerMediaBaja</v>
      </c>
      <c r="F301" s="57">
        <v>3</v>
      </c>
      <c r="G301" s="58">
        <f t="shared" si="21"/>
        <v>0.375</v>
      </c>
    </row>
    <row r="302" spans="2:8">
      <c r="B302" s="21" t="s">
        <v>32</v>
      </c>
      <c r="C302" s="76" t="s">
        <v>3</v>
      </c>
      <c r="D302" s="76" t="s">
        <v>3</v>
      </c>
      <c r="E302" s="74" t="str">
        <f t="shared" si="20"/>
        <v>SQL Server-TriggerMediaMedia</v>
      </c>
      <c r="F302" s="57">
        <v>5</v>
      </c>
      <c r="G302" s="58">
        <f t="shared" si="21"/>
        <v>0.625</v>
      </c>
    </row>
    <row r="303" spans="2:8">
      <c r="B303" s="59" t="s">
        <v>32</v>
      </c>
      <c r="C303" s="78" t="s">
        <v>3</v>
      </c>
      <c r="D303" s="78" t="s">
        <v>12</v>
      </c>
      <c r="E303" s="75" t="str">
        <f t="shared" si="20"/>
        <v>SQL Server-TriggerMediaNuevo</v>
      </c>
      <c r="F303" s="57">
        <v>10</v>
      </c>
      <c r="G303" s="58">
        <f t="shared" si="21"/>
        <v>1.25</v>
      </c>
    </row>
    <row r="304" spans="2:8">
      <c r="C304" s="10"/>
      <c r="D304" s="10"/>
      <c r="E304" s="10"/>
      <c r="G304" s="10"/>
    </row>
    <row r="305" spans="2:7">
      <c r="B305" s="61" t="s">
        <v>64</v>
      </c>
      <c r="C305" s="62" t="s">
        <v>56</v>
      </c>
      <c r="D305" s="63" t="s">
        <v>49</v>
      </c>
      <c r="E305" s="63"/>
      <c r="F305" s="61" t="s">
        <v>0</v>
      </c>
      <c r="G305" s="61" t="s">
        <v>57</v>
      </c>
    </row>
    <row r="306" spans="2:7">
      <c r="B306" s="21" t="s">
        <v>33</v>
      </c>
      <c r="C306" s="76" t="s">
        <v>1</v>
      </c>
      <c r="D306" s="76" t="s">
        <v>1</v>
      </c>
      <c r="E306" s="74" t="str">
        <f t="shared" ref="E306:E341" si="22">B306&amp;C306&amp;D306</f>
        <v>Visual Basic CodigoAltaAlta</v>
      </c>
      <c r="F306" s="57">
        <v>25</v>
      </c>
      <c r="G306" s="58">
        <f t="shared" ref="G306:G341" si="23">F306/8</f>
        <v>3.125</v>
      </c>
    </row>
    <row r="307" spans="2:7">
      <c r="B307" s="21" t="s">
        <v>33</v>
      </c>
      <c r="C307" s="76" t="s">
        <v>1</v>
      </c>
      <c r="D307" s="76" t="s">
        <v>2</v>
      </c>
      <c r="E307" s="74" t="str">
        <f t="shared" si="22"/>
        <v>Visual Basic CodigoAltaBaja</v>
      </c>
      <c r="F307" s="57">
        <v>15</v>
      </c>
      <c r="G307" s="58">
        <f t="shared" si="23"/>
        <v>1.875</v>
      </c>
    </row>
    <row r="308" spans="2:7">
      <c r="B308" s="21" t="s">
        <v>33</v>
      </c>
      <c r="C308" s="76" t="s">
        <v>1</v>
      </c>
      <c r="D308" s="76" t="s">
        <v>3</v>
      </c>
      <c r="E308" s="74" t="str">
        <f t="shared" si="22"/>
        <v>Visual Basic CodigoAltaMedia</v>
      </c>
      <c r="F308" s="57">
        <v>22</v>
      </c>
      <c r="G308" s="58">
        <f t="shared" si="23"/>
        <v>2.75</v>
      </c>
    </row>
    <row r="309" spans="2:7">
      <c r="B309" s="60" t="s">
        <v>33</v>
      </c>
      <c r="C309" s="77" t="s">
        <v>1</v>
      </c>
      <c r="D309" s="77" t="s">
        <v>12</v>
      </c>
      <c r="E309" s="75" t="str">
        <f t="shared" si="22"/>
        <v>Visual Basic CodigoAltaNuevo</v>
      </c>
      <c r="F309" s="57">
        <v>32</v>
      </c>
      <c r="G309" s="58">
        <f t="shared" si="23"/>
        <v>4</v>
      </c>
    </row>
    <row r="310" spans="2:7">
      <c r="B310" s="21" t="s">
        <v>33</v>
      </c>
      <c r="C310" s="76" t="s">
        <v>2</v>
      </c>
      <c r="D310" s="76" t="s">
        <v>1</v>
      </c>
      <c r="E310" s="74" t="str">
        <f t="shared" si="22"/>
        <v>Visual Basic CodigoBajaAlta</v>
      </c>
      <c r="F310" s="57">
        <v>18</v>
      </c>
      <c r="G310" s="58">
        <f t="shared" si="23"/>
        <v>2.25</v>
      </c>
    </row>
    <row r="311" spans="2:7">
      <c r="B311" s="21" t="s">
        <v>33</v>
      </c>
      <c r="C311" s="76" t="s">
        <v>2</v>
      </c>
      <c r="D311" s="76" t="s">
        <v>2</v>
      </c>
      <c r="E311" s="74" t="str">
        <f t="shared" si="22"/>
        <v>Visual Basic CodigoBajaBaja</v>
      </c>
      <c r="F311" s="57">
        <v>6</v>
      </c>
      <c r="G311" s="58">
        <f t="shared" si="23"/>
        <v>0.75</v>
      </c>
    </row>
    <row r="312" spans="2:7">
      <c r="B312" s="21" t="s">
        <v>33</v>
      </c>
      <c r="C312" s="76" t="s">
        <v>2</v>
      </c>
      <c r="D312" s="76" t="s">
        <v>3</v>
      </c>
      <c r="E312" s="74" t="str">
        <f t="shared" si="22"/>
        <v>Visual Basic CodigoBajaMedia</v>
      </c>
      <c r="F312" s="57">
        <v>8</v>
      </c>
      <c r="G312" s="58">
        <f t="shared" si="23"/>
        <v>1</v>
      </c>
    </row>
    <row r="313" spans="2:7">
      <c r="B313" s="60" t="s">
        <v>33</v>
      </c>
      <c r="C313" s="77" t="s">
        <v>2</v>
      </c>
      <c r="D313" s="77" t="s">
        <v>12</v>
      </c>
      <c r="E313" s="75" t="str">
        <f t="shared" si="22"/>
        <v>Visual Basic CodigoBajaNuevo</v>
      </c>
      <c r="F313" s="57">
        <v>16</v>
      </c>
      <c r="G313" s="58">
        <f t="shared" si="23"/>
        <v>2</v>
      </c>
    </row>
    <row r="314" spans="2:7">
      <c r="B314" s="21" t="s">
        <v>33</v>
      </c>
      <c r="C314" s="76" t="s">
        <v>3</v>
      </c>
      <c r="D314" s="76" t="s">
        <v>1</v>
      </c>
      <c r="E314" s="74" t="str">
        <f t="shared" si="22"/>
        <v>Visual Basic CodigoMediaAlta</v>
      </c>
      <c r="F314" s="57">
        <v>25</v>
      </c>
      <c r="G314" s="58">
        <f t="shared" si="23"/>
        <v>3.125</v>
      </c>
    </row>
    <row r="315" spans="2:7">
      <c r="B315" s="21" t="s">
        <v>33</v>
      </c>
      <c r="C315" s="76" t="s">
        <v>3</v>
      </c>
      <c r="D315" s="76" t="s">
        <v>2</v>
      </c>
      <c r="E315" s="74" t="str">
        <f t="shared" si="22"/>
        <v>Visual Basic CodigoMediaBaja</v>
      </c>
      <c r="F315" s="57">
        <v>10</v>
      </c>
      <c r="G315" s="58">
        <f t="shared" si="23"/>
        <v>1.25</v>
      </c>
    </row>
    <row r="316" spans="2:7">
      <c r="B316" s="21" t="s">
        <v>33</v>
      </c>
      <c r="C316" s="76" t="s">
        <v>3</v>
      </c>
      <c r="D316" s="76" t="s">
        <v>3</v>
      </c>
      <c r="E316" s="74" t="str">
        <f t="shared" si="22"/>
        <v>Visual Basic CodigoMediaMedia</v>
      </c>
      <c r="F316" s="57">
        <v>12</v>
      </c>
      <c r="G316" s="58">
        <f t="shared" si="23"/>
        <v>1.5</v>
      </c>
    </row>
    <row r="317" spans="2:7">
      <c r="B317" s="60" t="s">
        <v>33</v>
      </c>
      <c r="C317" s="77" t="s">
        <v>3</v>
      </c>
      <c r="D317" s="77" t="s">
        <v>12</v>
      </c>
      <c r="E317" s="75" t="str">
        <f t="shared" si="22"/>
        <v>Visual Basic CodigoMediaNuevo</v>
      </c>
      <c r="F317" s="57">
        <v>30</v>
      </c>
      <c r="G317" s="58">
        <f t="shared" si="23"/>
        <v>3.75</v>
      </c>
    </row>
    <row r="318" spans="2:7">
      <c r="B318" s="21" t="s">
        <v>13</v>
      </c>
      <c r="C318" s="76" t="s">
        <v>1</v>
      </c>
      <c r="D318" s="76" t="s">
        <v>1</v>
      </c>
      <c r="E318" s="74" t="str">
        <f t="shared" si="22"/>
        <v>Visual Basic FormsAltaAlta</v>
      </c>
      <c r="F318" s="57">
        <v>41.5</v>
      </c>
      <c r="G318" s="58">
        <f t="shared" si="23"/>
        <v>5.1875</v>
      </c>
    </row>
    <row r="319" spans="2:7">
      <c r="B319" s="21" t="s">
        <v>13</v>
      </c>
      <c r="C319" s="76" t="s">
        <v>1</v>
      </c>
      <c r="D319" s="76" t="s">
        <v>2</v>
      </c>
      <c r="E319" s="74" t="str">
        <f t="shared" si="22"/>
        <v>Visual Basic FormsAltaBaja</v>
      </c>
      <c r="F319" s="57">
        <v>11.5</v>
      </c>
      <c r="G319" s="58">
        <f t="shared" si="23"/>
        <v>1.4375</v>
      </c>
    </row>
    <row r="320" spans="2:7">
      <c r="B320" s="21" t="s">
        <v>13</v>
      </c>
      <c r="C320" s="76" t="s">
        <v>1</v>
      </c>
      <c r="D320" s="76" t="s">
        <v>3</v>
      </c>
      <c r="E320" s="74" t="str">
        <f t="shared" si="22"/>
        <v>Visual Basic FormsAltaMedia</v>
      </c>
      <c r="F320" s="57">
        <v>25</v>
      </c>
      <c r="G320" s="58">
        <f t="shared" si="23"/>
        <v>3.125</v>
      </c>
    </row>
    <row r="321" spans="2:7">
      <c r="B321" s="60" t="s">
        <v>13</v>
      </c>
      <c r="C321" s="77" t="s">
        <v>1</v>
      </c>
      <c r="D321" s="77" t="s">
        <v>12</v>
      </c>
      <c r="E321" s="75" t="str">
        <f t="shared" si="22"/>
        <v>Visual Basic FormsAltaNuevo</v>
      </c>
      <c r="F321" s="57">
        <v>37.5</v>
      </c>
      <c r="G321" s="58">
        <f t="shared" si="23"/>
        <v>4.6875</v>
      </c>
    </row>
    <row r="322" spans="2:7">
      <c r="B322" s="21" t="s">
        <v>13</v>
      </c>
      <c r="C322" s="76" t="s">
        <v>2</v>
      </c>
      <c r="D322" s="76" t="s">
        <v>1</v>
      </c>
      <c r="E322" s="74" t="str">
        <f t="shared" si="22"/>
        <v>Visual Basic FormsBajaAlta</v>
      </c>
      <c r="F322" s="57">
        <v>16.5</v>
      </c>
      <c r="G322" s="58">
        <f t="shared" si="23"/>
        <v>2.0625</v>
      </c>
    </row>
    <row r="323" spans="2:7">
      <c r="B323" s="21" t="s">
        <v>13</v>
      </c>
      <c r="C323" s="76" t="s">
        <v>2</v>
      </c>
      <c r="D323" s="76" t="s">
        <v>2</v>
      </c>
      <c r="E323" s="74" t="str">
        <f t="shared" si="22"/>
        <v>Visual Basic FormsBajaBaja</v>
      </c>
      <c r="F323" s="57">
        <v>6.5</v>
      </c>
      <c r="G323" s="58">
        <f t="shared" si="23"/>
        <v>0.8125</v>
      </c>
    </row>
    <row r="324" spans="2:7">
      <c r="B324" s="21" t="s">
        <v>13</v>
      </c>
      <c r="C324" s="76" t="s">
        <v>2</v>
      </c>
      <c r="D324" s="76" t="s">
        <v>3</v>
      </c>
      <c r="E324" s="74" t="str">
        <f t="shared" si="22"/>
        <v>Visual Basic FormsBajaMedia</v>
      </c>
      <c r="F324" s="57">
        <v>8.5</v>
      </c>
      <c r="G324" s="58">
        <f t="shared" si="23"/>
        <v>1.0625</v>
      </c>
    </row>
    <row r="325" spans="2:7">
      <c r="B325" s="60" t="s">
        <v>13</v>
      </c>
      <c r="C325" s="77" t="s">
        <v>2</v>
      </c>
      <c r="D325" s="77" t="s">
        <v>12</v>
      </c>
      <c r="E325" s="75" t="str">
        <f t="shared" si="22"/>
        <v>Visual Basic FormsBajaNuevo</v>
      </c>
      <c r="F325" s="57">
        <v>12.5</v>
      </c>
      <c r="G325" s="58">
        <f t="shared" si="23"/>
        <v>1.5625</v>
      </c>
    </row>
    <row r="326" spans="2:7">
      <c r="B326" s="21" t="s">
        <v>13</v>
      </c>
      <c r="C326" s="76" t="s">
        <v>3</v>
      </c>
      <c r="D326" s="76" t="s">
        <v>1</v>
      </c>
      <c r="E326" s="74" t="str">
        <f t="shared" si="22"/>
        <v>Visual Basic FormsMediaAlta</v>
      </c>
      <c r="F326" s="57">
        <v>25</v>
      </c>
      <c r="G326" s="58">
        <f t="shared" si="23"/>
        <v>3.125</v>
      </c>
    </row>
    <row r="327" spans="2:7">
      <c r="B327" s="21" t="s">
        <v>13</v>
      </c>
      <c r="C327" s="76" t="s">
        <v>3</v>
      </c>
      <c r="D327" s="76" t="s">
        <v>2</v>
      </c>
      <c r="E327" s="74" t="str">
        <f t="shared" si="22"/>
        <v>Visual Basic FormsMediaBaja</v>
      </c>
      <c r="F327" s="57">
        <v>10.5</v>
      </c>
      <c r="G327" s="58">
        <f t="shared" si="23"/>
        <v>1.3125</v>
      </c>
    </row>
    <row r="328" spans="2:7">
      <c r="B328" s="21" t="s">
        <v>13</v>
      </c>
      <c r="C328" s="76" t="s">
        <v>3</v>
      </c>
      <c r="D328" s="76" t="s">
        <v>3</v>
      </c>
      <c r="E328" s="74" t="str">
        <f t="shared" si="22"/>
        <v>Visual Basic FormsMediaMedia</v>
      </c>
      <c r="F328" s="57">
        <v>12.5</v>
      </c>
      <c r="G328" s="58">
        <f t="shared" si="23"/>
        <v>1.5625</v>
      </c>
    </row>
    <row r="329" spans="2:7">
      <c r="B329" s="60" t="s">
        <v>13</v>
      </c>
      <c r="C329" s="77" t="s">
        <v>3</v>
      </c>
      <c r="D329" s="77" t="s">
        <v>12</v>
      </c>
      <c r="E329" s="75" t="str">
        <f t="shared" si="22"/>
        <v>Visual Basic FormsMediaNuevo</v>
      </c>
      <c r="F329" s="57">
        <v>22</v>
      </c>
      <c r="G329" s="58">
        <f t="shared" si="23"/>
        <v>2.75</v>
      </c>
    </row>
    <row r="330" spans="2:7">
      <c r="B330" s="21" t="s">
        <v>14</v>
      </c>
      <c r="C330" s="76" t="s">
        <v>1</v>
      </c>
      <c r="D330" s="76" t="s">
        <v>1</v>
      </c>
      <c r="E330" s="74" t="str">
        <f t="shared" si="22"/>
        <v>Visual Basic ReporteAltaAlta</v>
      </c>
      <c r="F330" s="57">
        <v>25</v>
      </c>
      <c r="G330" s="58">
        <f t="shared" si="23"/>
        <v>3.125</v>
      </c>
    </row>
    <row r="331" spans="2:7">
      <c r="B331" s="21" t="s">
        <v>14</v>
      </c>
      <c r="C331" s="76" t="s">
        <v>1</v>
      </c>
      <c r="D331" s="76" t="s">
        <v>2</v>
      </c>
      <c r="E331" s="74" t="str">
        <f t="shared" si="22"/>
        <v>Visual Basic ReporteAltaBaja</v>
      </c>
      <c r="F331" s="57">
        <v>10</v>
      </c>
      <c r="G331" s="58">
        <f t="shared" si="23"/>
        <v>1.25</v>
      </c>
    </row>
    <row r="332" spans="2:7">
      <c r="B332" s="21" t="s">
        <v>14</v>
      </c>
      <c r="C332" s="76" t="s">
        <v>1</v>
      </c>
      <c r="D332" s="76" t="s">
        <v>3</v>
      </c>
      <c r="E332" s="74" t="str">
        <f t="shared" si="22"/>
        <v>Visual Basic ReporteAltaMedia</v>
      </c>
      <c r="F332" s="57">
        <v>12</v>
      </c>
      <c r="G332" s="58">
        <f t="shared" si="23"/>
        <v>1.5</v>
      </c>
    </row>
    <row r="333" spans="2:7">
      <c r="B333" s="60" t="s">
        <v>14</v>
      </c>
      <c r="C333" s="77" t="s">
        <v>1</v>
      </c>
      <c r="D333" s="77" t="s">
        <v>12</v>
      </c>
      <c r="E333" s="75" t="str">
        <f t="shared" si="22"/>
        <v>Visual Basic ReporteAltaNuevo</v>
      </c>
      <c r="F333" s="57">
        <v>22</v>
      </c>
      <c r="G333" s="58">
        <f t="shared" si="23"/>
        <v>2.75</v>
      </c>
    </row>
    <row r="334" spans="2:7">
      <c r="B334" s="21" t="s">
        <v>14</v>
      </c>
      <c r="C334" s="76" t="s">
        <v>2</v>
      </c>
      <c r="D334" s="76" t="s">
        <v>1</v>
      </c>
      <c r="E334" s="74" t="str">
        <f t="shared" si="22"/>
        <v>Visual Basic ReporteBajaAlta</v>
      </c>
      <c r="F334" s="57">
        <v>8</v>
      </c>
      <c r="G334" s="58">
        <f t="shared" si="23"/>
        <v>1</v>
      </c>
    </row>
    <row r="335" spans="2:7">
      <c r="B335" s="21" t="s">
        <v>14</v>
      </c>
      <c r="C335" s="76" t="s">
        <v>2</v>
      </c>
      <c r="D335" s="76" t="s">
        <v>2</v>
      </c>
      <c r="E335" s="74" t="str">
        <f t="shared" si="22"/>
        <v>Visual Basic ReporteBajaBaja</v>
      </c>
      <c r="F335" s="57">
        <v>3</v>
      </c>
      <c r="G335" s="58">
        <f t="shared" si="23"/>
        <v>0.375</v>
      </c>
    </row>
    <row r="336" spans="2:7">
      <c r="B336" s="21" t="s">
        <v>14</v>
      </c>
      <c r="C336" s="76" t="s">
        <v>2</v>
      </c>
      <c r="D336" s="76" t="s">
        <v>3</v>
      </c>
      <c r="E336" s="74" t="str">
        <f t="shared" si="22"/>
        <v>Visual Basic ReporteBajaMedia</v>
      </c>
      <c r="F336" s="57">
        <v>4</v>
      </c>
      <c r="G336" s="58">
        <f t="shared" si="23"/>
        <v>0.5</v>
      </c>
    </row>
    <row r="337" spans="2:7">
      <c r="B337" s="60" t="s">
        <v>14</v>
      </c>
      <c r="C337" s="77" t="s">
        <v>2</v>
      </c>
      <c r="D337" s="77" t="s">
        <v>12</v>
      </c>
      <c r="E337" s="75" t="str">
        <f t="shared" si="22"/>
        <v>Visual Basic ReporteBajaNuevo</v>
      </c>
      <c r="F337" s="57">
        <v>5</v>
      </c>
      <c r="G337" s="58">
        <f t="shared" si="23"/>
        <v>0.625</v>
      </c>
    </row>
    <row r="338" spans="2:7">
      <c r="B338" s="21" t="s">
        <v>14</v>
      </c>
      <c r="C338" s="76" t="s">
        <v>3</v>
      </c>
      <c r="D338" s="76" t="s">
        <v>1</v>
      </c>
      <c r="E338" s="74" t="str">
        <f t="shared" si="22"/>
        <v>Visual Basic ReporteMediaAlta</v>
      </c>
      <c r="F338" s="57">
        <v>18</v>
      </c>
      <c r="G338" s="58">
        <f t="shared" si="23"/>
        <v>2.25</v>
      </c>
    </row>
    <row r="339" spans="2:7">
      <c r="B339" s="21" t="s">
        <v>14</v>
      </c>
      <c r="C339" s="76" t="s">
        <v>3</v>
      </c>
      <c r="D339" s="76" t="s">
        <v>2</v>
      </c>
      <c r="E339" s="74" t="str">
        <f t="shared" si="22"/>
        <v>Visual Basic ReporteMediaBaja</v>
      </c>
      <c r="F339" s="57">
        <v>6</v>
      </c>
      <c r="G339" s="58">
        <f t="shared" si="23"/>
        <v>0.75</v>
      </c>
    </row>
    <row r="340" spans="2:7">
      <c r="B340" s="21" t="s">
        <v>14</v>
      </c>
      <c r="C340" s="76" t="s">
        <v>3</v>
      </c>
      <c r="D340" s="76" t="s">
        <v>3</v>
      </c>
      <c r="E340" s="74" t="str">
        <f t="shared" si="22"/>
        <v>Visual Basic ReporteMediaMedia</v>
      </c>
      <c r="F340" s="57">
        <v>8</v>
      </c>
      <c r="G340" s="58">
        <f t="shared" si="23"/>
        <v>1</v>
      </c>
    </row>
    <row r="341" spans="2:7">
      <c r="B341" s="60" t="s">
        <v>14</v>
      </c>
      <c r="C341" s="77" t="s">
        <v>3</v>
      </c>
      <c r="D341" s="77" t="s">
        <v>12</v>
      </c>
      <c r="E341" s="75" t="str">
        <f t="shared" si="22"/>
        <v>Visual Basic ReporteMediaNuevo</v>
      </c>
      <c r="F341" s="57">
        <v>16</v>
      </c>
      <c r="G341" s="58">
        <f t="shared" si="23"/>
        <v>2</v>
      </c>
    </row>
    <row r="343" spans="2:7">
      <c r="B343" s="61" t="s">
        <v>65</v>
      </c>
      <c r="C343" s="62" t="s">
        <v>56</v>
      </c>
      <c r="D343" s="63" t="s">
        <v>49</v>
      </c>
      <c r="E343" s="63"/>
      <c r="F343" s="61" t="s">
        <v>0</v>
      </c>
      <c r="G343" s="61" t="s">
        <v>57</v>
      </c>
    </row>
    <row r="344" spans="2:7">
      <c r="B344" s="21" t="s">
        <v>39</v>
      </c>
      <c r="C344" s="76" t="s">
        <v>1</v>
      </c>
      <c r="D344" s="76" t="s">
        <v>1</v>
      </c>
      <c r="E344" s="74" t="str">
        <f t="shared" ref="E344:E367" si="24">B344&amp;C344&amp;D344</f>
        <v>Web-Paginas Dinamicas FormsAltaAlta</v>
      </c>
      <c r="F344" s="57">
        <v>11</v>
      </c>
      <c r="G344" s="58">
        <f t="shared" ref="G344:G367" si="25">F344/8</f>
        <v>1.375</v>
      </c>
    </row>
    <row r="345" spans="2:7">
      <c r="B345" s="21" t="s">
        <v>39</v>
      </c>
      <c r="C345" s="76" t="s">
        <v>1</v>
      </c>
      <c r="D345" s="76" t="s">
        <v>2</v>
      </c>
      <c r="E345" s="74" t="str">
        <f t="shared" si="24"/>
        <v>Web-Paginas Dinamicas FormsAltaBaja</v>
      </c>
      <c r="F345" s="57">
        <v>8</v>
      </c>
      <c r="G345" s="58">
        <f t="shared" si="25"/>
        <v>1</v>
      </c>
    </row>
    <row r="346" spans="2:7">
      <c r="B346" s="21" t="s">
        <v>39</v>
      </c>
      <c r="C346" s="76" t="s">
        <v>1</v>
      </c>
      <c r="D346" s="76" t="s">
        <v>3</v>
      </c>
      <c r="E346" s="74" t="str">
        <f t="shared" si="24"/>
        <v>Web-Paginas Dinamicas FormsAltaMedia</v>
      </c>
      <c r="F346" s="57">
        <v>10</v>
      </c>
      <c r="G346" s="58">
        <f t="shared" si="25"/>
        <v>1.25</v>
      </c>
    </row>
    <row r="347" spans="2:7">
      <c r="B347" s="60" t="s">
        <v>39</v>
      </c>
      <c r="C347" s="77" t="s">
        <v>1</v>
      </c>
      <c r="D347" s="77" t="s">
        <v>12</v>
      </c>
      <c r="E347" s="75" t="str">
        <f t="shared" si="24"/>
        <v>Web-Paginas Dinamicas FormsAltaNuevo</v>
      </c>
      <c r="F347" s="57">
        <v>12</v>
      </c>
      <c r="G347" s="58">
        <f t="shared" si="25"/>
        <v>1.5</v>
      </c>
    </row>
    <row r="348" spans="2:7">
      <c r="B348" s="21" t="s">
        <v>39</v>
      </c>
      <c r="C348" s="76" t="s">
        <v>2</v>
      </c>
      <c r="D348" s="76" t="s">
        <v>1</v>
      </c>
      <c r="E348" s="74" t="str">
        <f t="shared" si="24"/>
        <v>Web-Paginas Dinamicas FormsBajaAlta</v>
      </c>
      <c r="F348" s="57">
        <v>4</v>
      </c>
      <c r="G348" s="58">
        <f t="shared" si="25"/>
        <v>0.5</v>
      </c>
    </row>
    <row r="349" spans="2:7">
      <c r="B349" s="21" t="s">
        <v>39</v>
      </c>
      <c r="C349" s="76" t="s">
        <v>2</v>
      </c>
      <c r="D349" s="76" t="s">
        <v>2</v>
      </c>
      <c r="E349" s="74" t="str">
        <f t="shared" si="24"/>
        <v>Web-Paginas Dinamicas FormsBajaBaja</v>
      </c>
      <c r="F349" s="57">
        <v>2</v>
      </c>
      <c r="G349" s="58">
        <f t="shared" si="25"/>
        <v>0.25</v>
      </c>
    </row>
    <row r="350" spans="2:7">
      <c r="B350" s="21" t="s">
        <v>39</v>
      </c>
      <c r="C350" s="76" t="s">
        <v>2</v>
      </c>
      <c r="D350" s="76" t="s">
        <v>3</v>
      </c>
      <c r="E350" s="74" t="str">
        <f t="shared" si="24"/>
        <v>Web-Paginas Dinamicas FormsBajaMedia</v>
      </c>
      <c r="F350" s="57">
        <v>3</v>
      </c>
      <c r="G350" s="58">
        <f t="shared" si="25"/>
        <v>0.375</v>
      </c>
    </row>
    <row r="351" spans="2:7">
      <c r="B351" s="60" t="s">
        <v>39</v>
      </c>
      <c r="C351" s="77" t="s">
        <v>2</v>
      </c>
      <c r="D351" s="77" t="s">
        <v>12</v>
      </c>
      <c r="E351" s="75" t="str">
        <f t="shared" si="24"/>
        <v>Web-Paginas Dinamicas FormsBajaNuevo</v>
      </c>
      <c r="F351" s="57">
        <v>5</v>
      </c>
      <c r="G351" s="58">
        <f t="shared" si="25"/>
        <v>0.625</v>
      </c>
    </row>
    <row r="352" spans="2:7">
      <c r="B352" s="21" t="s">
        <v>39</v>
      </c>
      <c r="C352" s="76" t="s">
        <v>3</v>
      </c>
      <c r="D352" s="76" t="s">
        <v>1</v>
      </c>
      <c r="E352" s="74" t="str">
        <f t="shared" si="24"/>
        <v>Web-Paginas Dinamicas FormsMediaAlta</v>
      </c>
      <c r="F352" s="57">
        <v>7</v>
      </c>
      <c r="G352" s="58">
        <f t="shared" si="25"/>
        <v>0.875</v>
      </c>
    </row>
    <row r="353" spans="2:7">
      <c r="B353" s="21" t="s">
        <v>39</v>
      </c>
      <c r="C353" s="76" t="s">
        <v>3</v>
      </c>
      <c r="D353" s="76" t="s">
        <v>2</v>
      </c>
      <c r="E353" s="74" t="str">
        <f t="shared" si="24"/>
        <v>Web-Paginas Dinamicas FormsMediaBaja</v>
      </c>
      <c r="F353" s="57">
        <v>4</v>
      </c>
      <c r="G353" s="58">
        <f t="shared" si="25"/>
        <v>0.5</v>
      </c>
    </row>
    <row r="354" spans="2:7">
      <c r="B354" s="21" t="s">
        <v>39</v>
      </c>
      <c r="C354" s="76" t="s">
        <v>3</v>
      </c>
      <c r="D354" s="76" t="s">
        <v>3</v>
      </c>
      <c r="E354" s="74" t="str">
        <f t="shared" si="24"/>
        <v>Web-Paginas Dinamicas FormsMediaMedia</v>
      </c>
      <c r="F354" s="57">
        <v>6</v>
      </c>
      <c r="G354" s="58">
        <f t="shared" si="25"/>
        <v>0.75</v>
      </c>
    </row>
    <row r="355" spans="2:7">
      <c r="B355" s="60" t="s">
        <v>39</v>
      </c>
      <c r="C355" s="77" t="s">
        <v>3</v>
      </c>
      <c r="D355" s="77" t="s">
        <v>12</v>
      </c>
      <c r="E355" s="75" t="str">
        <f t="shared" si="24"/>
        <v>Web-Paginas Dinamicas FormsMediaNuevo</v>
      </c>
      <c r="F355" s="57">
        <v>8</v>
      </c>
      <c r="G355" s="58">
        <f t="shared" si="25"/>
        <v>1</v>
      </c>
    </row>
    <row r="356" spans="2:7">
      <c r="B356" s="21" t="s">
        <v>40</v>
      </c>
      <c r="C356" s="76" t="s">
        <v>1</v>
      </c>
      <c r="D356" s="76" t="s">
        <v>1</v>
      </c>
      <c r="E356" s="74" t="str">
        <f t="shared" si="24"/>
        <v>Web-Paginas Dinamicas ReportsAltaAlta</v>
      </c>
      <c r="F356" s="57">
        <v>30</v>
      </c>
      <c r="G356" s="58">
        <f t="shared" si="25"/>
        <v>3.75</v>
      </c>
    </row>
    <row r="357" spans="2:7">
      <c r="B357" s="21" t="s">
        <v>40</v>
      </c>
      <c r="C357" s="76" t="s">
        <v>1</v>
      </c>
      <c r="D357" s="76" t="s">
        <v>2</v>
      </c>
      <c r="E357" s="74" t="str">
        <f t="shared" si="24"/>
        <v>Web-Paginas Dinamicas ReportsAltaBaja</v>
      </c>
      <c r="F357" s="57">
        <v>9</v>
      </c>
      <c r="G357" s="58">
        <f t="shared" si="25"/>
        <v>1.125</v>
      </c>
    </row>
    <row r="358" spans="2:7">
      <c r="B358" s="21" t="s">
        <v>40</v>
      </c>
      <c r="C358" s="76" t="s">
        <v>1</v>
      </c>
      <c r="D358" s="76" t="s">
        <v>3</v>
      </c>
      <c r="E358" s="74" t="str">
        <f t="shared" si="24"/>
        <v>Web-Paginas Dinamicas ReportsAltaMedia</v>
      </c>
      <c r="F358" s="57">
        <v>18</v>
      </c>
      <c r="G358" s="58">
        <f t="shared" si="25"/>
        <v>2.25</v>
      </c>
    </row>
    <row r="359" spans="2:7">
      <c r="B359" s="60" t="s">
        <v>40</v>
      </c>
      <c r="C359" s="77" t="s">
        <v>1</v>
      </c>
      <c r="D359" s="77" t="s">
        <v>12</v>
      </c>
      <c r="E359" s="75" t="str">
        <f t="shared" si="24"/>
        <v>Web-Paginas Dinamicas ReportsAltaNuevo</v>
      </c>
      <c r="F359" s="57">
        <v>34</v>
      </c>
      <c r="G359" s="58">
        <f t="shared" si="25"/>
        <v>4.25</v>
      </c>
    </row>
    <row r="360" spans="2:7">
      <c r="B360" s="21" t="s">
        <v>40</v>
      </c>
      <c r="C360" s="76" t="s">
        <v>2</v>
      </c>
      <c r="D360" s="76" t="s">
        <v>1</v>
      </c>
      <c r="E360" s="74" t="str">
        <f t="shared" si="24"/>
        <v>Web-Paginas Dinamicas ReportsBajaAlta</v>
      </c>
      <c r="F360" s="57">
        <v>12</v>
      </c>
      <c r="G360" s="58">
        <f t="shared" si="25"/>
        <v>1.5</v>
      </c>
    </row>
    <row r="361" spans="2:7">
      <c r="B361" s="21" t="s">
        <v>40</v>
      </c>
      <c r="C361" s="76" t="s">
        <v>2</v>
      </c>
      <c r="D361" s="76" t="s">
        <v>2</v>
      </c>
      <c r="E361" s="74" t="str">
        <f t="shared" si="24"/>
        <v>Web-Paginas Dinamicas ReportsBajaBaja</v>
      </c>
      <c r="F361" s="57">
        <v>4</v>
      </c>
      <c r="G361" s="58">
        <f t="shared" si="25"/>
        <v>0.5</v>
      </c>
    </row>
    <row r="362" spans="2:7">
      <c r="B362" s="21" t="s">
        <v>40</v>
      </c>
      <c r="C362" s="76" t="s">
        <v>2</v>
      </c>
      <c r="D362" s="76" t="s">
        <v>3</v>
      </c>
      <c r="E362" s="74" t="str">
        <f t="shared" si="24"/>
        <v>Web-Paginas Dinamicas ReportsBajaMedia</v>
      </c>
      <c r="F362" s="57">
        <v>5</v>
      </c>
      <c r="G362" s="58">
        <f t="shared" si="25"/>
        <v>0.625</v>
      </c>
    </row>
    <row r="363" spans="2:7">
      <c r="B363" s="60" t="s">
        <v>40</v>
      </c>
      <c r="C363" s="77" t="s">
        <v>2</v>
      </c>
      <c r="D363" s="77" t="s">
        <v>12</v>
      </c>
      <c r="E363" s="75" t="str">
        <f t="shared" si="24"/>
        <v>Web-Paginas Dinamicas ReportsBajaNuevo</v>
      </c>
      <c r="F363" s="57">
        <v>8</v>
      </c>
      <c r="G363" s="58">
        <f t="shared" si="25"/>
        <v>1</v>
      </c>
    </row>
    <row r="364" spans="2:7">
      <c r="B364" s="21" t="s">
        <v>40</v>
      </c>
      <c r="C364" s="76" t="s">
        <v>3</v>
      </c>
      <c r="D364" s="76" t="s">
        <v>1</v>
      </c>
      <c r="E364" s="74" t="str">
        <f t="shared" si="24"/>
        <v>Web-Paginas Dinamicas ReportsMediaAlta</v>
      </c>
      <c r="F364" s="57">
        <v>20</v>
      </c>
      <c r="G364" s="58">
        <f t="shared" si="25"/>
        <v>2.5</v>
      </c>
    </row>
    <row r="365" spans="2:7">
      <c r="B365" s="21" t="s">
        <v>40</v>
      </c>
      <c r="C365" s="76" t="s">
        <v>3</v>
      </c>
      <c r="D365" s="76" t="s">
        <v>2</v>
      </c>
      <c r="E365" s="74" t="str">
        <f t="shared" si="24"/>
        <v>Web-Paginas Dinamicas ReportsMediaBaja</v>
      </c>
      <c r="F365" s="57">
        <v>5</v>
      </c>
      <c r="G365" s="58">
        <f t="shared" si="25"/>
        <v>0.625</v>
      </c>
    </row>
    <row r="366" spans="2:7">
      <c r="B366" s="21" t="s">
        <v>40</v>
      </c>
      <c r="C366" s="76" t="s">
        <v>3</v>
      </c>
      <c r="D366" s="76" t="s">
        <v>3</v>
      </c>
      <c r="E366" s="74" t="str">
        <f t="shared" si="24"/>
        <v>Web-Paginas Dinamicas ReportsMediaMedia</v>
      </c>
      <c r="F366" s="57">
        <v>9</v>
      </c>
      <c r="G366" s="58">
        <f t="shared" si="25"/>
        <v>1.125</v>
      </c>
    </row>
    <row r="367" spans="2:7">
      <c r="B367" s="60" t="s">
        <v>40</v>
      </c>
      <c r="C367" s="77" t="s">
        <v>3</v>
      </c>
      <c r="D367" s="77" t="s">
        <v>12</v>
      </c>
      <c r="E367" s="75" t="str">
        <f t="shared" si="24"/>
        <v>Web-Paginas Dinamicas ReportsMediaNuevo</v>
      </c>
      <c r="F367" s="57">
        <v>24</v>
      </c>
      <c r="G367" s="58">
        <f t="shared" si="25"/>
        <v>3</v>
      </c>
    </row>
    <row r="369" spans="2:7">
      <c r="B369" s="61" t="s">
        <v>89</v>
      </c>
      <c r="C369" s="62" t="s">
        <v>56</v>
      </c>
      <c r="D369" s="63" t="s">
        <v>49</v>
      </c>
      <c r="E369" s="63"/>
      <c r="F369" s="61" t="s">
        <v>0</v>
      </c>
      <c r="G369" s="61" t="s">
        <v>57</v>
      </c>
    </row>
    <row r="370" spans="2:7">
      <c r="B370" s="21" t="s">
        <v>90</v>
      </c>
      <c r="C370" s="76" t="s">
        <v>1</v>
      </c>
      <c r="D370" s="76" t="s">
        <v>1</v>
      </c>
      <c r="E370" s="74" t="s">
        <v>91</v>
      </c>
      <c r="F370" s="57">
        <v>45</v>
      </c>
      <c r="G370" s="98">
        <v>5.625</v>
      </c>
    </row>
    <row r="371" spans="2:7">
      <c r="B371" s="21" t="s">
        <v>90</v>
      </c>
      <c r="C371" s="76" t="s">
        <v>1</v>
      </c>
      <c r="D371" s="76" t="s">
        <v>3</v>
      </c>
      <c r="E371" s="74" t="s">
        <v>92</v>
      </c>
      <c r="F371" s="57">
        <v>36</v>
      </c>
      <c r="G371" s="98">
        <v>4.5</v>
      </c>
    </row>
    <row r="372" spans="2:7">
      <c r="B372" s="21" t="s">
        <v>90</v>
      </c>
      <c r="C372" s="76" t="s">
        <v>1</v>
      </c>
      <c r="D372" s="76" t="s">
        <v>2</v>
      </c>
      <c r="E372" s="74" t="s">
        <v>93</v>
      </c>
      <c r="F372" s="57">
        <v>30</v>
      </c>
      <c r="G372" s="98">
        <v>3.75</v>
      </c>
    </row>
    <row r="373" spans="2:7">
      <c r="B373" s="21" t="s">
        <v>90</v>
      </c>
      <c r="C373" s="76" t="s">
        <v>1</v>
      </c>
      <c r="D373" s="76" t="s">
        <v>12</v>
      </c>
      <c r="E373" s="74" t="s">
        <v>94</v>
      </c>
      <c r="F373" s="57">
        <v>45</v>
      </c>
      <c r="G373" s="98">
        <v>5.625</v>
      </c>
    </row>
    <row r="374" spans="2:7">
      <c r="B374" s="21" t="s">
        <v>90</v>
      </c>
      <c r="C374" s="76" t="s">
        <v>3</v>
      </c>
      <c r="D374" s="76" t="s">
        <v>1</v>
      </c>
      <c r="E374" s="74" t="s">
        <v>95</v>
      </c>
      <c r="F374" s="57">
        <v>30</v>
      </c>
      <c r="G374" s="98">
        <v>3.75</v>
      </c>
    </row>
    <row r="375" spans="2:7">
      <c r="B375" s="21" t="s">
        <v>90</v>
      </c>
      <c r="C375" s="76" t="s">
        <v>3</v>
      </c>
      <c r="D375" s="76" t="s">
        <v>3</v>
      </c>
      <c r="E375" s="74" t="s">
        <v>96</v>
      </c>
      <c r="F375" s="57">
        <v>24</v>
      </c>
      <c r="G375" s="98">
        <v>3</v>
      </c>
    </row>
    <row r="376" spans="2:7">
      <c r="B376" s="21" t="s">
        <v>90</v>
      </c>
      <c r="C376" s="76" t="s">
        <v>3</v>
      </c>
      <c r="D376" s="76" t="s">
        <v>2</v>
      </c>
      <c r="E376" s="74" t="s">
        <v>97</v>
      </c>
      <c r="F376" s="57">
        <v>15</v>
      </c>
      <c r="G376" s="98">
        <v>1.875</v>
      </c>
    </row>
    <row r="377" spans="2:7">
      <c r="B377" s="21" t="s">
        <v>90</v>
      </c>
      <c r="C377" s="76" t="s">
        <v>3</v>
      </c>
      <c r="D377" s="76" t="s">
        <v>12</v>
      </c>
      <c r="E377" s="74" t="s">
        <v>98</v>
      </c>
      <c r="F377" s="57">
        <v>30</v>
      </c>
      <c r="G377" s="98">
        <v>3.75</v>
      </c>
    </row>
    <row r="378" spans="2:7">
      <c r="B378" s="21" t="s">
        <v>90</v>
      </c>
      <c r="C378" s="76" t="s">
        <v>2</v>
      </c>
      <c r="D378" s="76" t="s">
        <v>1</v>
      </c>
      <c r="E378" s="74" t="s">
        <v>99</v>
      </c>
      <c r="F378" s="57">
        <v>15</v>
      </c>
      <c r="G378" s="98">
        <v>1.875</v>
      </c>
    </row>
    <row r="379" spans="2:7">
      <c r="B379" s="21" t="s">
        <v>90</v>
      </c>
      <c r="C379" s="76" t="s">
        <v>2</v>
      </c>
      <c r="D379" s="76" t="s">
        <v>3</v>
      </c>
      <c r="E379" s="74" t="s">
        <v>100</v>
      </c>
      <c r="F379" s="57">
        <v>12</v>
      </c>
      <c r="G379" s="98">
        <v>1.5</v>
      </c>
    </row>
    <row r="380" spans="2:7">
      <c r="B380" s="21" t="s">
        <v>90</v>
      </c>
      <c r="C380" s="76" t="s">
        <v>2</v>
      </c>
      <c r="D380" s="76" t="s">
        <v>2</v>
      </c>
      <c r="E380" s="74" t="s">
        <v>101</v>
      </c>
      <c r="F380" s="57">
        <v>9</v>
      </c>
      <c r="G380" s="98">
        <v>1.125</v>
      </c>
    </row>
    <row r="381" spans="2:7">
      <c r="B381" s="21" t="s">
        <v>90</v>
      </c>
      <c r="C381" s="76" t="s">
        <v>2</v>
      </c>
      <c r="D381" s="76" t="s">
        <v>12</v>
      </c>
      <c r="E381" s="74" t="s">
        <v>102</v>
      </c>
      <c r="F381" s="57">
        <v>15</v>
      </c>
      <c r="G381" s="98">
        <v>1.875</v>
      </c>
    </row>
    <row r="382" spans="2:7">
      <c r="B382" s="21" t="s">
        <v>103</v>
      </c>
      <c r="C382" s="76" t="s">
        <v>1</v>
      </c>
      <c r="D382" s="76" t="s">
        <v>1</v>
      </c>
      <c r="E382" s="74" t="s">
        <v>104</v>
      </c>
      <c r="F382" s="57">
        <v>30</v>
      </c>
      <c r="G382" s="98">
        <v>3.75</v>
      </c>
    </row>
    <row r="383" spans="2:7">
      <c r="B383" s="21" t="s">
        <v>103</v>
      </c>
      <c r="C383" s="76" t="s">
        <v>1</v>
      </c>
      <c r="D383" s="76" t="s">
        <v>3</v>
      </c>
      <c r="E383" s="74" t="s">
        <v>105</v>
      </c>
      <c r="F383" s="57">
        <v>24</v>
      </c>
      <c r="G383" s="98">
        <v>3</v>
      </c>
    </row>
    <row r="384" spans="2:7">
      <c r="B384" s="21" t="s">
        <v>103</v>
      </c>
      <c r="C384" s="76" t="s">
        <v>1</v>
      </c>
      <c r="D384" s="76" t="s">
        <v>2</v>
      </c>
      <c r="E384" s="74" t="s">
        <v>106</v>
      </c>
      <c r="F384" s="57">
        <v>20</v>
      </c>
      <c r="G384" s="98">
        <v>2.5</v>
      </c>
    </row>
    <row r="385" spans="2:7">
      <c r="B385" s="21" t="s">
        <v>103</v>
      </c>
      <c r="C385" s="76" t="s">
        <v>1</v>
      </c>
      <c r="D385" s="76" t="s">
        <v>12</v>
      </c>
      <c r="E385" s="74" t="s">
        <v>107</v>
      </c>
      <c r="F385" s="57">
        <v>30</v>
      </c>
      <c r="G385" s="98">
        <v>3.75</v>
      </c>
    </row>
    <row r="386" spans="2:7">
      <c r="B386" s="21" t="s">
        <v>103</v>
      </c>
      <c r="C386" s="76" t="s">
        <v>3</v>
      </c>
      <c r="D386" s="76" t="s">
        <v>1</v>
      </c>
      <c r="E386" s="74" t="s">
        <v>108</v>
      </c>
      <c r="F386" s="57">
        <v>20</v>
      </c>
      <c r="G386" s="98">
        <v>2.5</v>
      </c>
    </row>
    <row r="387" spans="2:7">
      <c r="B387" s="21" t="s">
        <v>103</v>
      </c>
      <c r="C387" s="76" t="s">
        <v>3</v>
      </c>
      <c r="D387" s="76" t="s">
        <v>3</v>
      </c>
      <c r="E387" s="74" t="s">
        <v>109</v>
      </c>
      <c r="F387" s="57">
        <v>16</v>
      </c>
      <c r="G387" s="98">
        <v>2</v>
      </c>
    </row>
    <row r="388" spans="2:7">
      <c r="B388" s="21" t="s">
        <v>103</v>
      </c>
      <c r="C388" s="76" t="s">
        <v>3</v>
      </c>
      <c r="D388" s="76" t="s">
        <v>2</v>
      </c>
      <c r="E388" s="74" t="s">
        <v>110</v>
      </c>
      <c r="F388" s="57">
        <v>10</v>
      </c>
      <c r="G388" s="98">
        <v>1.25</v>
      </c>
    </row>
    <row r="389" spans="2:7">
      <c r="B389" s="21" t="s">
        <v>103</v>
      </c>
      <c r="C389" s="76" t="s">
        <v>3</v>
      </c>
      <c r="D389" s="76" t="s">
        <v>12</v>
      </c>
      <c r="E389" s="74" t="s">
        <v>111</v>
      </c>
      <c r="F389" s="57">
        <v>20</v>
      </c>
      <c r="G389" s="98">
        <v>2.5</v>
      </c>
    </row>
    <row r="390" spans="2:7">
      <c r="B390" s="21" t="s">
        <v>103</v>
      </c>
      <c r="C390" s="76" t="s">
        <v>2</v>
      </c>
      <c r="D390" s="76" t="s">
        <v>1</v>
      </c>
      <c r="E390" s="74" t="s">
        <v>112</v>
      </c>
      <c r="F390" s="57">
        <v>10</v>
      </c>
      <c r="G390" s="98">
        <v>1.25</v>
      </c>
    </row>
    <row r="391" spans="2:7">
      <c r="B391" s="21" t="s">
        <v>103</v>
      </c>
      <c r="C391" s="76" t="s">
        <v>2</v>
      </c>
      <c r="D391" s="76" t="s">
        <v>3</v>
      </c>
      <c r="E391" s="74" t="s">
        <v>113</v>
      </c>
      <c r="F391" s="57">
        <v>8</v>
      </c>
      <c r="G391" s="98">
        <v>1</v>
      </c>
    </row>
    <row r="392" spans="2:7">
      <c r="B392" s="21" t="s">
        <v>103</v>
      </c>
      <c r="C392" s="76" t="s">
        <v>2</v>
      </c>
      <c r="D392" s="76" t="s">
        <v>2</v>
      </c>
      <c r="E392" s="74" t="s">
        <v>114</v>
      </c>
      <c r="F392" s="57">
        <v>6</v>
      </c>
      <c r="G392" s="98">
        <v>0.75</v>
      </c>
    </row>
    <row r="393" spans="2:7">
      <c r="B393" s="21" t="s">
        <v>103</v>
      </c>
      <c r="C393" s="76" t="s">
        <v>2</v>
      </c>
      <c r="D393" s="76" t="s">
        <v>12</v>
      </c>
      <c r="E393" s="74" t="s">
        <v>115</v>
      </c>
      <c r="F393" s="57">
        <v>10</v>
      </c>
      <c r="G393" s="98">
        <v>1.25</v>
      </c>
    </row>
  </sheetData>
  <mergeCells count="1">
    <mergeCell ref="B4:G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90" zoomScaleNormal="90" workbookViewId="0"/>
  </sheetViews>
  <sheetFormatPr baseColWidth="10" defaultColWidth="29.6640625" defaultRowHeight="15"/>
  <cols>
    <col min="1" max="1" width="9.88671875" style="112" bestFit="1" customWidth="1"/>
    <col min="2" max="2" width="13.44140625" style="112" bestFit="1" customWidth="1"/>
    <col min="3" max="3" width="24.33203125" style="112" bestFit="1" customWidth="1"/>
    <col min="4" max="4" width="13.33203125" style="112" bestFit="1" customWidth="1"/>
    <col min="5" max="5" width="51.5546875" style="114" customWidth="1"/>
    <col min="6" max="16384" width="29.6640625" style="112"/>
  </cols>
  <sheetData>
    <row r="1" spans="1:5">
      <c r="A1" s="110" t="s">
        <v>79</v>
      </c>
      <c r="B1" s="110" t="s">
        <v>80</v>
      </c>
      <c r="C1" s="110" t="s">
        <v>81</v>
      </c>
      <c r="D1" s="110" t="s">
        <v>82</v>
      </c>
      <c r="E1" s="111" t="s">
        <v>83</v>
      </c>
    </row>
    <row r="2" spans="1:5">
      <c r="A2" s="113"/>
    </row>
    <row r="3" spans="1:5">
      <c r="A3" s="113"/>
    </row>
    <row r="4" spans="1:5">
      <c r="A4" s="113"/>
    </row>
    <row r="5" spans="1:5">
      <c r="A5" s="113"/>
    </row>
    <row r="6" spans="1:5">
      <c r="A6" s="113"/>
    </row>
    <row r="7" spans="1:5">
      <c r="A7" s="113"/>
    </row>
    <row r="8" spans="1:5">
      <c r="A8" s="113"/>
    </row>
    <row r="9" spans="1:5">
      <c r="A9" s="113"/>
    </row>
    <row r="10" spans="1:5">
      <c r="A10" s="113"/>
    </row>
    <row r="11" spans="1:5">
      <c r="A11" s="113"/>
    </row>
    <row r="12" spans="1:5">
      <c r="A12" s="113"/>
    </row>
    <row r="13" spans="1:5">
      <c r="A13" s="113"/>
    </row>
    <row r="14" spans="1:5">
      <c r="A14" s="113"/>
    </row>
    <row r="15" spans="1:5">
      <c r="A15" s="113"/>
    </row>
    <row r="16" spans="1:5">
      <c r="A16" s="113"/>
    </row>
    <row r="17" spans="1:5">
      <c r="A17" s="113"/>
    </row>
    <row r="18" spans="1:5">
      <c r="A18" s="113"/>
    </row>
    <row r="19" spans="1:5">
      <c r="A19" s="113"/>
    </row>
    <row r="20" spans="1:5">
      <c r="A20" s="113"/>
    </row>
    <row r="21" spans="1:5">
      <c r="A21" s="113"/>
    </row>
    <row r="22" spans="1:5">
      <c r="A22" s="113"/>
    </row>
    <row r="23" spans="1:5">
      <c r="A23" s="113"/>
    </row>
    <row r="24" spans="1:5">
      <c r="A24" s="113"/>
    </row>
    <row r="25" spans="1:5">
      <c r="A25" s="115" t="s">
        <v>84</v>
      </c>
      <c r="B25" s="115"/>
      <c r="C25" s="115"/>
      <c r="D25" s="115">
        <f>SUBTOTAL(109,Tabla1[TIEMPO (hs)])</f>
        <v>0</v>
      </c>
      <c r="E25" s="116"/>
    </row>
  </sheetData>
  <conditionalFormatting sqref="A2:B2 A3:D5 C14 C7:D12 A1:D1 E1:E6 E16:E17">
    <cfRule type="cellIs" dxfId="44" priority="2" stopIfTrue="1" operator="notEqual">
      <formula>INDIRECT("Dummy_for_Comparison2!"&amp;ADDRESS(ROW(),COLUMN()))</formula>
    </cfRule>
  </conditionalFormatting>
  <conditionalFormatting sqref="C6:D6 E7:E9">
    <cfRule type="cellIs" dxfId="43" priority="78" stopIfTrue="1" operator="notEqual">
      <formula>INDIRECT("Dummy_for_Comparison2!"&amp;ADDRESS(ROW(),COLUMN()))</formula>
    </cfRule>
  </conditionalFormatting>
  <conditionalFormatting sqref="C2">
    <cfRule type="cellIs" dxfId="42" priority="75" stopIfTrue="1" operator="notEqual">
      <formula>INDIRECT("Dummy_for_Comparison2!"&amp;ADDRESS(ROW(),COLUMN()))</formula>
    </cfRule>
  </conditionalFormatting>
  <conditionalFormatting sqref="D2">
    <cfRule type="cellIs" dxfId="41" priority="73" stopIfTrue="1" operator="notEqual">
      <formula>INDIRECT("Dummy_for_Comparison2!"&amp;ADDRESS(ROW(),COLUMN()))</formula>
    </cfRule>
  </conditionalFormatting>
  <conditionalFormatting sqref="B6">
    <cfRule type="cellIs" dxfId="40" priority="71" stopIfTrue="1" operator="notEqual">
      <formula>INDIRECT("Dummy_for_Comparison2!"&amp;ADDRESS(ROW(),COLUMN()))</formula>
    </cfRule>
  </conditionalFormatting>
  <conditionalFormatting sqref="A6">
    <cfRule type="cellIs" dxfId="39" priority="70" stopIfTrue="1" operator="notEqual">
      <formula>INDIRECT("Dummy_for_Comparison2!"&amp;ADDRESS(ROW(),COLUMN()))</formula>
    </cfRule>
  </conditionalFormatting>
  <conditionalFormatting sqref="A7">
    <cfRule type="cellIs" dxfId="38" priority="65" stopIfTrue="1" operator="notEqual">
      <formula>INDIRECT("Dummy_for_Comparison2!"&amp;ADDRESS(ROW(),COLUMN()))</formula>
    </cfRule>
  </conditionalFormatting>
  <conditionalFormatting sqref="A8">
    <cfRule type="cellIs" dxfId="37" priority="64" stopIfTrue="1" operator="notEqual">
      <formula>INDIRECT("Dummy_for_Comparison2!"&amp;ADDRESS(ROW(),COLUMN()))</formula>
    </cfRule>
  </conditionalFormatting>
  <conditionalFormatting sqref="B7">
    <cfRule type="cellIs" dxfId="36" priority="63" stopIfTrue="1" operator="notEqual">
      <formula>INDIRECT("Dummy_for_Comparison2!"&amp;ADDRESS(ROW(),COLUMN()))</formula>
    </cfRule>
  </conditionalFormatting>
  <conditionalFormatting sqref="B8">
    <cfRule type="cellIs" dxfId="35" priority="62" stopIfTrue="1" operator="notEqual">
      <formula>INDIRECT("Dummy_for_Comparison2!"&amp;ADDRESS(ROW(),COLUMN()))</formula>
    </cfRule>
  </conditionalFormatting>
  <conditionalFormatting sqref="E12">
    <cfRule type="cellIs" dxfId="34" priority="61" stopIfTrue="1" operator="notEqual">
      <formula>INDIRECT("Dummy_for_Comparison2!"&amp;ADDRESS(ROW(),COLUMN()))</formula>
    </cfRule>
  </conditionalFormatting>
  <conditionalFormatting sqref="A12">
    <cfRule type="cellIs" dxfId="33" priority="60" stopIfTrue="1" operator="notEqual">
      <formula>INDIRECT("Dummy_for_Comparison2!"&amp;ADDRESS(ROW(),COLUMN()))</formula>
    </cfRule>
  </conditionalFormatting>
  <conditionalFormatting sqref="B12">
    <cfRule type="cellIs" dxfId="32" priority="59" stopIfTrue="1" operator="notEqual">
      <formula>INDIRECT("Dummy_for_Comparison2!"&amp;ADDRESS(ROW(),COLUMN()))</formula>
    </cfRule>
  </conditionalFormatting>
  <conditionalFormatting sqref="C13:E13">
    <cfRule type="cellIs" dxfId="31" priority="58" stopIfTrue="1" operator="notEqual">
      <formula>INDIRECT("Dummy_for_Comparison2!"&amp;ADDRESS(ROW(),COLUMN()))</formula>
    </cfRule>
  </conditionalFormatting>
  <conditionalFormatting sqref="A13">
    <cfRule type="cellIs" dxfId="30" priority="57" stopIfTrue="1" operator="notEqual">
      <formula>INDIRECT("Dummy_for_Comparison2!"&amp;ADDRESS(ROW(),COLUMN()))</formula>
    </cfRule>
  </conditionalFormatting>
  <conditionalFormatting sqref="B13">
    <cfRule type="cellIs" dxfId="29" priority="56" stopIfTrue="1" operator="notEqual">
      <formula>INDIRECT("Dummy_for_Comparison2!"&amp;ADDRESS(ROW(),COLUMN()))</formula>
    </cfRule>
  </conditionalFormatting>
  <conditionalFormatting sqref="A14:A15 E14:E15 D14:D16 A17 C17:D17">
    <cfRule type="cellIs" dxfId="28" priority="55" stopIfTrue="1" operator="notEqual">
      <formula>INDIRECT("Dummy_for_Comparison2!"&amp;ADDRESS(ROW(),COLUMN()))</formula>
    </cfRule>
  </conditionalFormatting>
  <conditionalFormatting sqref="B17">
    <cfRule type="cellIs" dxfId="27" priority="54" stopIfTrue="1" operator="notEqual">
      <formula>INDIRECT("Dummy_for_Comparison2!"&amp;ADDRESS(ROW(),COLUMN()))</formula>
    </cfRule>
  </conditionalFormatting>
  <conditionalFormatting sqref="B14">
    <cfRule type="cellIs" dxfId="26" priority="51" stopIfTrue="1" operator="notEqual">
      <formula>INDIRECT("Dummy_for_Comparison2!"&amp;ADDRESS(ROW(),COLUMN()))</formula>
    </cfRule>
  </conditionalFormatting>
  <conditionalFormatting sqref="B15">
    <cfRule type="cellIs" dxfId="25" priority="50" stopIfTrue="1" operator="notEqual">
      <formula>INDIRECT("Dummy_for_Comparison2!"&amp;ADDRESS(ROW(),COLUMN()))</formula>
    </cfRule>
  </conditionalFormatting>
  <conditionalFormatting sqref="C15">
    <cfRule type="cellIs" dxfId="24" priority="48" stopIfTrue="1" operator="notEqual">
      <formula>INDIRECT("Dummy_for_Comparison2!"&amp;ADDRESS(ROW(),COLUMN()))</formula>
    </cfRule>
  </conditionalFormatting>
  <conditionalFormatting sqref="A9">
    <cfRule type="cellIs" dxfId="23" priority="33" stopIfTrue="1" operator="notEqual">
      <formula>INDIRECT("Dummy_for_Comparison2!"&amp;ADDRESS(ROW(),COLUMN()))</formula>
    </cfRule>
  </conditionalFormatting>
  <conditionalFormatting sqref="B9">
    <cfRule type="cellIs" dxfId="22" priority="32" stopIfTrue="1" operator="notEqual">
      <formula>INDIRECT("Dummy_for_Comparison2!"&amp;ADDRESS(ROW(),COLUMN()))</formula>
    </cfRule>
  </conditionalFormatting>
  <conditionalFormatting sqref="A10">
    <cfRule type="cellIs" dxfId="21" priority="28" stopIfTrue="1" operator="notEqual">
      <formula>INDIRECT("Dummy_for_Comparison2!"&amp;ADDRESS(ROW(),COLUMN()))</formula>
    </cfRule>
  </conditionalFormatting>
  <conditionalFormatting sqref="B10">
    <cfRule type="cellIs" dxfId="20" priority="27" stopIfTrue="1" operator="notEqual">
      <formula>INDIRECT("Dummy_for_Comparison2!"&amp;ADDRESS(ROW(),COLUMN()))</formula>
    </cfRule>
  </conditionalFormatting>
  <conditionalFormatting sqref="E11">
    <cfRule type="cellIs" dxfId="19" priority="24" stopIfTrue="1" operator="notEqual">
      <formula>INDIRECT("Dummy_for_Comparison2!"&amp;ADDRESS(ROW(),COLUMN()))</formula>
    </cfRule>
  </conditionalFormatting>
  <conditionalFormatting sqref="A11">
    <cfRule type="cellIs" dxfId="18" priority="23" stopIfTrue="1" operator="notEqual">
      <formula>INDIRECT("Dummy_for_Comparison2!"&amp;ADDRESS(ROW(),COLUMN()))</formula>
    </cfRule>
  </conditionalFormatting>
  <conditionalFormatting sqref="B11">
    <cfRule type="cellIs" dxfId="17" priority="22" stopIfTrue="1" operator="notEqual">
      <formula>INDIRECT("Dummy_for_Comparison2!"&amp;ADDRESS(ROW(),COLUMN()))</formula>
    </cfRule>
  </conditionalFormatting>
  <conditionalFormatting sqref="C16">
    <cfRule type="cellIs" dxfId="16" priority="8" stopIfTrue="1" operator="notEqual">
      <formula>INDIRECT("Dummy_for_Comparison2!"&amp;ADDRESS(ROW(),COLUMN()))</formula>
    </cfRule>
  </conditionalFormatting>
  <conditionalFormatting sqref="A16">
    <cfRule type="cellIs" dxfId="15" priority="7" stopIfTrue="1" operator="notEqual">
      <formula>INDIRECT("Dummy_for_Comparison2!"&amp;ADDRESS(ROW(),COLUMN()))</formula>
    </cfRule>
  </conditionalFormatting>
  <conditionalFormatting sqref="B16">
    <cfRule type="cellIs" dxfId="14" priority="6" stopIfTrue="1" operator="notEqual">
      <formula>INDIRECT("Dummy_for_Comparison2!"&amp;ADDRESS(ROW(),COLUMN()))</formula>
    </cfRule>
  </conditionalFormatting>
  <conditionalFormatting sqref="E10">
    <cfRule type="cellIs" dxfId="13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5"/>
  <sheetViews>
    <sheetView workbookViewId="0">
      <selection activeCell="F19" sqref="F19"/>
    </sheetView>
  </sheetViews>
  <sheetFormatPr baseColWidth="10" defaultColWidth="8.88671875" defaultRowHeight="15"/>
  <cols>
    <col min="1" max="1" width="8.88671875" customWidth="1"/>
    <col min="2" max="2" width="43.5546875" bestFit="1" customWidth="1"/>
  </cols>
  <sheetData>
    <row r="1" spans="1:2">
      <c r="A1" s="1" t="s">
        <v>19</v>
      </c>
      <c r="B1" s="1" t="s">
        <v>5</v>
      </c>
    </row>
    <row r="2" spans="1:2">
      <c r="A2" s="2" t="s">
        <v>116</v>
      </c>
      <c r="B2" s="2" t="s">
        <v>117</v>
      </c>
    </row>
    <row r="3" spans="1:2">
      <c r="A3" s="2"/>
      <c r="B3" s="2"/>
    </row>
    <row r="4" spans="1:2">
      <c r="A4" s="2"/>
      <c r="B4" s="2"/>
    </row>
    <row r="5" spans="1:2">
      <c r="A5" s="2"/>
      <c r="B5" s="2"/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Estimación Final</vt:lpstr>
      <vt:lpstr>1. Especificaciones de Cambio</vt:lpstr>
      <vt:lpstr>Hoja1</vt:lpstr>
      <vt:lpstr>Casos de prueba</vt:lpstr>
      <vt:lpstr>Complejidad</vt:lpstr>
      <vt:lpstr>Apoyos</vt:lpstr>
      <vt:lpstr>Control de versiones</vt:lpstr>
      <vt:lpstr>'1. Especificaciones de Cambio'!Área_de_impresión</vt:lpstr>
      <vt:lpstr>'Estimación Final'!Área_de_impresión</vt:lpstr>
      <vt:lpstr>CALCULO</vt:lpstr>
      <vt:lpstr>COMPLEJIDAD</vt:lpstr>
      <vt:lpstr>'1. Especificaciones de Cambio'!lenguajes</vt:lpstr>
      <vt:lpstr>nro_req</vt:lpstr>
      <vt:lpstr>'Estimación Final'!Print_Titles_MI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Alberto Cardani</dc:creator>
  <cp:lastModifiedBy>Divier Gustavo Bula Perez</cp:lastModifiedBy>
  <cp:lastPrinted>2001-07-31T18:27:43Z</cp:lastPrinted>
  <dcterms:created xsi:type="dcterms:W3CDTF">1999-10-15T13:05:06Z</dcterms:created>
  <dcterms:modified xsi:type="dcterms:W3CDTF">2019-11-20T16:36:25Z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